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表紙" sheetId="1" r:id="rId1"/>
    <sheet name="目次" sheetId="2" r:id="rId2"/>
    <sheet name="介護保険制度の沿革" sheetId="3" r:id="rId3"/>
    <sheet name="事務体制" sheetId="4" r:id="rId4"/>
    <sheet name="被保険者等の状況" sheetId="5" r:id="rId5"/>
    <sheet name="要介護認定の状況" sheetId="6" r:id="rId6"/>
    <sheet name="介護サービス費の状況" sheetId="7" r:id="rId7"/>
    <sheet name="保険料の状況" sheetId="8" r:id="rId8"/>
    <sheet name="特別会計決算の状況" sheetId="9" r:id="rId9"/>
    <sheet name="資料" sheetId="10" r:id="rId10"/>
    <sheet name="条例" sheetId="11" r:id="rId11"/>
    <sheet name="規則" sheetId="12" r:id="rId12"/>
    <sheet name="様式１" sheetId="13" r:id="rId13"/>
    <sheet name="様式１の２" sheetId="14" r:id="rId14"/>
    <sheet name="様式１の３" sheetId="15" r:id="rId15"/>
    <sheet name="様式１の４" sheetId="16" r:id="rId16"/>
    <sheet name="様式２" sheetId="17" r:id="rId17"/>
    <sheet name="様式２の２" sheetId="18" r:id="rId18"/>
    <sheet name="様式２の３" sheetId="19" r:id="rId19"/>
    <sheet name="様式２の４" sheetId="20" r:id="rId20"/>
    <sheet name="様式２の５" sheetId="21" r:id="rId21"/>
    <sheet name="様式２の６" sheetId="22" r:id="rId22"/>
    <sheet name="様式３" sheetId="23" r:id="rId23"/>
    <sheet name="様式４" sheetId="24" r:id="rId24"/>
    <sheet name="様式４の２" sheetId="25" r:id="rId25"/>
  </sheets>
  <definedNames>
    <definedName name="SEARCH_TOP1" localSheetId="10">'条例'!$A$1</definedName>
    <definedName name="SEARCH_TOP10" localSheetId="11">'規則'!$A$68</definedName>
    <definedName name="SEARCH_TOP11" localSheetId="11">'規則'!$A$70</definedName>
    <definedName name="SEARCH_TOP12" localSheetId="11">'規則'!$A$71</definedName>
    <definedName name="SEARCH_TOP13" localSheetId="11">'規則'!$A$79</definedName>
    <definedName name="SEARCH_TOP2" localSheetId="10">'条例'!$A$1</definedName>
    <definedName name="SEARCH_TOP3" localSheetId="10">'条例'!$A$8</definedName>
    <definedName name="SEARCH_TOP4" localSheetId="10">'条例'!$A$8</definedName>
    <definedName name="SEARCH_TOP5" localSheetId="10">'条例'!$A$22</definedName>
    <definedName name="SEARCH_TOP6" localSheetId="10">'条例'!$A$108</definedName>
    <definedName name="SEARCH_TOP7" localSheetId="10">'条例'!$A$112</definedName>
    <definedName name="SEARCH_TOP8" localSheetId="10">'条例'!$A$126</definedName>
    <definedName name="SEARCH_TOP9" localSheetId="11">'規則'!$A$53</definedName>
  </definedNames>
  <calcPr fullCalcOnLoad="1"/>
</workbook>
</file>

<file path=xl/sharedStrings.xml><?xml version="1.0" encoding="utf-8"?>
<sst xmlns="http://schemas.openxmlformats.org/spreadsheetml/2006/main" count="1736" uniqueCount="947">
  <si>
    <t>：西宮市</t>
  </si>
  <si>
    <t>申請件数（当年度中）</t>
  </si>
  <si>
    <t>市町村民税世帯非課税者等</t>
  </si>
  <si>
    <t>認定件数（当年度中）</t>
  </si>
  <si>
    <t>認定者数（当年度末現在）</t>
  </si>
  <si>
    <t>老福受給者等</t>
  </si>
  <si>
    <t>減      額</t>
  </si>
  <si>
    <t>免      除</t>
  </si>
  <si>
    <t>認定者数 （当年度末現在）</t>
  </si>
  <si>
    <t>認定者数(当年度末現在)</t>
  </si>
  <si>
    <t>免　　　除</t>
  </si>
  <si>
    <t>保険者番号</t>
  </si>
  <si>
    <t>保険者名</t>
  </si>
  <si>
    <t>保険者名</t>
  </si>
  <si>
    <t>（平成１３年度）</t>
  </si>
  <si>
    <t>（平成１３年度）</t>
  </si>
  <si>
    <t>② 費用額</t>
  </si>
  <si>
    <t>③ 支給額</t>
  </si>
  <si>
    <t>介護保険事業状況報告</t>
  </si>
  <si>
    <t>保険者番号</t>
  </si>
  <si>
    <t>保険者名</t>
  </si>
  <si>
    <t>審査支払手数料</t>
  </si>
  <si>
    <t>その他</t>
  </si>
  <si>
    <t>（平成１３年度）</t>
  </si>
  <si>
    <t>保険者番号</t>
  </si>
  <si>
    <t>：２８２０４</t>
  </si>
  <si>
    <t>その他</t>
  </si>
  <si>
    <t>生活困難者に対する介護保険料減免開始</t>
  </si>
  <si>
    <t>増減数(Ｂ-Ａ)</t>
  </si>
  <si>
    <t>区　分</t>
  </si>
  <si>
    <t>サ　ー　ビ　ス　内　容</t>
  </si>
  <si>
    <t>老齢福祉年金受給者等</t>
  </si>
  <si>
    <t>市民税世帯非課税者等</t>
  </si>
  <si>
    <t>一般</t>
  </si>
  <si>
    <t>自己負担額（上限）／月</t>
  </si>
  <si>
    <t>被保険者　　１人当り給付額</t>
  </si>
  <si>
    <t>１件当り給付額</t>
  </si>
  <si>
    <t>１件当り給付額</t>
  </si>
  <si>
    <t>介護支援サービス計画費</t>
  </si>
  <si>
    <t>介護給付費準備基金残高</t>
  </si>
  <si>
    <t>居宅介護支援サービス計画費</t>
  </si>
  <si>
    <t>平成１３年度</t>
  </si>
  <si>
    <t>平成１４年度</t>
  </si>
  <si>
    <t>人数</t>
  </si>
  <si>
    <t>費用額</t>
  </si>
  <si>
    <t>単価</t>
  </si>
  <si>
    <t>（千円）</t>
  </si>
  <si>
    <t>介護老人福祉施設</t>
  </si>
  <si>
    <t>介護老人保健施設</t>
  </si>
  <si>
    <t>介護療養型医療施設</t>
  </si>
  <si>
    <t>計</t>
  </si>
  <si>
    <t>要支援</t>
  </si>
  <si>
    <t>要介護１</t>
  </si>
  <si>
    <t>要介護２</t>
  </si>
  <si>
    <t>平均基盤整備率</t>
  </si>
  <si>
    <t>在宅費用額</t>
  </si>
  <si>
    <t>単品サービス費用額</t>
  </si>
  <si>
    <t>在宅計</t>
  </si>
  <si>
    <t>施　設</t>
  </si>
  <si>
    <t>在　　宅</t>
  </si>
  <si>
    <t>合計費用額（月額）</t>
  </si>
  <si>
    <t>費用額（年額）　　　Ａ</t>
  </si>
  <si>
    <t>給付割合　　　Ｂ</t>
  </si>
  <si>
    <t>保険給付額　　　Ａ×Ｂ＝Ｃ</t>
  </si>
  <si>
    <t>調整交付金</t>
  </si>
  <si>
    <t>市繰入金</t>
  </si>
  <si>
    <t>基金交付金</t>
  </si>
  <si>
    <t>合計　　Ｄ</t>
  </si>
  <si>
    <t>財　源</t>
  </si>
  <si>
    <t>財政安定化基金拠出金</t>
  </si>
  <si>
    <t>３ヵ年　計　　Ｅ</t>
  </si>
  <si>
    <t>保険料必要額＝Ｃ－Ｄ＋Ｅ</t>
  </si>
  <si>
    <t>３ヵ年　計　　Ｆ</t>
  </si>
  <si>
    <t>第１号被保険者数（補正後の数）</t>
  </si>
  <si>
    <t>３ヵ年　計　　Ｇ</t>
  </si>
  <si>
    <t>予定収納率　　Ｈ</t>
  </si>
  <si>
    <t>保険料基準額（年額）＝Ｆ÷Ｇ÷Ｈ</t>
  </si>
  <si>
    <t>保険料基準額／月額</t>
  </si>
  <si>
    <t>***</t>
  </si>
  <si>
    <t>11ヶ月</t>
  </si>
  <si>
    <t>12ヶ月</t>
  </si>
  <si>
    <t>5/1000</t>
  </si>
  <si>
    <t>単位：千円</t>
  </si>
  <si>
    <t>（様式１）</t>
  </si>
  <si>
    <t>介護保険事業状況報告</t>
  </si>
  <si>
    <t>１．一般状況</t>
  </si>
  <si>
    <t>(1) 第１号被保険者のいる世帯数</t>
  </si>
  <si>
    <t>前年度末現在</t>
  </si>
  <si>
    <t>当年度中増</t>
  </si>
  <si>
    <t>当年度中減</t>
  </si>
  <si>
    <t>当年度末現在</t>
  </si>
  <si>
    <t>(2) 第１号被保険者数</t>
  </si>
  <si>
    <t>年齢区分</t>
  </si>
  <si>
    <t>65歳以上75歳未満</t>
  </si>
  <si>
    <t>75歳以上　　　　</t>
  </si>
  <si>
    <t>(再掲)外国人被保険者</t>
  </si>
  <si>
    <t>(再掲)住所地特例被保険者</t>
  </si>
  <si>
    <t>※１</t>
  </si>
  <si>
    <t>※２</t>
  </si>
  <si>
    <t>(3) 第１号被保険者増減内訳</t>
  </si>
  <si>
    <t>転入</t>
  </si>
  <si>
    <t>職権復活</t>
  </si>
  <si>
    <t>65歳到達</t>
  </si>
  <si>
    <t>その他</t>
  </si>
  <si>
    <t>転出</t>
  </si>
  <si>
    <t>職権喪失</t>
  </si>
  <si>
    <t>死亡</t>
  </si>
  <si>
    <t>(4) 所得段階別第１号被保険者数（当年度末現在）</t>
  </si>
  <si>
    <t>所得段階</t>
  </si>
  <si>
    <t>標準割合</t>
  </si>
  <si>
    <t>標準月額保険料</t>
  </si>
  <si>
    <t>第１段階</t>
  </si>
  <si>
    <t>四分の二</t>
  </si>
  <si>
    <t>第２段階</t>
  </si>
  <si>
    <t>四分の三</t>
  </si>
  <si>
    <t>第３段階</t>
  </si>
  <si>
    <t>四分の四</t>
  </si>
  <si>
    <t>第４段階</t>
  </si>
  <si>
    <t>四分の五</t>
  </si>
  <si>
    <t>第５段階</t>
  </si>
  <si>
    <t>四分の六</t>
  </si>
  <si>
    <t>：西宮市</t>
  </si>
  <si>
    <t>：２８２０４</t>
  </si>
  <si>
    <t>（様式１の２）</t>
  </si>
  <si>
    <t>（平成１３年度）</t>
  </si>
  <si>
    <t>１．一般状況（続き）</t>
  </si>
  <si>
    <t>(5) 標準負担減額認定（総数）</t>
  </si>
  <si>
    <t xml:space="preserve"> 申請件数（当年度中）</t>
  </si>
  <si>
    <t>市町村民税世帯非課税者等</t>
  </si>
  <si>
    <t>認定件数（当年度中）</t>
  </si>
  <si>
    <t>認定者数（当年度末現在）</t>
  </si>
  <si>
    <t>老福受給者等</t>
  </si>
  <si>
    <t>(6) 利用者負担減額・免除認定（総数）</t>
  </si>
  <si>
    <t>利用者負担</t>
  </si>
  <si>
    <t>申請件数（当年度中）</t>
  </si>
  <si>
    <t>減      額</t>
  </si>
  <si>
    <t>免      除</t>
  </si>
  <si>
    <t>(7) 介護老人福祉施設旧措置入所者に係る減額・免除認定（総数）</t>
  </si>
  <si>
    <t>特定標準負担</t>
  </si>
  <si>
    <t>認定者数 （当年度末現在）</t>
  </si>
  <si>
    <t>免　　　除</t>
  </si>
  <si>
    <t>（様式１の３）</t>
  </si>
  <si>
    <t>（平成１３年度）</t>
  </si>
  <si>
    <t>(8) 標準負担減額認定（再掲：第２号被保険者分）</t>
  </si>
  <si>
    <t>(9) 利用者負担減額・免除認定（再掲：第２号被保険者分）</t>
  </si>
  <si>
    <t>(10) 介護老人福祉施設旧措置入所者に係る減額・免除認定（再掲：第２号被保険者分）</t>
  </si>
  <si>
    <t>　利用者負担</t>
  </si>
  <si>
    <t>（様式１の４）</t>
  </si>
  <si>
    <t>(11) 要介護(要支援)認定者数（当年度末現在）</t>
  </si>
  <si>
    <t>要介護３</t>
  </si>
  <si>
    <t>要介護４</t>
  </si>
  <si>
    <t>要介護５</t>
  </si>
  <si>
    <t xml:space="preserve"> 第１号被保険者</t>
  </si>
  <si>
    <t>75歳以上</t>
  </si>
  <si>
    <t xml:space="preserve"> 第２号被保険者</t>
  </si>
  <si>
    <t>総　　数</t>
  </si>
  <si>
    <t>(12) 居宅介護(支援)サービス受給者数（当年度累計）</t>
  </si>
  <si>
    <t>第２号被保険者</t>
  </si>
  <si>
    <t>(13) 施設介護サービス受給者数（当年度累計）</t>
  </si>
  <si>
    <t>種　　　　類</t>
  </si>
  <si>
    <t>合　　　　計</t>
  </si>
  <si>
    <t>２．保険給付決定状況（続き）</t>
  </si>
  <si>
    <t>（様式２の５）</t>
  </si>
  <si>
    <t>⑤ 高額介護(居宅支援)サービス費</t>
  </si>
  <si>
    <t>ア 老齢福祉年金受給者等</t>
  </si>
  <si>
    <t>世　帯　合　算</t>
  </si>
  <si>
    <t>そ　の　他</t>
  </si>
  <si>
    <t>件　　　数</t>
  </si>
  <si>
    <t>支　給　額</t>
  </si>
  <si>
    <t>イ 市町村民税世帯非課税者等</t>
  </si>
  <si>
    <t>ウ ア及びイ以外</t>
  </si>
  <si>
    <t>エ 合計</t>
  </si>
  <si>
    <t>（様式２の６）</t>
  </si>
  <si>
    <t>該当なし</t>
  </si>
  <si>
    <t>(2) 市町村特別給付（当年度累計）</t>
  </si>
  <si>
    <t>① 件数</t>
  </si>
  <si>
    <t xml:space="preserve"> 寝具乾燥サービス</t>
  </si>
  <si>
    <t xml:space="preserve"> 移送サービス</t>
  </si>
  <si>
    <t xml:space="preserve"> 配食サービス</t>
  </si>
  <si>
    <t xml:space="preserve"> 訪問入浴サービス</t>
  </si>
  <si>
    <t xml:space="preserve"> おむつの支給</t>
  </si>
  <si>
    <t xml:space="preserve"> その他</t>
  </si>
  <si>
    <t>（単位：円）</t>
  </si>
  <si>
    <t>（様式３）</t>
  </si>
  <si>
    <t>保険者番号</t>
  </si>
  <si>
    <t>保険者名</t>
  </si>
  <si>
    <t>３．保険料収納状況</t>
  </si>
  <si>
    <t>区　　　分</t>
  </si>
  <si>
    <t>調定額累計</t>
  </si>
  <si>
    <t>収納額累計</t>
  </si>
  <si>
    <t>還付未済額（別掲）</t>
  </si>
  <si>
    <t>不納欠損額</t>
  </si>
  <si>
    <t>未収額</t>
  </si>
  <si>
    <t>減免額  (別掲)</t>
  </si>
  <si>
    <t>現年度分</t>
  </si>
  <si>
    <t>特別徴収</t>
  </si>
  <si>
    <t>普通徴収</t>
  </si>
  <si>
    <t>滞納繰越分</t>
  </si>
  <si>
    <t>合　　計</t>
  </si>
  <si>
    <t>４．保険給付支払状況</t>
  </si>
  <si>
    <t>支払義務額累計</t>
  </si>
  <si>
    <t>支払済額　累計</t>
  </si>
  <si>
    <t>徴収金等　累計</t>
  </si>
  <si>
    <t>戻入未済額　累計</t>
  </si>
  <si>
    <t>未払額</t>
  </si>
  <si>
    <t>介護サービス等諸費</t>
  </si>
  <si>
    <t>支援サービス等諸費</t>
  </si>
  <si>
    <t>高額介護サービス等費</t>
  </si>
  <si>
    <t>その他の保険給付費</t>
  </si>
  <si>
    <t>（様式４）</t>
  </si>
  <si>
    <t>５．介護保険特別会計経理状況</t>
  </si>
  <si>
    <t>(1) 保険事業勘定</t>
  </si>
  <si>
    <t>歳　　　　入</t>
  </si>
  <si>
    <t>歳　　　　出</t>
  </si>
  <si>
    <t>科　　　目</t>
  </si>
  <si>
    <t>決算額</t>
  </si>
  <si>
    <t>保険料</t>
  </si>
  <si>
    <t>介護保険料</t>
  </si>
  <si>
    <t>総務費</t>
  </si>
  <si>
    <t>分担金及び</t>
  </si>
  <si>
    <t>認定審査会負担金</t>
  </si>
  <si>
    <t>保険給付費</t>
  </si>
  <si>
    <t>負担金</t>
  </si>
  <si>
    <t>使用料及び</t>
  </si>
  <si>
    <t>使用料</t>
  </si>
  <si>
    <t>手数料</t>
  </si>
  <si>
    <t>市町村特別給付費</t>
  </si>
  <si>
    <t>国庫支出金</t>
  </si>
  <si>
    <t>介護給付費負担金</t>
  </si>
  <si>
    <t>事務費交付金</t>
  </si>
  <si>
    <t>相互財政安定化事業負担金</t>
  </si>
  <si>
    <t>支払基金交付金</t>
  </si>
  <si>
    <t>保健福祉事業費</t>
  </si>
  <si>
    <t>都道府県</t>
  </si>
  <si>
    <t>都道府県負担金</t>
  </si>
  <si>
    <t>基金積立金</t>
  </si>
  <si>
    <t>支出金</t>
  </si>
  <si>
    <t>財政安定化基金支出金</t>
  </si>
  <si>
    <t>公債費</t>
  </si>
  <si>
    <t>財政安定化基金償還金</t>
  </si>
  <si>
    <t>その他</t>
  </si>
  <si>
    <t>相互財政安定化事業交付金</t>
  </si>
  <si>
    <t>予備費</t>
  </si>
  <si>
    <t>財産収入</t>
  </si>
  <si>
    <t>諸支出金</t>
  </si>
  <si>
    <t>介護サービス事業勘定繰出金</t>
  </si>
  <si>
    <t>寄附金</t>
  </si>
  <si>
    <t>他会計繰出金</t>
  </si>
  <si>
    <t>繰入金</t>
  </si>
  <si>
    <t>一般会計繰入金12.5%</t>
  </si>
  <si>
    <t>総務費に係る一般会計繰入金</t>
  </si>
  <si>
    <t>介護給付費準備基金繰入金</t>
  </si>
  <si>
    <t>円滑導入基金繰入金</t>
  </si>
  <si>
    <t>介護サービス事業勘定繰入金</t>
  </si>
  <si>
    <t>繰越金</t>
  </si>
  <si>
    <t>市町村債</t>
  </si>
  <si>
    <t>財政安定化基金貸付金</t>
  </si>
  <si>
    <t>諸収入</t>
  </si>
  <si>
    <t>歳入歳出差引残額</t>
  </si>
  <si>
    <t>円</t>
  </si>
  <si>
    <t>　うち基金繰入額</t>
  </si>
  <si>
    <t>介護給付費準備基金保有額</t>
  </si>
  <si>
    <t>（様式４の２）</t>
  </si>
  <si>
    <t>５．介護保険特別会計経理状況（続き）</t>
  </si>
  <si>
    <t>(2) 介護サービス事業勘定</t>
  </si>
  <si>
    <t>サービス</t>
  </si>
  <si>
    <t>介護給付費収入</t>
  </si>
  <si>
    <t>収入</t>
  </si>
  <si>
    <t>予防給付費収入</t>
  </si>
  <si>
    <t>事業費</t>
  </si>
  <si>
    <t>居宅サービス事業費</t>
  </si>
  <si>
    <t>自己負担金収入</t>
  </si>
  <si>
    <t>施設介護サービス事業費</t>
  </si>
  <si>
    <t>居宅介護支援事業費</t>
  </si>
  <si>
    <t>分担金</t>
  </si>
  <si>
    <t>施設整備費</t>
  </si>
  <si>
    <t>公債費</t>
  </si>
  <si>
    <t>都道府県支出金</t>
  </si>
  <si>
    <t>保険事業勘定繰出金</t>
  </si>
  <si>
    <t>保険事業勘定繰入金</t>
  </si>
  <si>
    <t>諸費</t>
  </si>
  <si>
    <t>市町村債</t>
  </si>
  <si>
    <t>（居宅介護サービス費の額の特例等）</t>
  </si>
  <si>
    <t>２　前項の給付割合は、次項の規定による申請のあった日の属する月から６月間適用する。［１］</t>
  </si>
  <si>
    <t>３　法第50条又は法第60条に規定する認定を受けようとする被保険者は、次に掲げる事項を記載した申請書に法第50条又は法第60条に規定する災害その他の厚生労働省令で定める特別の事情があることを証明する書類その他市長が必要と認める書類を添付して、市長に申請しなければならない。</t>
  </si>
  <si>
    <t>(1)　氏名、性別、生年月日及び住所並びに被保険者証の番号</t>
  </si>
  <si>
    <t>(2)　法第50条又は法第60条に規定する費用を負担することが困難である理由</t>
  </si>
  <si>
    <t>(3)　前２号に掲げるもののほか、市長が必要と認める事項</t>
  </si>
  <si>
    <t>［１］</t>
  </si>
  <si>
    <t>５　市長は、第３項の申請書の提出があった場合において、法第50条又は法第60条の規定による認定をしないときは、理由を付して、その旨を書面により当該申請者に通知しなければならない。</t>
  </si>
  <si>
    <t>（条例第12条の規定による申告）</t>
  </si>
  <si>
    <t>（保険料基準額の算定）</t>
  </si>
  <si>
    <t>２　条例第５条各号（第３号を除く。）に定める額は、前項の規定による端数処理前の額を用いて算定する。</t>
  </si>
  <si>
    <t>３　前項の規定により算定した額に100円未満の端数があるときは、第１項の規定の例による。</t>
  </si>
  <si>
    <t>（納期の分割に係る端数処理）</t>
  </si>
  <si>
    <t>（賦課期日後において第１号被保険者の資格取得、喪失等があった場合の端数処理）</t>
  </si>
  <si>
    <t>（保険料の過誤納金の取扱い）</t>
  </si>
  <si>
    <t>２　前項の規定による減免の額は、別表第２適用範囲の欄に定める場合の区分に応じ、それぞれ同表減免の額の欄に定める額とする。</t>
  </si>
  <si>
    <t>３　減免の額に10円未満の端数があるときは、これを切り上げるものとする。</t>
  </si>
  <si>
    <t>（様式）</t>
  </si>
  <si>
    <t>（施行細目の委任）</t>
  </si>
  <si>
    <t>（平成12年度における保険料の額の端数処理の特例）</t>
  </si>
  <si>
    <t>（平成12年度における保険料の減免の特例）</t>
  </si>
  <si>
    <t>２　前項の規定による減免の額は、付則別表第１適用範囲の欄に定める場合の区分に応じ、それぞれ同表減免の額の欄に定める額とする。</t>
  </si>
  <si>
    <t>（平成13年度における保険料の減免の特例）</t>
  </si>
  <si>
    <t>２　前項の規定による減免の額は、付則別表第２適用範囲の欄に定める場合の区分に応じ、それぞれ同表減免の額の欄に定める額とする。</t>
  </si>
  <si>
    <t>（関係規則の廃止）</t>
  </si>
  <si>
    <t>区分</t>
  </si>
  <si>
    <t>適用範囲</t>
  </si>
  <si>
    <t>減免の額</t>
  </si>
  <si>
    <t>(1)　条例第10条第１項第１号に該当するとき</t>
  </si>
  <si>
    <t>ア　損害の程度が３割以上５割未満のとき</t>
  </si>
  <si>
    <t>　当該事由が生じた日の属する月分以後６月分の保険料の10分の５に相当する額</t>
  </si>
  <si>
    <t>イ　損害の程度が５割以上のとき</t>
  </si>
  <si>
    <t>　当該事由が生じた日の属する月分以後６月分の保険料の全額</t>
  </si>
  <si>
    <t>(2)　条例第10条第１項第２号から第４号までのいずれかに該当するとき</t>
  </si>
  <si>
    <t>　条例第10条第１項第２号から第４号までに規定する事由のいずれかによって、平成12年４月以降３月以上引き続いて、生計を維持する者の公的年金以外の収入がなくなった場合又はこれに準ずる状況に至った場合で、当該公的年金の年額を前年の所得であるとして、条例付則第３条第１項の規定を適用したときにおいて、当該第１号被保険者が同条第１項第１号から第４号までのいずれかに該当するとき</t>
  </si>
  <si>
    <t>　生計を維持する者の公的年金以外の収入がなくなり、又はこれに準ずる状況に至った最初の月（その月が平成12年３月以前のときは、同年４月）から平成13年３月までの月数（６月を超えるときは６月）に、平成12年度分の保険料の額から、当該公的年金の年額を前年の所得であるとして条例付則第３条第１項を適用して得た保険料の額を控除した額を６で除して得た額を乗じて得た額</t>
  </si>
  <si>
    <t>(3)　条例第10条第１項第５号に該当するとき</t>
  </si>
  <si>
    <t>ア　政令第38条第１項第１号イ(1)に該当するとき</t>
  </si>
  <si>
    <t>　当該年度分の保険料の２分の１に相当する額</t>
  </si>
  <si>
    <t>イ　法第63条に規定する施設に１月以上拘禁されているとき</t>
  </si>
  <si>
    <t>　当該拘禁された日の属する月から当該拘禁を解かれた日の属する月の前月までの月数分の保険料の合計</t>
  </si>
  <si>
    <t>ウ　生活保護法第６条に規定する被保護者となった場合で、保険料の滞納があるとき</t>
  </si>
  <si>
    <t>　当該保険料の滞納額のうち、市長が免除を相当と認めた額</t>
  </si>
  <si>
    <t>エ　その他上記の事由に類する事由があるとき</t>
  </si>
  <si>
    <t>　市長が必要と認める額</t>
  </si>
  <si>
    <t>備考</t>
  </si>
  <si>
    <t>(1)　二以上の減免理由があるときは、減免の額の最も多い規定のみを適用する。</t>
  </si>
  <si>
    <t>(2)　床上浸水により家屋の壁の下部又は畳のみに損害を受けた場合は、この表の(1)の項アに規定する損害の程度が３割以上５割未満のときとみなし、家屋の１階の大部分について浸水を受け、かつ、内壁、外壁、建具等に損害を受けた場合又はこれを超える損害を受けた場合は、同項イに規定する損害の程度が５割以上のときとみなす。</t>
  </si>
  <si>
    <t>(3)　災害による損害の程度の認定は、消防署長その他官公署の長の証明する書類（火災にあっては現地調査）に基づき、市長が行う。</t>
  </si>
  <si>
    <t>［１］［２］</t>
  </si>
  <si>
    <t>　次に掲げる額の合算額</t>
  </si>
  <si>
    <t>(1)　生計を維持する者の公的年金以外の収入がなくなり、又はこれに準ずる状況に至った最初の月（その月が平成13年３月以前のときは、同年４月）から平成13年９月までの月数に、平成13年度分の保険料額から、当該公的年金の年額を前年の所得であるとして条例付則第３条第２項を適用して算定した保険料額を控除した額を18で除して得た額を乗じて得た額</t>
  </si>
  <si>
    <t>(2)　生計を維持する者の公的年金以外の収入がなくなり、又はこれに準ずる状況に至った最初の月（その月が平成13年９月以前のときは、同年10月）から平成14年３月までの月数に、平成13年度分の保険料額から、当該公的年金の年額を前年の所得であるとして条例付則第３条第２項を適用して算定した保険料額を控除した額を９で除して得た額を乗じて得た額</t>
  </si>
  <si>
    <t>ア　法第63条に規定する施設に１月以上拘禁されているとき</t>
  </si>
  <si>
    <t>イ　政令第38条第１項第１号イ(1)に該当するとき</t>
  </si>
  <si>
    <t>ウ　政令第38条第１項第１号イ(2)又はハに該当し、かつ、保険料の賦課期日（当該賦課期日後に第１号被保険者の資格を取得した場合は、当該資格を取得した日をいう。以下この部において同じ。）現在に属する世帯のすべての世帯員の当該賦課期日の属する年の前年の収入金額（その年において収入すべき金額をいう。以下この部において同じ。）の合計額が60万円（世帯員の数が３以上である場合は、60万円に、当該世帯員の数から２を減じた数に17万5,000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</si>
  <si>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当該年度分の保険料のうち平成13年10月から平成14年３月までの期間に係る保険料の２分の１に相当する額</t>
  </si>
  <si>
    <t>エ　政令第38条第１項第１号ロに規定する被保護者となった場合で、保険料の滞納があるとき</t>
  </si>
  <si>
    <t>オ　政令第38条第１項第２号に該当し、かつ、保険料の賦課期日現在に属する世帯のすべての世帯員の当該賦課期日の属する年の前年の収入金額の合計額が60万円（世帯員の数が３以上である場合は、60万円に、当該世帯員の数から２を減じた数に17万5,000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</si>
  <si>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当該年度分の保険料のうち平成13年10月から平成14年３月までの期間に係る保険料の３分の２に相当する額</t>
  </si>
  <si>
    <t>カ　政令第38条第１項第２号に該当し、かつ、保険料の賦課期日現在に属する世帯のすべての世帯員の当該賦課期日の属する年の前年の収入金額の合計額が120万円（世帯員の数が３以上である場合は、120万円に、当該世帯員の数から２を減じた数に35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</si>
  <si>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当該年度分の保険料のうち平成13年10月から平成14年３月までの期間に係る保険料の３分の１に相当する額</t>
  </si>
  <si>
    <t>キ　その他上記の事由に類する事由があるとき</t>
  </si>
  <si>
    <t>１　この規則は、公布の日から施行する。ただし、第７条第３項の改正規定は、平成13年１月６日から施行する。</t>
  </si>
  <si>
    <t>２　改正後の第７条第２項の規定は平成12年９月25日から、改正後の付則別表第１、付則別表第２及び別表第２の規定は同年10月１日から適用する。</t>
  </si>
  <si>
    <t>　この規則は、公布の日から施行し、平成13年10月１日から適用する。</t>
  </si>
  <si>
    <t>給付割合</t>
  </si>
  <si>
    <t>１　省令第83条第１項第１号又は省令第97条第１項第１号に規定する特別の事情</t>
  </si>
  <si>
    <t>　損害の程度が３割以上５割未満のとき　100分の95</t>
  </si>
  <si>
    <t>　損害の程度が５割以上のとき　100分の100</t>
  </si>
  <si>
    <t>２　省令第83条第１項第２号、第３号及び第４号又は省令第97条第１項第２号、第３号及び第４号に規定する特別の事情</t>
  </si>
  <si>
    <t>　100分の95</t>
  </si>
  <si>
    <t>(1)　二以上の特別の事情があるときは、給付割合の最も高い規定のみを適用する。</t>
  </si>
  <si>
    <t>(2)　床上浸水により家屋の壁の下部又は畳のみに損害を受けた場合は、この表の１の項に規定する損害の程度が３割以上５割未満のときとみなし、家屋の１階の大部分について浸水を受け、かつ、内壁、外壁、建具等に損害を受けた場合又はこれを超える損害を受けた場合は、同項に規定する損害の程度が５割以上のときとみなす。</t>
  </si>
  <si>
    <t>(4)　この表の２の項に規定する特別の事情は、条例第11条第１項の規定により当該年度分の保険料の減免を受けていることとする。</t>
  </si>
  <si>
    <t>(5)　この表は、法第48条第２項第２号に規定する標準負担額については、適用しない。</t>
  </si>
  <si>
    <t>　条例第10条第１項第２号から第４号までに規定する事由のいずれかによって、当該年度の最初の月以降３月以上引き続いて、生計を維持する者の公的年金以外の収入がなくなった場合又はこれに準ずる状況に至った場合で、当該公的年金の年額を前年の所得であるとして、条例第５条の規定を適用したときにおいて、当該第１号被保険者が同条第１号から第４号までのいずれかに該当するとき</t>
  </si>
  <si>
    <t>　生計を維持する者の公的年金以外の収入がなくなり、又はこれに準ずる状況に至った最初の月（その月が当該年度の最初の月前のときは、当該年度の最初の月）から当該年度の最後の月までの月数に、当該年度分の保険料の額から、当該公的年金の年額を前年の所得であるとして条例第５条を適用して得た保険料の額を控除した額を12で除して得た額を乗じて得た額</t>
  </si>
  <si>
    <t>　当該年度分の保険料の３分の２に相当する額</t>
  </si>
  <si>
    <t>　当該年度分の保険料の３分の１に相当する額</t>
  </si>
  <si>
    <t>○西宮市介護保険施行規則</t>
  </si>
  <si>
    <r>
      <t>第７条</t>
    </r>
    <r>
      <rPr>
        <sz val="10"/>
        <rFont val="ＭＳ Ｐゴシック"/>
        <family val="3"/>
      </rPr>
      <t>　法第50条又は法第60条に規定する市町村が定めた割合は、別表第１区分の欄に掲げる特別の事情の区分に応じ、同表給付割合の欄に定める割合とする。</t>
    </r>
  </si>
  <si>
    <t>（様式２の２）</t>
  </si>
  <si>
    <t>２．保険給付決定状況　（続き）</t>
  </si>
  <si>
    <t>②第２号被保険者分　（再掲）</t>
  </si>
  <si>
    <t>（１）介護給付・予防給付　（当年度累計）</t>
  </si>
  <si>
    <t>（様式２の３）</t>
  </si>
  <si>
    <t>③総数　（再掲：介護給付・予防給付の特例分）</t>
  </si>
  <si>
    <t>（様式２の４）</t>
  </si>
  <si>
    <t>④第２号被保険者分　（再掲：介護給付・予防給付の特例分）</t>
  </si>
  <si>
    <r>
      <t>第１条</t>
    </r>
    <r>
      <rPr>
        <sz val="10"/>
        <rFont val="ＭＳ Ｐゴシック"/>
        <family val="3"/>
      </rPr>
      <t>　この規則は、介護保険法施行法（平成９年法律第124号）、介護保険法施行令（平成10年政令第412号。以下「政令」という。）及び介護保険法施行規則（平成11年厚生省令第36号。以下「省令」という。）に定めるもののほか、介護保険法（平成９年法律第123号。以下「法」という。）及び西宮市介護保険条例（平成11年西宮市条例第50号。以下「条例」という。）の施行について必要な事項を定める。</t>
    </r>
  </si>
  <si>
    <r>
      <t>第２条</t>
    </r>
    <r>
      <rPr>
        <sz val="10"/>
        <rFont val="ＭＳ Ｐゴシック"/>
        <family val="3"/>
      </rPr>
      <t>　この規則における用語の意義は、法及び政令の例による。</t>
    </r>
  </si>
  <si>
    <r>
      <t>第３条</t>
    </r>
    <r>
      <rPr>
        <sz val="10"/>
        <rFont val="ＭＳ Ｐゴシック"/>
        <family val="3"/>
      </rPr>
      <t>　政令第９条第１項に規定する合議体（以下「合議体」という。）の数は、20以内とする。［１］</t>
    </r>
  </si>
  <si>
    <r>
      <t>第４条</t>
    </r>
    <r>
      <rPr>
        <sz val="10"/>
        <rFont val="ＭＳ Ｐゴシック"/>
        <family val="3"/>
      </rPr>
      <t>　法第27条第６項ただし書（法第28条第４項、第29条第２項、第30条第２項、第31条第２項又は第32条第２項（法第33条第４項又は第34条第２項において準用する場合を含む。）において準用する場合を含む。）の規定による被保険者に対する診断命令は、次に掲げる事項を書面により被保険者に通知して行うものとする。</t>
    </r>
  </si>
  <si>
    <r>
      <t>第５条</t>
    </r>
    <r>
      <rPr>
        <sz val="10"/>
        <rFont val="ＭＳ Ｐゴシック"/>
        <family val="3"/>
      </rPr>
      <t>　次の各号に掲げる介護給付の額は、当該各号に定める額とする。</t>
    </r>
  </si>
  <si>
    <r>
      <t>第６条</t>
    </r>
    <r>
      <rPr>
        <sz val="10"/>
        <rFont val="ＭＳ Ｐゴシック"/>
        <family val="3"/>
      </rPr>
      <t>　次の各号に掲げる予防給付の額は、当該各号に定める額とする。</t>
    </r>
  </si>
  <si>
    <t>４　市長は、前項の申請書の提出があった場合において、法第50条又は法第60条の規定による認定をしたときは、その旨、その適用期間その他必要な事項を書面により当該申請者に通知するとともに、介護保険利用者負担額減額・免除認定証を、期限を定めて交付するものとする。</t>
  </si>
  <si>
    <r>
      <t>第８条</t>
    </r>
    <r>
      <rPr>
        <sz val="10"/>
        <rFont val="ＭＳ Ｐゴシック"/>
        <family val="3"/>
      </rPr>
      <t>　条例第12条の規定による申告は、介護保険料申告書によって行わなければならない。</t>
    </r>
  </si>
  <si>
    <r>
      <t>第９条</t>
    </r>
    <r>
      <rPr>
        <sz val="10"/>
        <rFont val="ＭＳ Ｐゴシック"/>
        <family val="3"/>
      </rPr>
      <t>　政令第38条第２項の規定により算定した額に、100円未満50円以上の端数があるときは、これを100円に切り上げ、50円未満の端数があるときは、これを切り捨てる。</t>
    </r>
  </si>
  <si>
    <r>
      <t>第10条</t>
    </r>
    <r>
      <rPr>
        <sz val="10"/>
        <rFont val="ＭＳ Ｐゴシック"/>
        <family val="3"/>
      </rPr>
      <t>　条例第６条第３項の規定により算定した各納期における保険料の額に10円未満の端数があるときは、その端数金額は、最初の納期における保険料の額に合算するものとする。</t>
    </r>
  </si>
  <si>
    <r>
      <t>第11条</t>
    </r>
    <r>
      <rPr>
        <sz val="10"/>
        <rFont val="ＭＳ Ｐゴシック"/>
        <family val="3"/>
      </rPr>
      <t>　条例第７条第１項、第２項又は第３項の規定により算定した保険料の額に10円未満の端数があるときは、これを切り捨てるものとする。</t>
    </r>
  </si>
  <si>
    <r>
      <t>第12条</t>
    </r>
    <r>
      <rPr>
        <sz val="10"/>
        <rFont val="ＭＳ Ｐゴシック"/>
        <family val="3"/>
      </rPr>
      <t>　納付義務者の保険料の過納又は誤納に係る徴収金がある場合は、これを納付義務者に還付しなければならない。ただし、当該納付義務者の保険料の未納に係る徴収金がある場合は、これに充当する。</t>
    </r>
  </si>
  <si>
    <t>２　前項ただし書の措置を行った場合は、当該納付義務者に対し、介護保険料過誤納金充当決定通知書を送付する。［１］</t>
  </si>
  <si>
    <t>（介護保険料等徴収職員証）</t>
  </si>
  <si>
    <r>
      <t>第13条</t>
    </r>
    <r>
      <rPr>
        <sz val="10"/>
        <rFont val="ＭＳ Ｐゴシック"/>
        <family val="3"/>
      </rPr>
      <t>　保険料その他の徴収金に関し、地方税法の例により職務を行う職員は、その身分を証明する介護保険料等徴収職員証（別記様式）を携帯し、関係人の請求があったときは、これを提示しなければならない。</t>
    </r>
  </si>
  <si>
    <r>
      <t>第14条</t>
    </r>
    <r>
      <rPr>
        <sz val="10"/>
        <rFont val="ＭＳ Ｐゴシック"/>
        <family val="3"/>
      </rPr>
      <t>　条例第11条第１項の規定による保険料の減免は、別表第２区分の欄に掲げる保険料減免の事由の区分に応じ、それぞれ同表適用範囲の欄に定める場合に行う。</t>
    </r>
  </si>
  <si>
    <r>
      <t>第15条</t>
    </r>
    <r>
      <rPr>
        <sz val="10"/>
        <rFont val="ＭＳ Ｐゴシック"/>
        <family val="3"/>
      </rPr>
      <t>　条例第20条から第23条までに規定する過料を徴収する場合は、介護保険過料処分通知書によるものとする。</t>
    </r>
  </si>
  <si>
    <r>
      <t>第16条</t>
    </r>
    <r>
      <rPr>
        <sz val="10"/>
        <rFont val="ＭＳ Ｐゴシック"/>
        <family val="3"/>
      </rPr>
      <t>　法令、条例及びこの規則の規定による申請書その他の書類の様式は、市長が別に定める。</t>
    </r>
  </si>
  <si>
    <r>
      <t>第17条</t>
    </r>
    <r>
      <rPr>
        <sz val="10"/>
        <rFont val="ＭＳ Ｐゴシック"/>
        <family val="3"/>
      </rPr>
      <t>　前各条に規定するもののほか、この規則の施行に関し必要な事項は、市長が別に定める。</t>
    </r>
  </si>
  <si>
    <r>
      <t>第１条</t>
    </r>
    <r>
      <rPr>
        <sz val="10"/>
        <rFont val="ＭＳ Ｐゴシック"/>
        <family val="3"/>
      </rPr>
      <t>　この規則は、平成12年４月１日から施行する。</t>
    </r>
  </si>
  <si>
    <r>
      <t>第２条</t>
    </r>
    <r>
      <rPr>
        <sz val="10"/>
        <rFont val="ＭＳ Ｐゴシック"/>
        <family val="3"/>
      </rPr>
      <t>　平成12年度の各納期ごとの分割金額に10円未満の端数があるとき、又はその分割金額の全額が10円未満であるときは、その端数金額又はその全額は、条例付則第４条に規定する第１期に係る分割金額に合算するものとする。</t>
    </r>
  </si>
  <si>
    <r>
      <t>第３条</t>
    </r>
    <r>
      <rPr>
        <sz val="10"/>
        <rFont val="ＭＳ Ｐゴシック"/>
        <family val="3"/>
      </rPr>
      <t>　平成12年度における条例第11条第１項の規定による保険料の減免は、第14条の規定にかかわらず、付則別表第１区分の欄に掲げる保険料減免の事由の区分に応じ、それぞれ同表適用範囲の欄に定める場合に行う。［１］</t>
    </r>
  </si>
  <si>
    <r>
      <t>第４条</t>
    </r>
    <r>
      <rPr>
        <sz val="10"/>
        <rFont val="ＭＳ Ｐゴシック"/>
        <family val="3"/>
      </rPr>
      <t>　平成13年度における条例第11条第１項の規定による保険料の減免は、第14条の規定にかかわらず、付則別表第２区分の欄に掲げる保険料減免の事由の区分に応じ、それぞれ同表適用範囲の欄に定める場合に行う。［１］</t>
    </r>
  </si>
  <si>
    <r>
      <t>第５条</t>
    </r>
    <r>
      <rPr>
        <sz val="10"/>
        <rFont val="ＭＳ Ｐゴシック"/>
        <family val="3"/>
      </rPr>
      <t>　西宮市介護認定審査会条例施行規則（平成11年西宮市規則第24号）は、廃止する。</t>
    </r>
  </si>
  <si>
    <r>
      <t>付則別表第１</t>
    </r>
    <r>
      <rPr>
        <sz val="10"/>
        <rFont val="ＭＳ Ｐゴシック"/>
        <family val="3"/>
      </rPr>
      <t>（付則第３条関係）</t>
    </r>
  </si>
  <si>
    <r>
      <t>付則別表第２</t>
    </r>
    <r>
      <rPr>
        <sz val="10"/>
        <rFont val="ＭＳ Ｐゴシック"/>
        <family val="3"/>
      </rPr>
      <t>（付則第４条関係）</t>
    </r>
  </si>
  <si>
    <r>
      <t>付　則</t>
    </r>
    <r>
      <rPr>
        <sz val="10"/>
        <rFont val="ＭＳ Ｐゴシック"/>
        <family val="3"/>
      </rPr>
      <t>（平成12年12月28日西宮市規則第37号［１］）</t>
    </r>
  </si>
  <si>
    <r>
      <t>付　則</t>
    </r>
    <r>
      <rPr>
        <sz val="10"/>
        <rFont val="ＭＳ Ｐゴシック"/>
        <family val="3"/>
      </rPr>
      <t>（平成13年10月30日西宮市規則第23号［２］）</t>
    </r>
  </si>
  <si>
    <r>
      <t>別表第１</t>
    </r>
    <r>
      <rPr>
        <sz val="10"/>
        <rFont val="ＭＳ Ｐゴシック"/>
        <family val="3"/>
      </rPr>
      <t>（第７条関係）</t>
    </r>
  </si>
  <si>
    <r>
      <t>別表第２</t>
    </r>
    <r>
      <rPr>
        <sz val="10"/>
        <rFont val="ＭＳ Ｐゴシック"/>
        <family val="3"/>
      </rPr>
      <t>（第14条関係）</t>
    </r>
  </si>
  <si>
    <t>西宮市／介護保険事業概要</t>
  </si>
  <si>
    <t>（平成１３年度実績）</t>
  </si>
  <si>
    <t>西宮市　健康福祉局　長寿社会部</t>
  </si>
  <si>
    <t>介護保険課／介護認定課</t>
  </si>
  <si>
    <t>《　目　次　》</t>
  </si>
  <si>
    <t>Ⅰ</t>
  </si>
  <si>
    <t>Ⅱ</t>
  </si>
  <si>
    <t>Ⅲ</t>
  </si>
  <si>
    <t>Ⅳ</t>
  </si>
  <si>
    <t>Ⅴ</t>
  </si>
  <si>
    <t>Ⅵ</t>
  </si>
  <si>
    <t>Ⅶ</t>
  </si>
  <si>
    <t>＜参考資料＞</t>
  </si>
  <si>
    <t>西宮市介護保険条例・規則</t>
  </si>
  <si>
    <t>平成１３年度／介護保険事業年報</t>
  </si>
  <si>
    <t>介護保険制度の沿革</t>
  </si>
  <si>
    <t>事務体制</t>
  </si>
  <si>
    <t>被保険者等の状況</t>
  </si>
  <si>
    <t>要介護（支援）認定の状況</t>
  </si>
  <si>
    <t>介護サービス費の状況</t>
  </si>
  <si>
    <t>保険料の状況</t>
  </si>
  <si>
    <t>介護保険特別会計決算の状況</t>
  </si>
  <si>
    <t>介護保険事業費推計／第１期</t>
  </si>
  <si>
    <t>ページ</t>
  </si>
  <si>
    <t>・・・・・・・・・・・・・・・・・・・・・・・・・・・</t>
  </si>
  <si>
    <t>　急速な高齢化の進展に伴う寝たきりや痴呆の高齢者の急増、核家族化による家庭介護の問題などから、高齢者介護の問題は、老後の最大の不安要因となっている一方、高齢者介護サービスは老人福祉と老人保健の二つの異なる制度のもとで提供されており、総合的、効率的なサービス利用が出来ない状況にある。</t>
  </si>
  <si>
    <t>　給付と負担の関係が明確な社会保険方式によりこれらの両制度を再編成し、また国民の共同連帯の理念に基づき、社会全体で介護を支える新しい仕組みとして「介護保険制度」が創設された。</t>
  </si>
  <si>
    <t>1　経緯</t>
  </si>
  <si>
    <t>平成 8年 6月10日</t>
  </si>
  <si>
    <t>老人保健福祉審議会</t>
  </si>
  <si>
    <t>「介護保険制度案大綱」について答申</t>
  </si>
  <si>
    <t>「介護保険関連三法案」提出（継続審議に）</t>
  </si>
  <si>
    <t>平成 8年11月29日</t>
  </si>
  <si>
    <t>平成 9年10月　1日</t>
  </si>
  <si>
    <t>平成　9年12月17日</t>
  </si>
  <si>
    <t>平成10年　4月　1日</t>
  </si>
  <si>
    <t>平成11年　4月　1日</t>
  </si>
  <si>
    <t>介護保険課（１３人）及び介護認定課（１８人）設置</t>
  </si>
  <si>
    <t>平成11年10月　1日</t>
  </si>
  <si>
    <t>平成12年　2月10日</t>
  </si>
  <si>
    <t>介護報酬の決定（厚生省告示第１９号他）</t>
  </si>
  <si>
    <t>平成12年　3月</t>
  </si>
  <si>
    <t>高齢者保健福祉計画及び介護保険事業計画策定</t>
  </si>
  <si>
    <t>平成12年　4月　1日</t>
  </si>
  <si>
    <t>介護保険制度スタート</t>
  </si>
  <si>
    <t>西宮市介護保険条例及び施行規則施行</t>
  </si>
  <si>
    <t>平成12年10月　1日</t>
  </si>
  <si>
    <t>：</t>
  </si>
  <si>
    <t>２８２０４</t>
  </si>
  <si>
    <t>：</t>
  </si>
  <si>
    <t>介護保険料の徴収開始</t>
  </si>
  <si>
    <t>（平成13年9月まで保険料半額徴収）</t>
  </si>
  <si>
    <t>国</t>
  </si>
  <si>
    <t>西宮市</t>
  </si>
  <si>
    <t>平成13年10月　1日</t>
  </si>
  <si>
    <t>（平成13年10月から満額徴収）</t>
  </si>
  <si>
    <t>平成14年　1月　1日</t>
  </si>
  <si>
    <t>訪問通所サービス及び短期入所サービスの支給限度額の一本化</t>
  </si>
  <si>
    <t>１　組織図</t>
  </si>
  <si>
    <t>健康福祉局</t>
  </si>
  <si>
    <t>長寿社会部</t>
  </si>
  <si>
    <t>介護保険課</t>
  </si>
  <si>
    <t>管理係</t>
  </si>
  <si>
    <t>資格賦課係</t>
  </si>
  <si>
    <t>給付係</t>
  </si>
  <si>
    <t>収納係</t>
  </si>
  <si>
    <t>人</t>
  </si>
  <si>
    <t>（うち嘱託2人）</t>
  </si>
  <si>
    <t>介護認定課</t>
  </si>
  <si>
    <t>事務係</t>
  </si>
  <si>
    <t>認定第１係</t>
  </si>
  <si>
    <t>認定第２係</t>
  </si>
  <si>
    <t>（うち嘱託8人）</t>
  </si>
  <si>
    <t>（平成14年4月1日現在）</t>
  </si>
  <si>
    <t>２　事務分掌</t>
  </si>
  <si>
    <t>（１）介護保険課</t>
  </si>
  <si>
    <t>①</t>
  </si>
  <si>
    <t>②</t>
  </si>
  <si>
    <t>③</t>
  </si>
  <si>
    <t>④</t>
  </si>
  <si>
    <t>⑤</t>
  </si>
  <si>
    <t>⑥</t>
  </si>
  <si>
    <t>⑦</t>
  </si>
  <si>
    <t>⑧</t>
  </si>
  <si>
    <t>⑨</t>
  </si>
  <si>
    <t>⑩</t>
  </si>
  <si>
    <t>⑪</t>
  </si>
  <si>
    <t>（２）介護認定課</t>
  </si>
  <si>
    <t>⑫</t>
  </si>
  <si>
    <t>⑬</t>
  </si>
  <si>
    <t>⑭</t>
  </si>
  <si>
    <t>被保険者の資格管理</t>
  </si>
  <si>
    <t>被保険者証の交付及び回収</t>
  </si>
  <si>
    <t>保険料の賦課及び徴収</t>
  </si>
  <si>
    <t>保険給付</t>
  </si>
  <si>
    <t>県、国民健康保険団体連合会その他関係機関との連絡調整</t>
  </si>
  <si>
    <t>保険料率算定</t>
  </si>
  <si>
    <t>国、県負担金その他補助金、支払基金交付金</t>
  </si>
  <si>
    <t>財政安定化基金</t>
  </si>
  <si>
    <t>高齢者の低所得利用者対策事業</t>
  </si>
  <si>
    <t>介護保険の相談</t>
  </si>
  <si>
    <t>介護認定の申請受付</t>
  </si>
  <si>
    <t>介護認定の不服申立ての受付</t>
  </si>
  <si>
    <t>介護認定調査</t>
  </si>
  <si>
    <t>主治医意見書の作成依頼</t>
  </si>
  <si>
    <t>受給者管理</t>
  </si>
  <si>
    <t>西宮市介護認定審査会</t>
  </si>
  <si>
    <t>自己作成ケアプランの受付及び助言</t>
  </si>
  <si>
    <t>介護支援システム</t>
  </si>
  <si>
    <t>介護保険事業計画の作成及び施策の調整</t>
  </si>
  <si>
    <t>介護保険制度の広報及び啓発</t>
  </si>
  <si>
    <t>高齢者サービス総合推進調整会議</t>
  </si>
  <si>
    <t>在宅介護支援センター及び訪問看護ステーションとの連携</t>
  </si>
  <si>
    <t>１　第１号被保険者の状況</t>
  </si>
  <si>
    <t>平成13年3月末(A)</t>
  </si>
  <si>
    <t>平成14年3月末(B)</t>
  </si>
  <si>
    <t>介護療養型医療施設</t>
  </si>
  <si>
    <t>人口</t>
  </si>
  <si>
    <t>第１号被保険者</t>
  </si>
  <si>
    <t>第１号被保険者</t>
  </si>
  <si>
    <t>65歳～75歳未満</t>
  </si>
  <si>
    <t>75歳以上</t>
  </si>
  <si>
    <t>住所地特例者</t>
  </si>
  <si>
    <t>高齢化率</t>
  </si>
  <si>
    <t>増減率(B/A)</t>
  </si>
  <si>
    <t>（構成比）</t>
  </si>
  <si>
    <t>単位：人</t>
  </si>
  <si>
    <t>２　要介護認定者／平成14年3月末</t>
  </si>
  <si>
    <t>第２号被保険者</t>
  </si>
  <si>
    <t>計</t>
  </si>
  <si>
    <t>構成比</t>
  </si>
  <si>
    <t>要支援</t>
  </si>
  <si>
    <t>要介護１</t>
  </si>
  <si>
    <t>要介護２</t>
  </si>
  <si>
    <t>要介護３</t>
  </si>
  <si>
    <t>要介護４</t>
  </si>
  <si>
    <t>要介護５</t>
  </si>
  <si>
    <t>３　介護サービス受給者／平成14年3月審査分</t>
  </si>
  <si>
    <t>居宅サービス受給者</t>
  </si>
  <si>
    <t>施設サービス受給者</t>
  </si>
  <si>
    <t>介護老人福祉施設</t>
  </si>
  <si>
    <t>介護老人保健施設</t>
  </si>
  <si>
    <t>－</t>
  </si>
  <si>
    <t>Ⅲ　被保険者等の状況</t>
  </si>
  <si>
    <t>Ⅱ　事務体制</t>
  </si>
  <si>
    <t>Ⅰ　介護保険制度の沿革</t>
  </si>
  <si>
    <t>Ⅳ　要介護（支援）認定の状況</t>
  </si>
  <si>
    <t>１　認定申請件数</t>
  </si>
  <si>
    <t>新規申請</t>
  </si>
  <si>
    <t>更新申請</t>
  </si>
  <si>
    <t>変更申請</t>
  </si>
  <si>
    <t>4月</t>
  </si>
  <si>
    <t>5月</t>
  </si>
  <si>
    <t>6月</t>
  </si>
  <si>
    <t>7月</t>
  </si>
  <si>
    <t>8月</t>
  </si>
  <si>
    <t>9月</t>
  </si>
  <si>
    <t>10月</t>
  </si>
  <si>
    <t>11月</t>
  </si>
  <si>
    <t>12月</t>
  </si>
  <si>
    <t>1月</t>
  </si>
  <si>
    <t>2月</t>
  </si>
  <si>
    <t>3月</t>
  </si>
  <si>
    <t>単位：件</t>
  </si>
  <si>
    <t>２　認定調査の状況</t>
  </si>
  <si>
    <t>調査区分</t>
  </si>
  <si>
    <t>直営調査</t>
  </si>
  <si>
    <t>委託調査</t>
  </si>
  <si>
    <t>件数</t>
  </si>
  <si>
    <t>３　認定審査会の状況／平成14年3月末</t>
  </si>
  <si>
    <t>委員数</t>
  </si>
  <si>
    <t>合議体数（合議体は５人の委員で構成）</t>
  </si>
  <si>
    <t>合議体開催回数年度累計</t>
  </si>
  <si>
    <t>審査件数</t>
  </si>
  <si>
    <t>７５人</t>
  </si>
  <si>
    <t>２０合議体</t>
  </si>
  <si>
    <t>３５１回／年</t>
  </si>
  <si>
    <t>Ⅴ　介護サービス費の状況</t>
  </si>
  <si>
    <t>１　介護サービスの種類及び給付割合</t>
  </si>
  <si>
    <t>居宅サービス</t>
  </si>
  <si>
    <t>訪問通所サービス</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</si>
  <si>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</si>
  <si>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</si>
  <si>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</si>
  <si>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</si>
  <si>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</si>
  <si>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</si>
  <si>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</si>
  <si>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</si>
  <si>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</si>
  <si>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</si>
  <si>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その他の単品サービス</t>
  </si>
  <si>
    <t>居宅療養管理指導</t>
  </si>
  <si>
    <t>痴呆対応型共同生活介護</t>
  </si>
  <si>
    <t>特定施設入所者生活介護</t>
  </si>
  <si>
    <t>福祉用具購入費</t>
  </si>
  <si>
    <t>住宅改修費</t>
  </si>
  <si>
    <t>９割</t>
  </si>
  <si>
    <t>１０割</t>
  </si>
  <si>
    <t>９割（償還払い）</t>
  </si>
  <si>
    <t>給付割合</t>
  </si>
  <si>
    <t>（利用限度額１００,０００円）</t>
  </si>
  <si>
    <t>（利用限度額２００,０００円）</t>
  </si>
  <si>
    <t>食事の標準負担額</t>
  </si>
  <si>
    <t>施設サービス</t>
  </si>
  <si>
    <t>７８０円／日</t>
  </si>
  <si>
    <t>高額介護サービス等費</t>
  </si>
  <si>
    <t>１５，０００円</t>
  </si>
  <si>
    <t>２４，６００円</t>
  </si>
  <si>
    <t>３７，２００円</t>
  </si>
  <si>
    <t>＜１単位の単価＞</t>
  </si>
  <si>
    <t>その他</t>
  </si>
  <si>
    <t>特甲地</t>
  </si>
  <si>
    <t>１０．６円</t>
  </si>
  <si>
    <t>１０．４円</t>
  </si>
  <si>
    <t>１０円</t>
  </si>
  <si>
    <t>２　介護サービス費の状況</t>
  </si>
  <si>
    <t>サービス区分</t>
  </si>
  <si>
    <t>居宅サービス／計</t>
  </si>
  <si>
    <t>施設サービス費</t>
  </si>
  <si>
    <t>合計</t>
  </si>
  <si>
    <t>給付額</t>
  </si>
  <si>
    <t>利用率／月</t>
  </si>
  <si>
    <t>介護認定者１人当り給付額</t>
  </si>
  <si>
    <t>A</t>
  </si>
  <si>
    <t>B</t>
  </si>
  <si>
    <t>C=A/G/12</t>
  </si>
  <si>
    <t>D=B/A</t>
  </si>
  <si>
    <t>E=B/G</t>
  </si>
  <si>
    <t>F=B/H</t>
  </si>
  <si>
    <t>単位：円</t>
  </si>
  <si>
    <t>要介護認定者数／年間平均</t>
  </si>
  <si>
    <t>第１号被保険者数／年間平均</t>
  </si>
  <si>
    <t>人・・・・・(G)</t>
  </si>
  <si>
    <t>人・・・・・(H)</t>
  </si>
  <si>
    <t>３　高額介護サービス費等の状況</t>
  </si>
  <si>
    <t>高額居宅支援サービス費</t>
  </si>
  <si>
    <t>高額介護サービス費</t>
  </si>
  <si>
    <t>A</t>
  </si>
  <si>
    <t>C=B/A</t>
  </si>
  <si>
    <t>D=B/G</t>
  </si>
  <si>
    <t>E=B/H</t>
  </si>
  <si>
    <t>Ⅳ　保険料の状況</t>
  </si>
  <si>
    <t>１　保険料率</t>
  </si>
  <si>
    <t>備考</t>
  </si>
  <si>
    <t>（基準額）</t>
  </si>
  <si>
    <t>平成12年度</t>
  </si>
  <si>
    <t>平成13年度</t>
  </si>
  <si>
    <t>平成14年度</t>
  </si>
  <si>
    <t>国特別対策　保険料３／４減額</t>
  </si>
  <si>
    <t>国特別対策　保険料１／４減額</t>
  </si>
  <si>
    <t>本来保険料額</t>
  </si>
  <si>
    <t>（０．５）</t>
  </si>
  <si>
    <t>（０．７５）</t>
  </si>
  <si>
    <t>（１．２５）</t>
  </si>
  <si>
    <t>（１．５）</t>
  </si>
  <si>
    <t>第１段階</t>
  </si>
  <si>
    <t>第２段階</t>
  </si>
  <si>
    <t>第３段階</t>
  </si>
  <si>
    <t>第４段階</t>
  </si>
  <si>
    <t>第５段階</t>
  </si>
  <si>
    <t>保険料段階</t>
  </si>
  <si>
    <t>被保険者数</t>
  </si>
  <si>
    <t>調定額</t>
  </si>
  <si>
    <t>収入済額</t>
  </si>
  <si>
    <t>未収額</t>
  </si>
  <si>
    <t>収納率</t>
  </si>
  <si>
    <t>特別徴収</t>
  </si>
  <si>
    <t>普通徴収</t>
  </si>
  <si>
    <t>口座振替</t>
  </si>
  <si>
    <t>自主納付</t>
  </si>
  <si>
    <t>法定分</t>
  </si>
  <si>
    <t>（所得減少等）</t>
  </si>
  <si>
    <t>老福年金受給者</t>
  </si>
  <si>
    <t>生保受給者</t>
  </si>
  <si>
    <t>国外出国</t>
  </si>
  <si>
    <t>市独自分</t>
  </si>
  <si>
    <t>減免額</t>
  </si>
  <si>
    <t>Ⅶ　介護保険特別会計決算の状況</t>
  </si>
  <si>
    <t>【　平成１３年度／決算状況　】</t>
  </si>
  <si>
    <t>＜歳入＞</t>
  </si>
  <si>
    <t>介護保険料</t>
  </si>
  <si>
    <t>第１号被保険者介護保険料</t>
  </si>
  <si>
    <t>国庫支出金</t>
  </si>
  <si>
    <t>国庫負担金</t>
  </si>
  <si>
    <t>介護給付費負担金</t>
  </si>
  <si>
    <t>国庫補助金</t>
  </si>
  <si>
    <t>事務費交付金</t>
  </si>
  <si>
    <t>調整交付金</t>
  </si>
  <si>
    <t>支払基金交付金</t>
  </si>
  <si>
    <t>県支出金</t>
  </si>
  <si>
    <t>県負担金</t>
  </si>
  <si>
    <t>県補助金</t>
  </si>
  <si>
    <t>介護給付費交付金</t>
  </si>
  <si>
    <t>介護保険補助金</t>
  </si>
  <si>
    <t>財政安定化基金拠出金</t>
  </si>
  <si>
    <t>財政安定化基金支出金</t>
  </si>
  <si>
    <t>貸付金</t>
  </si>
  <si>
    <t>財産収入</t>
  </si>
  <si>
    <t>非該当</t>
  </si>
  <si>
    <t>合　　　　計</t>
  </si>
  <si>
    <t>種　　　　類</t>
  </si>
  <si>
    <t>：</t>
  </si>
  <si>
    <t>：</t>
  </si>
  <si>
    <t>２８２０４</t>
  </si>
  <si>
    <t>保険者番号</t>
  </si>
  <si>
    <t>保険者名</t>
  </si>
  <si>
    <t>財産運用収入</t>
  </si>
  <si>
    <t>利子及び配当金</t>
  </si>
  <si>
    <t>繰入金</t>
  </si>
  <si>
    <t>基金繰入金</t>
  </si>
  <si>
    <t>一般会計繰入金</t>
  </si>
  <si>
    <t>繰越金</t>
  </si>
  <si>
    <t>諸収入</t>
  </si>
  <si>
    <t>延滞金</t>
  </si>
  <si>
    <t>雑入</t>
  </si>
  <si>
    <t>第三者納付金</t>
  </si>
  <si>
    <t>返納金</t>
  </si>
  <si>
    <t>総務費</t>
  </si>
  <si>
    <t>総務管理費</t>
  </si>
  <si>
    <t>一般管理費</t>
  </si>
  <si>
    <t>連合会負担金</t>
  </si>
  <si>
    <t>賦課徴収費</t>
  </si>
  <si>
    <t>介護認定調査・審査会費</t>
  </si>
  <si>
    <t>保険給付費</t>
  </si>
  <si>
    <t>介護サービス等諸費</t>
  </si>
  <si>
    <t>（審査支払手数料）</t>
  </si>
  <si>
    <t>（介護給付費／居宅）</t>
  </si>
  <si>
    <t>（介護給付費／施設）</t>
  </si>
  <si>
    <t>（予防給付費）</t>
  </si>
  <si>
    <t>基金積立金</t>
  </si>
  <si>
    <t>諸支出金</t>
  </si>
  <si>
    <t>償還金</t>
  </si>
  <si>
    <t>繰出金</t>
  </si>
  <si>
    <t>一般会計操出金</t>
  </si>
  <si>
    <t>予備費</t>
  </si>
  <si>
    <t>合計（Ｂ）</t>
  </si>
  <si>
    <t>合計（Ａ）</t>
  </si>
  <si>
    <t>歳入歳出差引額（Ａ－Ｂ）</t>
  </si>
  <si>
    <t>款　項　目</t>
  </si>
  <si>
    <t>決算額</t>
  </si>
  <si>
    <t>１人当り額</t>
  </si>
  <si>
    <t>（※１人当り額については、１円未満四捨五入のため計の額に戻らない場合あり。）</t>
  </si>
  <si>
    <t>＜歳出＞</t>
  </si>
  <si>
    <t>＜基金の状況＞</t>
  </si>
  <si>
    <t>介護保険円滑導入基金残高</t>
  </si>
  <si>
    <t>平成13年度末残高</t>
  </si>
  <si>
    <t>1人当り額</t>
  </si>
  <si>
    <t>介護保険法・介護保険法施行法公布</t>
  </si>
  <si>
    <t>介護保険担当課長設置（担当職員３人）</t>
  </si>
  <si>
    <t>介護保険担当部長設置（担当職員７人）</t>
  </si>
  <si>
    <t>準備要介護認定の開始</t>
  </si>
  <si>
    <t>（再掲）</t>
  </si>
  <si>
    <t>＜区分支給限度基準額＞</t>
  </si>
  <si>
    <t>単位／月</t>
  </si>
  <si>
    <t>６，１５０</t>
  </si>
  <si>
    <t>１６，５８０</t>
  </si>
  <si>
    <t>１９，４８０</t>
  </si>
  <si>
    <t>２６，７５０</t>
  </si>
  <si>
    <t>３０，６００</t>
  </si>
  <si>
    <t>３５，８３０</t>
  </si>
  <si>
    <t>[　特別徴収と普通徴収の併徴者7,692人あり。　]</t>
  </si>
  <si>
    <t>３　現年度分徴収方法別収納状況</t>
  </si>
  <si>
    <t>２　現年度分所得段階別保険料収納状況</t>
  </si>
  <si>
    <t>５　保険料減免の状況</t>
  </si>
  <si>
    <t>４　過年度分徴収方法別収納状況</t>
  </si>
  <si>
    <t>生計困難者</t>
  </si>
  <si>
    <t>60万円以下</t>
  </si>
  <si>
    <t>120万円以下</t>
  </si>
  <si>
    <t>（平成12年３月30日）</t>
  </si>
  <si>
    <t>（西宮市条例第50号）</t>
  </si>
  <si>
    <t>（趣旨）</t>
  </si>
  <si>
    <t>（介護認定審査会の委員の定数）</t>
  </si>
  <si>
    <t>（委員の報酬の額）</t>
  </si>
  <si>
    <t>（認定審査会の細則）</t>
  </si>
  <si>
    <t>（保険料率）</t>
  </si>
  <si>
    <t>(2)　令第38条第１項第２号に掲げる者　26,400円</t>
  </si>
  <si>
    <t>(3)　令第38条第１項第３号に掲げる者　35,200円</t>
  </si>
  <si>
    <t>⑨</t>
  </si>
  <si>
    <t>７日</t>
  </si>
  <si>
    <t>／６月</t>
  </si>
  <si>
    <t>１４日</t>
  </si>
  <si>
    <t>２１日</t>
  </si>
  <si>
    <t>４２日</t>
  </si>
  <si>
    <t>※平成１４年１月１日より、訪問通所サービス及び短期入所サービスが統一され、一つのサービスとなりました。支給限度額も月単位に統一され、新しい支給限度額は現行の訪問通所サービスの支給限度額と同額となりました。</t>
  </si>
  <si>
    <t>（～H13.12.31まで）</t>
  </si>
  <si>
    <t>(4)　令第38条第１項第４号に掲げる者　44,000円</t>
  </si>
  <si>
    <t>(5)　令第38条第１項第５号に掲げる者　52,800円</t>
  </si>
  <si>
    <t>（普通徴収に係る納期等）</t>
  </si>
  <si>
    <t>第１期　６月１日から同月末日まで</t>
  </si>
  <si>
    <t>第２期　７月１日から同月末日まで</t>
  </si>
  <si>
    <t>第３期　８月１日から同月末日まで</t>
  </si>
  <si>
    <t>第４期　９月１日から同月末日まで</t>
  </si>
  <si>
    <t>第５期　10月１日から同月末日まで</t>
  </si>
  <si>
    <t>第６期　11月１日から同月末日まで</t>
  </si>
  <si>
    <t>第７期　12月１日から同月30日まで</t>
  </si>
  <si>
    <t>第８期　１月１日から同月末日まで</t>
  </si>
  <si>
    <t>第９期　２月１日から同月末日まで</t>
  </si>
  <si>
    <t>第10期　３月１日から同月末日まで</t>
  </si>
  <si>
    <t>２　市長は、特別の事情がある場合において、前項に規定する納期により難いと認められるときは、同項の規定にかかわらず、納期を別に定めることができる。この場合において、市長は、当該第１号被保険者又は連帯納付義務者（法第132条第２項及び第３項の規定により保険料を連帯して納付する義務を負う者をいう。以下同じ。）に対し、その納期を通知しなければならない。</t>
  </si>
  <si>
    <t>３　第１項に規定する各納期又は前項の規定により別に定める各納期における保険料の額は、当該年度分の保険料の額を納期の数で除して得た額とする。ただし、市長が特別な理由があると認めるときは、この限りでない。</t>
  </si>
  <si>
    <t>４　次条の規定により保険料の額の算定を行ったときは、納期を定め、これを通知しなければならない。</t>
  </si>
  <si>
    <t>（賦課期日後において第１号被保険者の資格取得、喪失等があった場合）</t>
  </si>
  <si>
    <t>２　保険料の賦課期日後に第１号被保険者の資格を喪失した場合における当該第１号被保険者に係る保険料の額の算定は、第１号被保険者の資格を喪失した日の属する月の前月まで月割をもって行う。</t>
  </si>
  <si>
    <t>３　保険料の賦課期日後に令第38条第１項第１号イ（同号に規定する老齢福祉年金の受給権を有するに至った者及び(1)に係る者を除く。）、ロ及びハ、第２号ロ、第３号ロ又は第４号ロに該当するに至った第１号被保険者に係る保険料の額は、当該該当するに至った日の属する月の前月まで月割により算定した当該第１号被保険者に係る保険料の額と、当該該当するに至った日の属する月から令第38条第１項第１号から第４号までのいずれかに規定する者として月割により算定した保険料の額の合算額とする。</t>
  </si>
  <si>
    <t>（保険料の額の通知）</t>
  </si>
  <si>
    <t>（延滞金）</t>
  </si>
  <si>
    <t>２　前項に規定する年当たりの割合は、閏〔じゅん〕年の日を含む期間についても、365日当たりの割合とする。</t>
  </si>
  <si>
    <t>（保険料の徴収猶予）</t>
  </si>
  <si>
    <t>(1)　第１号被保険者又はその属する世帯の生計を主として維持する者（以下この条において「生計を維持する者」という。）が、震災、風水害、火災その他これらに類する災害により、住宅、家財その他の財産について著しい損害を受けたとき。</t>
  </si>
  <si>
    <t>(2)　生計を維持する者が死亡したとき、又はその者が心身に重大な障害を受け、若しくは長期間入院したことにより、その者の収入が著しく減少したとき。</t>
  </si>
  <si>
    <t>（様式２）</t>
  </si>
  <si>
    <t>介護保険事業状況報告</t>
  </si>
  <si>
    <t>（平成１３年度）</t>
  </si>
  <si>
    <t>２．保険給付決定状況</t>
  </si>
  <si>
    <t>①総数</t>
  </si>
  <si>
    <t>ア　件数</t>
  </si>
  <si>
    <t>施設介護サービス</t>
  </si>
  <si>
    <t>食事提供費用（再掲）</t>
  </si>
  <si>
    <t>イ　単位数</t>
  </si>
  <si>
    <t>食事提供費用の日数</t>
  </si>
  <si>
    <t>ウ　費用額</t>
  </si>
  <si>
    <t>エ　支給額</t>
  </si>
  <si>
    <t>(3)　生計を維持する者の収入が、事業又は業務の休廃止、事業における著しい損失、失業その他これらに類する理由により著しく減少したとき。</t>
  </si>
  <si>
    <t>(4)　生計を維持する者の収入が、干ばつ、冷害、凍霜害等による農作物の不作その他これらに類する理由により著しく減少したとき。</t>
  </si>
  <si>
    <t>(5)　その他市長が特に必要と認めるとき。</t>
  </si>
  <si>
    <t>２　前項の規定により保険料の徴収猶予を受けようとする者は、次に掲げる事項を記載した申請書に徴収猶予を必要とする理由を証明する書類を添付して、市長に提出しなければならない。</t>
  </si>
  <si>
    <t>(1)　被保険者及びその生計を維持する者の氏名及び住所</t>
  </si>
  <si>
    <t>(2)　納期限及び保険料の額</t>
  </si>
  <si>
    <t>(3)　徴収猶予を必要とする理由</t>
  </si>
  <si>
    <t>（保険料の減免）</t>
  </si>
  <si>
    <t>２　前条第２項の規定は、保険料の減免について準用する。この場合において、同項中「徴収猶予」とあるのは「減免」と読み替えるものとする。</t>
  </si>
  <si>
    <t>３　前２項の規定により保険料の減免を受けた者は、当該保険料の減免の理由となった前条第１項各号の理由が消滅したときは、直ちにその旨を市長に申告しなければならない。</t>
  </si>
  <si>
    <t>（保険料に関する申告）</t>
  </si>
  <si>
    <t>２　前項の規定にかかわらず、第１号被保険者及びその属する世帯員のすべてが次の各号のいずれかに該当する場合は、同項の申告書の提出を要しない。</t>
  </si>
  <si>
    <t>(1)　その者の前年中の所得につき地方税法（昭和25年法律第226号）第317条の２第１項に規定する申告書が市長に提出されているとき。</t>
  </si>
  <si>
    <t>(2)　その者が地方税法第317条の２第１項に規定する給与所得以外の所得を有しなかった者である場合には、同法第317条の６第１項に規定する給与支払報告書が市長に提出されているとき。</t>
  </si>
  <si>
    <t>(3)　その者が地方税法第317条の２第１項に規定する公的年金等に係る所得以外の所得を有しなかった者である場合には、同法第317条の６第３項に規定する公的年金等支払報告書が市長に提出されているとき。</t>
  </si>
  <si>
    <t>(4)　その者の前年の地方税法第292条第１項第13号に規定する合計所得金額が同法第314条の２第７項に規定する基礎控除額以下であるとき。</t>
  </si>
  <si>
    <t>(5)　その者が令第38条第１項第１号に該当する者として公簿上確認できるとき。</t>
  </si>
  <si>
    <t>（収入状況等の報告）</t>
  </si>
  <si>
    <t>（介護給付費準備基金）</t>
  </si>
  <si>
    <t>(2)　基金の運用から生ずる収益金の額</t>
  </si>
  <si>
    <t>(3)　前２号に掲げるもののほか、予算で定める額</t>
  </si>
  <si>
    <t>(1)　介護給付又は予防給付のための経費</t>
  </si>
  <si>
    <t>(2)　法第147条第２項第１号に規定する基金事業借入金の償還に要する費用</t>
  </si>
  <si>
    <t>（委任）</t>
  </si>
  <si>
    <t>（過料）</t>
  </si>
  <si>
    <t>２　前４条の過料を徴収する場合において発する納額告知書に指定すべき納期限は、その発行の日から起算して10日以上を経過した日とする。</t>
  </si>
  <si>
    <t>付　則</t>
  </si>
  <si>
    <t>（施行期日）</t>
  </si>
  <si>
    <t>（関係条例の廃止）</t>
  </si>
  <si>
    <t>（平成12年度及び平成13年度における保険料率の特例）</t>
  </si>
  <si>
    <t>(1)　令第38条第１項第１号に掲げる者　　4,400円</t>
  </si>
  <si>
    <t>(2)　令第38条第１項第２号に掲げる者　　6,600円</t>
  </si>
  <si>
    <t>(3)　令第38条第１項第３号に掲げる者　　8,800円</t>
  </si>
  <si>
    <t>(4)　令第38条第１項第４号に掲げる者　 11,000円</t>
  </si>
  <si>
    <t>(5)　令第38条第１項第５号に掲げる者　 13,200円</t>
  </si>
  <si>
    <t>２　平成13年度における保険料率は、第５条の規定にかかわらず、次の各号に掲げる第１号被保険者の区分に応じ、それぞれ当該各号に定める額とする。</t>
  </si>
  <si>
    <t>(1)　令第38条第１項第１号に掲げる者　 13,200円</t>
  </si>
  <si>
    <t>(2)　令第38条第１項第２号に掲げる者　 19,800円</t>
  </si>
  <si>
    <t>(3)　令第38条第１項第３号に掲げる者　 26,400円</t>
  </si>
  <si>
    <t>(4)　令第38条第１項第４号に掲げる者　 33,000円</t>
  </si>
  <si>
    <t>(5)　令第38条第１項第５号に掲げる者　 39,600円</t>
  </si>
  <si>
    <t>（平成12年度における保険料の納期の特例）</t>
  </si>
  <si>
    <t>第１期　10月１日から同月末日まで</t>
  </si>
  <si>
    <t>第２期　11月１日から同月末日まで</t>
  </si>
  <si>
    <t>第３期　12月１日から同月30日まで</t>
  </si>
  <si>
    <t>第４期　１月１日から同月末日まで</t>
  </si>
  <si>
    <t>第５期　２月１日から同月末日まで</t>
  </si>
  <si>
    <t>第６期　３月１日から同月末日まで</t>
  </si>
  <si>
    <t>２　平成12年度における第６条第２項の規定の適用については、同項中「別に定めることができる」とあるのは「10月１日以後において別に定める時期とすることができる」とする。</t>
  </si>
  <si>
    <t>（平成13年度における各納期に納付すべき保険料の額の特例）</t>
  </si>
  <si>
    <t>（平成12年度及び平成13年度における賦課期日後における第１号被保険者の資格取得、喪失等があった場合の特例）</t>
  </si>
  <si>
    <t>(1)　平成13年度を通じて被保険者資格を有したとした場合の保険料の額（以下「平成13年度通年保険料額」という。）を18で除して得た額に、平成13年４月から同年９月までの間において被保険者資格を有する月数を乗じて得た額</t>
  </si>
  <si>
    <t>(2)　平成13年度通年保険料額を９で除して得た額に、平成13年10月から平成14年３月までの間において被保険者資格を有する月数を乗じて得た額</t>
  </si>
  <si>
    <t>（平成12年度及び平成13年度における賦課期日後における境界層該当者等になった場合の特例）</t>
  </si>
  <si>
    <t>(1)　当該該当するに至った日が、平成12年４月１日から同年10月31日までの間である場合　該当するに至った令第38条第１項第１号から第４号までのいずれかに規定する者として支払うべき平成12年度通年保険料額</t>
  </si>
  <si>
    <t>(2)　当該該当するに至った日が、平成12年11月１日から平成13年３月31日までの間である場合　令第38条第１項第１号イ、ロ及びハ、第２号ロ、第３号ロ又は第４号ロに該当しなかったとした場合の平成12年度通年保険料額を６で除して得た額に平成12年10月から当該該当するに至った日が属する月の前月までの月数を乗じて得た額並びに該当するに至った令第38条第１項第１号から第４号までのいずれかに規定する者として支払うべき平成12年度通年保険料額を６で除して得た額に当該該当するに至った日が属する月から平成13年３月までの月数を乗じて得た額の合算額</t>
  </si>
  <si>
    <t>(3)　当該該当するに至った日が、平成13年４月１日から同年９月30日までの間である場合　令第38条第１項第１号イ、ロ及びハ、第２号ロ、第３号ロ又は第４号ロに該当しなかったとした場合の平成13年度通年保険料額を18で除して得た額に平成13年４月から当該該当するに至った日が属する月の前月までの月数を乗じて得た額、該当するに至った令第38条第１項第１号から第４号までのいずれかに規定する者として支払うべき平成13年度通年保険料額を18で除して得た額に当該該当するに至った日が属する月から平成13年９月までの月数を乗じて得た額並びに該当するに至った令第38条第１項第１号から第４号までのいずれかに規定する者として支払うべき平成13年度通年保険料額に３分の２を乗じて得た額の合算額</t>
  </si>
  <si>
    <t>(4)　当該該当するに至った日が、平成13年10月中である場合　令第38条第１項第１号イ、ロ及びハ、第２号ロ、第３号ロ又は第４号ロに該当しなかったとした場合の平成13年度通年保険料額を３で除して得た額並びに当該該当するに至った令第38条第１項第１号から第４号までのいずれかに規定する者として支払うべき平成13年度通年保険料額に３分の２を乗じて得た額の合算額</t>
  </si>
  <si>
    <t>(2)　条例第10条第１項第２号から第４号までのいずれかに該当するとき</t>
  </si>
  <si>
    <t>　条例第10条第１項第２号から第４号までに規定する事由のいずれかによって、平成13年４月以降３月以上引き続いて、生計を維持する者の公的年金以外の収入がなくなった場合又はこれに準ずる状況に至った場合で、当該公的年金の年額を前年の所得であるとして、条例付則第３条第２項の規定を適用したときにおいて、当該第１号被保険者が同条第１号から第４号までのいずれかに該当するとき</t>
  </si>
  <si>
    <t>当年度中増（※１）</t>
  </si>
  <si>
    <t>当年度中減（※２）</t>
  </si>
  <si>
    <t>(5)　当該該当するに至った日が、平成13年11月１日から平成14年３月31日までの間である場合　令第38条第１項第１号イ、ロ及びハ、第２号ロ、第３号ロ又は第４号ロに該当しなかったとした場合の平成13年度通年保険料額を３で除して得た額、令第38条第１項第１号イ、ロ及びハ、第２号ロ、第３号ロ又は第４号ロに該当しなかったとした場合の平成13年度通年保険料額を９で除して得た額に平成13年10月から当該該当するに至った日が属する月の前月までの月数を乗じて得た額並びに該当するに至った令第38条第１項第１号から第４号までのいずれかに規定する者として支払うべき平成13年度通年保険料額を９で除して得た額に当該該当するに至った日が属する月から平成14年３月までの月数を乗じて得た額の合算額</t>
  </si>
  <si>
    <t>○西宮市介護保険条例</t>
  </si>
  <si>
    <r>
      <t>第１条</t>
    </r>
    <r>
      <rPr>
        <sz val="10"/>
        <rFont val="ＭＳ Ｐゴシック"/>
        <family val="3"/>
      </rPr>
      <t>　この条例は、介護保険法（平成９年法律第123号。以下「法」という。）その他の法令に定めるもののほか、市が行う介護保険について必要な事項を定める。</t>
    </r>
  </si>
  <si>
    <r>
      <t>第２条</t>
    </r>
    <r>
      <rPr>
        <sz val="10"/>
        <rFont val="ＭＳ Ｐゴシック"/>
        <family val="3"/>
      </rPr>
      <t>　法第14条に規定する西宮市介護認定審査会（以下「認定審査会」という。）の委員の定数は、80人以内とする。</t>
    </r>
  </si>
  <si>
    <r>
      <t>第３条</t>
    </r>
    <r>
      <rPr>
        <sz val="10"/>
        <rFont val="ＭＳ Ｐゴシック"/>
        <family val="3"/>
      </rPr>
      <t>　委員の報酬の額は、日額23,000円とする。</t>
    </r>
  </si>
  <si>
    <r>
      <t>第４条</t>
    </r>
    <r>
      <rPr>
        <sz val="10"/>
        <rFont val="ＭＳ Ｐゴシック"/>
        <family val="3"/>
      </rPr>
      <t>　法その他の法令並びにこの条例及びこの条例に基づく規則に定めるもののほか、認定審査会の運営に関し必要な事項は、会長が認定審査会に諮って定める。</t>
    </r>
  </si>
  <si>
    <r>
      <t>第５条</t>
    </r>
    <r>
      <rPr>
        <sz val="10"/>
        <rFont val="ＭＳ Ｐゴシック"/>
        <family val="3"/>
      </rPr>
      <t>　平成12年度から平成14年度までの各年度における保険料率は、次の各号に掲げる第１号被保険者（法第９条第１号に規定する第１号被保険者をいう。以下同じ。）の区分に応じ、それぞれ当該各号に定める額とする。</t>
    </r>
  </si>
  <si>
    <t>(1)　介護保険法施行令（平成10年政令第412号。以下「令」という。）第38条第１項第１号に掲げる者　17,600円</t>
  </si>
  <si>
    <r>
      <t>第６条</t>
    </r>
    <r>
      <rPr>
        <sz val="10"/>
        <rFont val="ＭＳ Ｐゴシック"/>
        <family val="3"/>
      </rPr>
      <t>　普通徴収（法第131条に規定する普通徴収をいう。以下同じ。）の方法によって徴収する保険料の納期（以下「納期」という。）は、次のとおりとする。ただし、納期限の日が日曜日又は銀行法施行令（昭和57年政令第40号）第５条第１項に規定する日に該当するときは、その翌日を納期限の日とする。</t>
    </r>
  </si>
  <si>
    <r>
      <t>第７条</t>
    </r>
    <r>
      <rPr>
        <sz val="10"/>
        <rFont val="ＭＳ Ｐゴシック"/>
        <family val="3"/>
      </rPr>
      <t>　保険料の賦課期日後に第１号被保険者の資格を取得した場合における当該第１号被保険者に係る保険料の額の算定は、当該第１号被保険者の資格を取得した日の属する月から月割をもって行う。</t>
    </r>
  </si>
  <si>
    <r>
      <t>第８条</t>
    </r>
    <r>
      <rPr>
        <sz val="10"/>
        <rFont val="ＭＳ Ｐゴシック"/>
        <family val="3"/>
      </rPr>
      <t>　市長は、保険料の額を決定したときは、速やかにこれを第１号被保険者又は連帯納付義務者（以下「納付義務者」という。）に通知しなければならない。その額を変更したときも、同様とする。</t>
    </r>
  </si>
  <si>
    <r>
      <t>第９条</t>
    </r>
    <r>
      <rPr>
        <sz val="10"/>
        <rFont val="ＭＳ Ｐゴシック"/>
        <family val="3"/>
      </rPr>
      <t>　納付義務者が納期限後にその保険料を納付する場合で、当該保険料の額が2,000円以上であるときは、当該保険料の額に、その納期限の翌日から納付の日までの期間に応じ、当該保険料の額（1,000円未満の端数があるときは、これを切り捨てる。）につき年10.95パーセントの割合をもって計算した金額に相当する延滞金額を加算して徴収することができる。ただし、延滞金額が10円未満であるときは、この限りでない。</t>
    </r>
  </si>
  <si>
    <r>
      <t>第10条</t>
    </r>
    <r>
      <rPr>
        <sz val="10"/>
        <rFont val="ＭＳ Ｐゴシック"/>
        <family val="3"/>
      </rPr>
      <t>　市長は、第１号被保険者が次の各号のいずれかに該当することにより、その納付すべき保険料の全部又は一部を一時に納付することができないと認められる場合にあっては、納付義務者の申請により、その納付することができないと認められる金額を限度として、６月以内の期間を限って、その保険料の徴収を猶予することができる。</t>
    </r>
  </si>
  <si>
    <r>
      <t>第11条</t>
    </r>
    <r>
      <rPr>
        <sz val="10"/>
        <rFont val="ＭＳ Ｐゴシック"/>
        <family val="3"/>
      </rPr>
      <t>　市長は、第１号被保険者が前条第１項各号のいずれかに該当することにより、保険料の全額を負担することが困難であると認められる場合にあっては、納付義務者の申請により、保険料を減免することができる。</t>
    </r>
  </si>
  <si>
    <r>
      <t>第12条</t>
    </r>
    <r>
      <rPr>
        <sz val="10"/>
        <rFont val="ＭＳ Ｐゴシック"/>
        <family val="3"/>
      </rPr>
      <t>　第１号被保険者は、毎年度４月30日まで（保険料の賦課期日後に第１号被保険者の資格を取得した者にあっては、賦課期日の属する年の４月30日と当該資格を取得した日から14日を経過する日とのいずれか遅い日）に、当該第１号被保険者の所得の状況、その属する世帯の世帯員の市民税の課税の有無その他市長が必要と認める事項を記載した申告書を市長に提出しなければならない。ただし、当該第１号被保険者及びその属する世帯の世帯員が次項各号のいずれかに該当する場合は、当該該当する者についての記載は、要しない。</t>
    </r>
  </si>
  <si>
    <r>
      <t>第13条</t>
    </r>
    <r>
      <rPr>
        <sz val="10"/>
        <rFont val="ＭＳ Ｐゴシック"/>
        <family val="3"/>
      </rPr>
      <t>　市長は、法第203条に定めるもののほか、保険給付及び保険料に関して必要があると認めるときは、被保険者の属する世帯の世帯員の収入の状況又は市民税の課税の有無について、当該被保険者、当該世帯員の雇用主、当該世帯員の取引先その他の関係人に報告を求め、又は官公署に対し、市の当該職員に必要な書類を閲覧させ、若しくはその内容を記録させることを求めることができる。</t>
    </r>
  </si>
  <si>
    <r>
      <t>第14条</t>
    </r>
    <r>
      <rPr>
        <sz val="10"/>
        <rFont val="ＭＳ Ｐゴシック"/>
        <family val="3"/>
      </rPr>
      <t>　法に基づく介護保険給付の財源に不足を生じたときの財源に充てることを目的として、西宮市介護給付費準備基金（以下「基金」という。）を設置する。</t>
    </r>
  </si>
  <si>
    <r>
      <t>第15条</t>
    </r>
    <r>
      <rPr>
        <sz val="10"/>
        <rFont val="ＭＳ Ｐゴシック"/>
        <family val="3"/>
      </rPr>
      <t>　基金として積み立てる額は、次に掲げる額とする。</t>
    </r>
  </si>
  <si>
    <t>(1)　西宮市介護保険特別会計の歳入歳出決算上生じた剰余金から翌年度に繰越した歳出予算の財源に充てるべき金額を控除した額</t>
  </si>
  <si>
    <r>
      <t>第16条</t>
    </r>
    <r>
      <rPr>
        <sz val="10"/>
        <rFont val="ＭＳ Ｐゴシック"/>
        <family val="3"/>
      </rPr>
      <t>　基金に属する現金は、金融機関への預金その他最も確実かつ有利な方法により保管するものとし、必要に応じ、最も確実かつ有利な有価証券に代えることができる。</t>
    </r>
  </si>
  <si>
    <r>
      <t>第17条</t>
    </r>
    <r>
      <rPr>
        <sz val="10"/>
        <rFont val="ＭＳ Ｐゴシック"/>
        <family val="3"/>
      </rPr>
      <t>　基金は、次に掲げる経費の財源に充当する場合に限り、処分することができる。</t>
    </r>
  </si>
  <si>
    <r>
      <t>第18条</t>
    </r>
    <r>
      <rPr>
        <sz val="10"/>
        <rFont val="ＭＳ Ｐゴシック"/>
        <family val="3"/>
      </rPr>
      <t>　市長は、財政上必要があると認めるときは、確実な繰戻しの方法、期間及び利率を定めて、基金に属する現金を歳計現金に繰り替えて運用することができる。</t>
    </r>
  </si>
  <si>
    <r>
      <t>第19条</t>
    </r>
    <r>
      <rPr>
        <sz val="10"/>
        <rFont val="ＭＳ Ｐゴシック"/>
        <family val="3"/>
      </rPr>
      <t>　法その他の法令及びこの条例に定めるもののほか、介護保険に関し必要な事項は、規則で定める。</t>
    </r>
  </si>
  <si>
    <r>
      <t>第20条</t>
    </r>
    <r>
      <rPr>
        <sz val="10"/>
        <rFont val="ＭＳ Ｐゴシック"/>
        <family val="3"/>
      </rPr>
      <t>　第１号被保険者が法第12条第１項本文の規定による届出をしないとき（同条第２項の規定により当該第１号被保険者の属する世帯の世帯主から届出がなされたときを除く。）、又は虚偽の届出をしたときは、10万円以下の過料に処する。</t>
    </r>
  </si>
  <si>
    <r>
      <t>第21条</t>
    </r>
    <r>
      <rPr>
        <sz val="10"/>
        <rFont val="ＭＳ Ｐゴシック"/>
        <family val="3"/>
      </rPr>
      <t>　法第30条第１項後段、法第31条第１項後段、法第34条第１項後段、法第35条第６項後段、法第66条第１項若しくは第２項又は法第68条第１項の規定により被保険者証の提出を求められてこれに応じない者は、10万円以下の過料に処する。</t>
    </r>
  </si>
  <si>
    <r>
      <t>第22条</t>
    </r>
    <r>
      <rPr>
        <sz val="10"/>
        <rFont val="ＭＳ Ｐゴシック"/>
        <family val="3"/>
      </rPr>
      <t>　被保険者、第１号被保険者の配偶者若しくは第１号被保険者の属する世帯の世帯主又はこれらであった者が、正当な理由なしに、法第202条第１項の規定により文書その他の物件の提出若しくは提示を命ぜられてこれに従わず、又は同項の規定による当該職員の質問に対して答弁せず、若しくは虚偽の答弁をしたときは、10万円以下の過料に処する。</t>
    </r>
  </si>
  <si>
    <r>
      <t>第23条</t>
    </r>
    <r>
      <rPr>
        <sz val="10"/>
        <rFont val="ＭＳ Ｐゴシック"/>
        <family val="3"/>
      </rPr>
      <t>　偽りその他不正の行為により保険料その他法の規定による徴収金（法第150条第１項に規定する納付金及び法第157条第１項に規定する延滞金を除く。）の徴収を免れた者は、その徴収を免れた金額の５倍に相当する金額以下の過料に処する。</t>
    </r>
  </si>
  <si>
    <r>
      <t>第24条</t>
    </r>
    <r>
      <rPr>
        <sz val="10"/>
        <rFont val="ＭＳ Ｐゴシック"/>
        <family val="3"/>
      </rPr>
      <t>　前４条の過料の額は、情状により、市長が定める。</t>
    </r>
  </si>
  <si>
    <r>
      <t>第１条</t>
    </r>
    <r>
      <rPr>
        <sz val="10"/>
        <rFont val="ＭＳ Ｐゴシック"/>
        <family val="3"/>
      </rPr>
      <t>　この条例は、平成12年４月１日から施行する。</t>
    </r>
  </si>
  <si>
    <r>
      <t>第２条</t>
    </r>
    <r>
      <rPr>
        <sz val="10"/>
        <rFont val="ＭＳ Ｐゴシック"/>
        <family val="3"/>
      </rPr>
      <t>　西宮市介護認定審査会条例（平成11年西宮市条例第５号）は、廃止する。</t>
    </r>
  </si>
  <si>
    <r>
      <t>第３条</t>
    </r>
    <r>
      <rPr>
        <sz val="10"/>
        <rFont val="ＭＳ Ｐゴシック"/>
        <family val="3"/>
      </rPr>
      <t>　平成12年度における保険料率は、第５条の規定にかかわらず、次の各号に掲げる第１号被保険者の区分に応じ、それぞれ当該各号に定める額とする。</t>
    </r>
  </si>
  <si>
    <r>
      <t>第４条</t>
    </r>
    <r>
      <rPr>
        <sz val="10"/>
        <rFont val="ＭＳ Ｐゴシック"/>
        <family val="3"/>
      </rPr>
      <t>　平成12年度の普通徴収に係る保険料の納期は、第６条第１項の規定にかかわらず、次のとおりとする。</t>
    </r>
  </si>
  <si>
    <r>
      <t>第５条</t>
    </r>
    <r>
      <rPr>
        <sz val="10"/>
        <rFont val="ＭＳ Ｐゴシック"/>
        <family val="3"/>
      </rPr>
      <t>　平成13年10月から平成14年３月までの各納期に納付すべき保険料の額は、平成13年４月から同年９月までの各納期に納付すべき保険料の額に２を乗じて得た額とすることを基本とする。</t>
    </r>
  </si>
  <si>
    <r>
      <t>第６条</t>
    </r>
    <r>
      <rPr>
        <sz val="10"/>
        <rFont val="ＭＳ Ｐゴシック"/>
        <family val="3"/>
      </rPr>
      <t>　保険料の賦課期日後に第１号被保険者の資格を取得又は喪失した場合における当該第１号被保険者に係る保険料の額は、第７条第１項及び第２項の規定にかかわらず、平成12年度においては、平成12年度を通じて被保険者資格を有したとした場合の保険料の額（次条において「平成12年度通年保険料額」という。）を６で除して得た額に、平成12年10月から平成13年３月までの間において被保険者資格を有する月数（当該被保険者資格を取得した日が属する月を含み、当該被保険者資格を喪失した日が属する月を除く。以下この条において同じ。）を乗じて得た額とし、平成13年度においては、次の各号に掲げる額の合算額とする。</t>
    </r>
  </si>
  <si>
    <r>
      <t>第７条</t>
    </r>
    <r>
      <rPr>
        <sz val="10"/>
        <rFont val="ＭＳ Ｐゴシック"/>
        <family val="3"/>
      </rPr>
      <t>　保険料の賦課期日後に令第38条第１項第１号イ（同号に規定する老齢福祉年金の受給権を有するに至った者及び(1)に係る者を除く。以下この条において同じ。）、ロ及びハ、第２号ロ、第３号ロ又は第４号ロに該当するに至った第１号被保険者に係る保険料の額は、第７条第３項の規定にかかわらず、平成12年度及び平成13年度においては、次の各号に掲げる区分に応じ、それぞれ当該各号に定める額とする。</t>
    </r>
  </si>
  <si>
    <t>（平成12年３月31日）</t>
  </si>
  <si>
    <t>（西宮市規則第113号）</t>
  </si>
  <si>
    <t>沿　革</t>
  </si>
  <si>
    <t>平成12年12月28日　規則37号［１］</t>
  </si>
  <si>
    <t>平成13年10月30日　規則23号［２］</t>
  </si>
  <si>
    <t>（用語の意義）</t>
  </si>
  <si>
    <t>（認定審査会に係る合議体）</t>
  </si>
  <si>
    <t>２　合議体を構成する委員の定数は、５人とする。</t>
  </si>
  <si>
    <t>３　合議体は、長が招集し、その会議の議長となる。</t>
  </si>
  <si>
    <t>４　長に事故があるときは、あらかじめその指名する委員が、その職務を代理する。</t>
  </si>
  <si>
    <t>５　政令及び前２項に定めるもののほか、合議体の運営に関し必要な事項は、認定審査会の会長が認定審査会に諮って定める。</t>
  </si>
  <si>
    <t>（診断命令）</t>
  </si>
  <si>
    <t>(1)　当該診断命令に係る診断を行う医師の氏名並びにその者が現に従事する病院又は診療所の名称及び所在地</t>
  </si>
  <si>
    <t>(2)　診断を受けるべき期日又は期間</t>
  </si>
  <si>
    <t>(3)　診断を受けるべき場所</t>
  </si>
  <si>
    <t>(4)　前３号に掲げるもののほか、市長が必要があると認める事項</t>
  </si>
  <si>
    <t>（特例居宅介護サービス費等の額）</t>
  </si>
  <si>
    <t>(1)　法第42条第２項に規定する特例居宅介護サービス費の額　同項に規定する基準の額</t>
  </si>
  <si>
    <t>(2)　法第47条第２項に規定する特例居宅介護サービス計画費の額　同項に規定する基準の額</t>
  </si>
  <si>
    <t>(3)　法第49条第２項に規定する特例施設介護サービス費の額　同項に規定する基準の額</t>
  </si>
  <si>
    <t>（特例居宅支援サービス費等の額）</t>
  </si>
  <si>
    <t>(1)　法第54条第２項に規定する特例居宅支援サービス費の額　同項に規定する基準の額</t>
  </si>
  <si>
    <t>(2)　法第59条第２項に規定する特例居宅支援サービス計画費の額　同項に規定する基準の額</t>
  </si>
  <si>
    <t>介護保険事費推計額／保険料基準額／第１期介護保険事業計画</t>
  </si>
  <si>
    <t>平成１２年度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</si>
</sst>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0_ "/>
    <numFmt numFmtId="180" formatCode="&quot;Yes&quot;;&quot;Yes&quot;;&quot;No&quot;"/>
    <numFmt numFmtId="181" formatCode="&quot;True&quot;;&quot;True&quot;;&quot;False&quot;"/>
    <numFmt numFmtId="182" formatCode="&quot;On&quot;;&quot;On&quot;;&quot;Off&quot;"/>
    <numFmt numFmtId="183" formatCode="0.000_ "/>
    <numFmt numFmtId="184" formatCode="#,##0.0000_ "/>
    <numFmt numFmtId="185" formatCode="&quot;円&quot;"/>
    <numFmt numFmtId="186" formatCode="#,##0_ &quot;円&quot;"/>
    <numFmt numFmtId="187" formatCode="#,##0_);[Red]\(#,##0\)"/>
  </numFmts>
  <fonts count="22">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20"/>
      <name val="ＭＳ Ｐゴシック"/>
      <family val="3"/>
    </font>
    <font>
      <sz val="10"/>
      <color indexed="8"/>
      <name val="ＭＳ Ｐゴシック"/>
      <family val="3"/>
    </font>
    <font>
      <b/>
      <sz val="10"/>
      <name val="ＭＳ Ｐゴシック"/>
      <family val="3"/>
    </font>
    <font>
      <sz val="10"/>
      <name val="丸ｺﾞｼｯｸ体Ca-B(GT)"/>
      <family val="3"/>
    </font>
    <font>
      <sz val="6"/>
      <name val="丸ｺﾞｼｯｸ体Ca-B(GT)"/>
      <family val="3"/>
    </font>
    <font>
      <sz val="12"/>
      <name val="ＭＳ ゴシック"/>
      <family val="3"/>
    </font>
    <font>
      <sz val="14"/>
      <name val="ＭＳ ゴシック"/>
      <family val="3"/>
    </font>
    <font>
      <sz val="11"/>
      <name val="ＭＳ ゴシック"/>
      <family val="3"/>
    </font>
    <font>
      <sz val="16"/>
      <name val="ＭＳ ゴシック"/>
      <family val="3"/>
    </font>
    <font>
      <sz val="18"/>
      <name val="ＭＳ ゴシック"/>
      <family val="3"/>
    </font>
    <font>
      <sz val="10"/>
      <name val="ＭＳ ゴシック"/>
      <family val="3"/>
    </font>
    <font>
      <sz val="12"/>
      <name val="ＭＳ Ｐゴシック"/>
      <family val="3"/>
    </font>
    <font>
      <sz val="9"/>
      <name val="ＭＳ ゴシック"/>
      <family val="3"/>
    </font>
    <font>
      <sz val="8"/>
      <name val="ＭＳ ゴシック"/>
      <family val="3"/>
    </font>
    <font>
      <sz val="7"/>
      <name val="ＭＳ ゴシック"/>
      <family val="3"/>
    </font>
  </fonts>
  <fills count="5">
    <fill>
      <patternFill/>
    </fill>
    <fill>
      <patternFill patternType="gray125"/>
    </fill>
    <fill>
      <patternFill patternType="solid">
        <fgColor indexed="65"/>
        <bgColor indexed="64"/>
      </patternFill>
    </fill>
    <fill>
      <patternFill patternType="solid">
        <fgColor indexed="49"/>
        <bgColor indexed="64"/>
      </patternFill>
    </fill>
    <fill>
      <patternFill patternType="solid">
        <fgColor indexed="46"/>
        <bgColor indexed="64"/>
      </patternFill>
    </fill>
  </fills>
  <borders count="12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medium"/>
      <top style="medium"/>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medium"/>
      <right>
        <color indexed="63"/>
      </right>
      <top>
        <color indexed="63"/>
      </top>
      <bottom style="double"/>
    </border>
    <border>
      <left style="thin"/>
      <right style="medium"/>
      <top>
        <color indexed="63"/>
      </top>
      <bottom style="double"/>
    </border>
    <border>
      <left style="medium"/>
      <right>
        <color indexed="63"/>
      </right>
      <top>
        <color indexed="63"/>
      </top>
      <bottom>
        <color indexed="63"/>
      </bottom>
    </border>
    <border>
      <left style="thin"/>
      <right style="medium"/>
      <top>
        <color indexed="63"/>
      </top>
      <bottom style="medium"/>
    </border>
    <border>
      <left style="thin"/>
      <right style="medium"/>
      <top>
        <color indexed="63"/>
      </top>
      <bottom style="thin"/>
    </border>
    <border>
      <left style="thin"/>
      <right>
        <color indexed="63"/>
      </right>
      <top>
        <color indexed="63"/>
      </top>
      <bottom style="medium"/>
    </border>
    <border diagonalUp="1">
      <left style="thin"/>
      <right>
        <color indexed="63"/>
      </right>
      <top style="thin"/>
      <bottom style="thin"/>
      <diagonal style="thin"/>
    </border>
    <border diagonalUp="1">
      <left style="thin"/>
      <right style="thin"/>
      <top style="thin"/>
      <bottom style="thin"/>
      <diagonal style="thin"/>
    </border>
    <border>
      <left style="thin"/>
      <right style="thin"/>
      <top style="thin"/>
      <bottom>
        <color indexed="63"/>
      </bottom>
    </border>
    <border>
      <left>
        <color indexed="63"/>
      </left>
      <right style="medium"/>
      <top>
        <color indexed="63"/>
      </top>
      <bottom style="thin"/>
    </border>
    <border>
      <left style="thin"/>
      <right style="medium"/>
      <top>
        <color indexed="63"/>
      </top>
      <bottom>
        <color indexed="63"/>
      </botto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medium"/>
      <right style="medium"/>
      <top style="medium"/>
      <bottom style="medium"/>
    </border>
    <border>
      <left>
        <color indexed="63"/>
      </left>
      <right style="thin"/>
      <top style="thin"/>
      <bottom>
        <color indexed="63"/>
      </bottom>
    </border>
    <border>
      <left style="thin"/>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style="medium"/>
      <top style="thin"/>
      <bottom>
        <color indexed="63"/>
      </bottom>
    </border>
    <border>
      <left style="thin"/>
      <right style="thin"/>
      <top style="medium"/>
      <bottom style="thin"/>
    </border>
    <border>
      <left style="thin"/>
      <right style="thin"/>
      <top style="medium"/>
      <bottom>
        <color indexed="63"/>
      </bottom>
    </border>
    <border>
      <left>
        <color indexed="63"/>
      </left>
      <right style="medium"/>
      <top>
        <color indexed="63"/>
      </top>
      <bottom>
        <color indexed="63"/>
      </bottom>
    </border>
    <border>
      <left style="thin"/>
      <right style="thin"/>
      <top>
        <color indexed="63"/>
      </top>
      <bottom style="medium"/>
    </border>
    <border diagonalUp="1">
      <left style="thin"/>
      <right style="thin"/>
      <top>
        <color indexed="63"/>
      </top>
      <bottom style="thin"/>
      <diagonal style="thin"/>
    </border>
    <border diagonalUp="1">
      <left style="thin"/>
      <right style="medium"/>
      <top>
        <color indexed="63"/>
      </top>
      <bottom style="thin"/>
      <diagonal style="thin"/>
    </border>
    <border diagonalUp="1">
      <left style="thin"/>
      <right style="medium"/>
      <top style="thin"/>
      <bottom style="thin"/>
      <diagonal style="thin"/>
    </border>
    <border>
      <left>
        <color indexed="63"/>
      </left>
      <right style="thin"/>
      <top style="thin"/>
      <bottom style="medium"/>
    </border>
    <border>
      <left style="medium"/>
      <right>
        <color indexed="63"/>
      </right>
      <top style="thin"/>
      <bottom style="thin"/>
    </border>
    <border>
      <left style="medium"/>
      <right style="thin"/>
      <top style="thin"/>
      <bottom>
        <color indexed="63"/>
      </bottom>
    </border>
    <border>
      <left style="medium"/>
      <right style="thin"/>
      <top style="medium"/>
      <bottom>
        <color indexed="63"/>
      </bottom>
    </border>
    <border>
      <left style="medium"/>
      <right>
        <color indexed="63"/>
      </right>
      <top style="thin"/>
      <bottom>
        <color indexed="63"/>
      </bottom>
    </border>
    <border>
      <left style="thin"/>
      <right style="medium"/>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medium"/>
      <top style="thin"/>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style="thin"/>
      <bottom style="medium"/>
    </border>
    <border>
      <left style="medium"/>
      <right style="thin"/>
      <top>
        <color indexed="63"/>
      </top>
      <bottom style="medium"/>
    </border>
    <border>
      <left>
        <color indexed="63"/>
      </left>
      <right style="medium"/>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diagonalUp="1">
      <left>
        <color indexed="63"/>
      </left>
      <right style="thin"/>
      <top style="thin"/>
      <bottom style="medium"/>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medium"/>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color indexed="63"/>
      </top>
      <bottom style="thin"/>
      <diagonal style="thin"/>
    </border>
    <border diagonalUp="1">
      <left>
        <color indexed="63"/>
      </left>
      <right style="medium"/>
      <top>
        <color indexed="63"/>
      </top>
      <bottom style="thin"/>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thin"/>
      <right style="medium"/>
      <top style="double"/>
      <bottom>
        <color indexed="63"/>
      </bottom>
    </border>
    <border>
      <left>
        <color indexed="63"/>
      </left>
      <right style="medium"/>
      <top style="thin"/>
      <bottom style="double"/>
    </border>
    <border>
      <left>
        <color indexed="63"/>
      </left>
      <right style="medium"/>
      <top style="double"/>
      <bottom>
        <color indexed="63"/>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protection/>
    </xf>
    <xf numFmtId="0" fontId="6" fillId="0" borderId="0" applyNumberFormat="0" applyFill="0" applyBorder="0" applyAlignment="0" applyProtection="0"/>
  </cellStyleXfs>
  <cellXfs count="741">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Alignment="1">
      <alignment horizontal="center"/>
    </xf>
    <xf numFmtId="0" fontId="3" fillId="0" borderId="0" xfId="0" applyFont="1" applyAlignment="1">
      <alignment/>
    </xf>
    <xf numFmtId="49" fontId="3" fillId="0" borderId="0" xfId="0" applyNumberFormat="1" applyFont="1" applyAlignment="1">
      <alignment/>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horizontal="left" indent="1"/>
    </xf>
    <xf numFmtId="0" fontId="3" fillId="0" borderId="24" xfId="0" applyFont="1" applyBorder="1" applyAlignment="1">
      <alignment horizontal="left" indent="1"/>
    </xf>
    <xf numFmtId="176" fontId="3" fillId="0" borderId="0" xfId="0" applyNumberFormat="1" applyFont="1" applyAlignment="1">
      <alignment/>
    </xf>
    <xf numFmtId="0" fontId="3" fillId="0" borderId="0" xfId="0" applyFont="1" applyBorder="1" applyAlignment="1">
      <alignment horizontal="center"/>
    </xf>
    <xf numFmtId="0" fontId="4" fillId="0" borderId="0" xfId="0" applyFont="1" applyAlignment="1" applyProtection="1">
      <alignment/>
      <protection locked="0"/>
    </xf>
    <xf numFmtId="176" fontId="4" fillId="0" borderId="0" xfId="0" applyNumberFormat="1" applyFont="1" applyAlignment="1" applyProtection="1">
      <alignment/>
      <protection locked="0"/>
    </xf>
    <xf numFmtId="0" fontId="4" fillId="0" borderId="25" xfId="0" applyFont="1" applyBorder="1" applyAlignment="1" applyProtection="1">
      <alignment shrinkToFit="1"/>
      <protection locked="0"/>
    </xf>
    <xf numFmtId="0" fontId="4" fillId="0" borderId="26" xfId="0" applyFont="1" applyBorder="1" applyAlignment="1" applyProtection="1">
      <alignment shrinkToFit="1"/>
      <protection locked="0"/>
    </xf>
    <xf numFmtId="0" fontId="3" fillId="0" borderId="0" xfId="0" applyFont="1" applyBorder="1" applyAlignment="1">
      <alignment horizontal="left" indent="1"/>
    </xf>
    <xf numFmtId="0" fontId="3" fillId="0" borderId="0" xfId="0" applyFont="1" applyBorder="1" applyAlignment="1">
      <alignment horizontal="center" vertical="center"/>
    </xf>
    <xf numFmtId="0" fontId="3" fillId="0" borderId="0" xfId="0" applyFont="1" applyBorder="1" applyAlignment="1">
      <alignment horizontal="right"/>
    </xf>
    <xf numFmtId="0" fontId="0" fillId="0" borderId="0" xfId="0" applyFont="1" applyAlignment="1">
      <alignment/>
    </xf>
    <xf numFmtId="0" fontId="3" fillId="0" borderId="0" xfId="0" applyFont="1" applyAlignment="1">
      <alignment wrapText="1"/>
    </xf>
    <xf numFmtId="0" fontId="3" fillId="0" borderId="0" xfId="0" applyFont="1" applyAlignment="1">
      <alignment horizontal="left" vertical="center" wrapText="1" indent="1"/>
    </xf>
    <xf numFmtId="0" fontId="9" fillId="0" borderId="0" xfId="0" applyFont="1" applyAlignment="1">
      <alignment horizontal="left" vertical="center" wrapText="1" indent="1"/>
    </xf>
    <xf numFmtId="0" fontId="3" fillId="0" borderId="0" xfId="0" applyFont="1" applyAlignment="1">
      <alignment horizontal="left" vertical="center" wrapText="1" indent="2"/>
    </xf>
    <xf numFmtId="0" fontId="9" fillId="0" borderId="0" xfId="0" applyFont="1" applyAlignment="1">
      <alignment horizontal="left" vertical="center" wrapText="1" indent="7"/>
    </xf>
    <xf numFmtId="0" fontId="0" fillId="0" borderId="0" xfId="0" applyFont="1" applyAlignment="1">
      <alignment/>
    </xf>
    <xf numFmtId="0" fontId="3" fillId="0" borderId="27" xfId="0" applyFont="1" applyBorder="1" applyAlignment="1">
      <alignment horizontal="center" vertical="center" wrapText="1"/>
    </xf>
    <xf numFmtId="0" fontId="3" fillId="0" borderId="27" xfId="0" applyFont="1" applyBorder="1" applyAlignment="1">
      <alignment vertical="center" wrapText="1"/>
    </xf>
    <xf numFmtId="0" fontId="3" fillId="0" borderId="0" xfId="0" applyFont="1" applyAlignment="1" applyProtection="1">
      <alignment/>
      <protection locked="0"/>
    </xf>
    <xf numFmtId="0" fontId="3" fillId="0" borderId="0" xfId="0" applyFont="1" applyAlignment="1" applyProtection="1">
      <alignment horizontal="right"/>
      <protection locked="0"/>
    </xf>
    <xf numFmtId="0" fontId="12" fillId="0" borderId="0" xfId="21" applyFont="1" applyAlignment="1" applyProtection="1">
      <alignment vertical="center"/>
      <protection locked="0"/>
    </xf>
    <xf numFmtId="0" fontId="13" fillId="0" borderId="0" xfId="21" applyFont="1" applyAlignment="1" applyProtection="1">
      <alignment vertical="center"/>
      <protection locked="0"/>
    </xf>
    <xf numFmtId="0" fontId="14" fillId="0" borderId="0" xfId="21" applyFont="1" applyBorder="1" applyAlignment="1" applyProtection="1">
      <alignment vertical="center"/>
      <protection locked="0"/>
    </xf>
    <xf numFmtId="0" fontId="13" fillId="0" borderId="0" xfId="21" applyFont="1" applyBorder="1" applyAlignment="1" applyProtection="1">
      <alignment vertical="center"/>
      <protection locked="0"/>
    </xf>
    <xf numFmtId="57" fontId="14" fillId="0" borderId="0" xfId="21" applyNumberFormat="1" applyFont="1" applyBorder="1" applyAlignment="1" applyProtection="1">
      <alignment horizontal="centerContinuous" vertical="center"/>
      <protection locked="0"/>
    </xf>
    <xf numFmtId="0" fontId="14" fillId="0" borderId="0" xfId="21" applyFont="1" applyBorder="1" applyAlignment="1" applyProtection="1">
      <alignment horizontal="centerContinuous" vertical="center"/>
      <protection locked="0"/>
    </xf>
    <xf numFmtId="0" fontId="15" fillId="0" borderId="0" xfId="21" applyFont="1" applyAlignment="1" applyProtection="1">
      <alignment horizontal="centerContinuous" vertical="center"/>
      <protection locked="0"/>
    </xf>
    <xf numFmtId="0" fontId="16" fillId="0" borderId="0" xfId="21" applyFont="1" applyAlignment="1" applyProtection="1">
      <alignment horizontal="centerContinuous" vertical="center"/>
      <protection locked="0"/>
    </xf>
    <xf numFmtId="0" fontId="13" fillId="0" borderId="0" xfId="21" applyFont="1" applyAlignment="1" applyProtection="1">
      <alignment horizontal="centerContinuous" vertical="center"/>
      <protection locked="0"/>
    </xf>
    <xf numFmtId="0" fontId="14" fillId="0" borderId="0" xfId="21" applyFont="1" applyAlignment="1" applyProtection="1">
      <alignment horizontal="centerContinuous" vertical="center"/>
      <protection locked="0"/>
    </xf>
    <xf numFmtId="0" fontId="14" fillId="0" borderId="0" xfId="21" applyFont="1" applyAlignment="1" applyProtection="1">
      <alignment vertical="center"/>
      <protection locked="0"/>
    </xf>
    <xf numFmtId="0" fontId="13" fillId="0" borderId="10" xfId="21" applyFont="1" applyBorder="1" applyAlignment="1" applyProtection="1">
      <alignment vertical="center"/>
      <protection locked="0"/>
    </xf>
    <xf numFmtId="0" fontId="13" fillId="0" borderId="0" xfId="21" applyFont="1" applyAlignment="1" applyProtection="1">
      <alignment vertical="center" wrapText="1"/>
      <protection locked="0"/>
    </xf>
    <xf numFmtId="0" fontId="13" fillId="0" borderId="28" xfId="21" applyFont="1" applyBorder="1" applyAlignment="1" applyProtection="1">
      <alignment horizontal="centerContinuous" vertical="center"/>
      <protection locked="0"/>
    </xf>
    <xf numFmtId="0" fontId="17" fillId="0" borderId="0" xfId="21" applyFont="1" applyAlignment="1" applyProtection="1">
      <alignment vertical="center"/>
      <protection locked="0"/>
    </xf>
    <xf numFmtId="0" fontId="12" fillId="0" borderId="0" xfId="21" applyFont="1" applyAlignment="1" applyProtection="1">
      <alignment horizontal="centerContinuous" vertical="center"/>
      <protection locked="0"/>
    </xf>
    <xf numFmtId="0" fontId="17" fillId="0" borderId="0" xfId="21" applyFont="1" applyBorder="1" applyAlignment="1" applyProtection="1">
      <alignment vertical="center"/>
      <protection locked="0"/>
    </xf>
    <xf numFmtId="0" fontId="17" fillId="0" borderId="0" xfId="21" applyFont="1" applyBorder="1" applyAlignment="1" applyProtection="1">
      <alignment horizontal="centerContinuous" vertical="center"/>
      <protection locked="0"/>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0" xfId="0" applyFont="1" applyBorder="1" applyAlignment="1">
      <alignment vertical="center" wrapText="1"/>
    </xf>
    <xf numFmtId="0" fontId="3" fillId="0" borderId="32" xfId="0" applyFont="1" applyBorder="1" applyAlignment="1">
      <alignment vertical="center" wrapText="1"/>
    </xf>
    <xf numFmtId="0" fontId="18" fillId="0" borderId="0" xfId="0" applyFont="1" applyAlignment="1" applyProtection="1">
      <alignment/>
      <protection locked="0"/>
    </xf>
    <xf numFmtId="0" fontId="18" fillId="0" borderId="0" xfId="0" applyFont="1" applyAlignment="1" applyProtection="1">
      <alignment horizontal="center"/>
      <protection locked="0"/>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0" xfId="0" applyFont="1" applyAlignment="1" applyProtection="1">
      <alignment vertical="center"/>
      <protection locked="0"/>
    </xf>
    <xf numFmtId="0" fontId="18" fillId="0" borderId="0" xfId="0" applyFont="1" applyBorder="1" applyAlignment="1" applyProtection="1">
      <alignment horizontal="distributed" vertical="center"/>
      <protection locked="0"/>
    </xf>
    <xf numFmtId="0" fontId="17" fillId="0" borderId="0" xfId="21" applyFont="1" applyProtection="1">
      <alignment/>
      <protection locked="0"/>
    </xf>
    <xf numFmtId="0" fontId="17" fillId="0" borderId="0" xfId="21" applyFont="1" applyBorder="1" applyProtection="1">
      <alignment/>
      <protection locked="0"/>
    </xf>
    <xf numFmtId="0" fontId="14" fillId="0" borderId="10" xfId="21" applyFont="1" applyBorder="1" applyAlignment="1" applyProtection="1">
      <alignment horizontal="distributed" vertical="center"/>
      <protection locked="0"/>
    </xf>
    <xf numFmtId="0" fontId="14" fillId="0" borderId="10" xfId="21" applyFont="1" applyBorder="1" applyAlignment="1" applyProtection="1">
      <alignment vertical="center"/>
      <protection locked="0"/>
    </xf>
    <xf numFmtId="0" fontId="14" fillId="0" borderId="33" xfId="21" applyFont="1" applyBorder="1" applyAlignment="1" applyProtection="1">
      <alignment horizontal="center" vertical="center"/>
      <protection locked="0"/>
    </xf>
    <xf numFmtId="0" fontId="14" fillId="0" borderId="21" xfId="21" applyFont="1" applyBorder="1" applyAlignment="1" applyProtection="1">
      <alignment horizontal="center" vertical="center"/>
      <protection locked="0"/>
    </xf>
    <xf numFmtId="0" fontId="14" fillId="0" borderId="34" xfId="21" applyFont="1" applyBorder="1" applyAlignment="1" applyProtection="1">
      <alignment horizontal="center" vertical="center"/>
      <protection locked="0"/>
    </xf>
    <xf numFmtId="0" fontId="14" fillId="0" borderId="34" xfId="21" applyFont="1" applyBorder="1" applyAlignment="1" applyProtection="1">
      <alignment vertical="center"/>
      <protection locked="0"/>
    </xf>
    <xf numFmtId="0" fontId="14" fillId="0" borderId="35" xfId="21" applyFont="1" applyBorder="1" applyAlignment="1" applyProtection="1">
      <alignment horizontal="center" vertical="center" wrapText="1"/>
      <protection locked="0"/>
    </xf>
    <xf numFmtId="0" fontId="14" fillId="0" borderId="36" xfId="21" applyFont="1" applyBorder="1" applyAlignment="1" applyProtection="1">
      <alignment horizontal="center" vertical="center" wrapText="1"/>
      <protection locked="0"/>
    </xf>
    <xf numFmtId="0" fontId="14" fillId="0" borderId="37" xfId="21" applyFont="1" applyBorder="1" applyAlignment="1" applyProtection="1">
      <alignment horizontal="center" vertical="center" wrapText="1"/>
      <protection locked="0"/>
    </xf>
    <xf numFmtId="0" fontId="14" fillId="0" borderId="38" xfId="21" applyFont="1" applyBorder="1" applyAlignment="1" applyProtection="1">
      <alignment horizontal="center" vertical="center"/>
      <protection locked="0"/>
    </xf>
    <xf numFmtId="0" fontId="14" fillId="0" borderId="0" xfId="21" applyFont="1" applyBorder="1" applyAlignment="1" applyProtection="1">
      <alignment horizontal="center" vertical="center"/>
      <protection locked="0"/>
    </xf>
    <xf numFmtId="176" fontId="14" fillId="0" borderId="39" xfId="21" applyNumberFormat="1" applyFont="1" applyBorder="1" applyAlignment="1" applyProtection="1">
      <alignment vertical="center"/>
      <protection/>
    </xf>
    <xf numFmtId="0" fontId="14" fillId="0" borderId="39" xfId="21" applyFont="1" applyBorder="1" applyAlignment="1" applyProtection="1">
      <alignment horizontal="center" vertical="center"/>
      <protection locked="0"/>
    </xf>
    <xf numFmtId="176" fontId="12" fillId="0" borderId="40" xfId="21" applyNumberFormat="1" applyFont="1" applyBorder="1" applyAlignment="1" applyProtection="1">
      <alignment vertical="center"/>
      <protection/>
    </xf>
    <xf numFmtId="0" fontId="12" fillId="0" borderId="0" xfId="21" applyFont="1" applyBorder="1" applyAlignment="1" applyProtection="1">
      <alignment vertical="center"/>
      <protection locked="0"/>
    </xf>
    <xf numFmtId="0" fontId="14" fillId="0" borderId="41" xfId="21" applyFont="1" applyBorder="1" applyAlignment="1" applyProtection="1">
      <alignment horizontal="center" vertical="center" wrapText="1"/>
      <protection locked="0"/>
    </xf>
    <xf numFmtId="0" fontId="14" fillId="0" borderId="35" xfId="21" applyFont="1" applyBorder="1" applyAlignment="1" applyProtection="1">
      <alignment horizontal="centerContinuous" vertical="center" wrapText="1"/>
      <protection locked="0"/>
    </xf>
    <xf numFmtId="0" fontId="14" fillId="0" borderId="36" xfId="21" applyFont="1" applyBorder="1" applyAlignment="1" applyProtection="1">
      <alignment horizontal="centerContinuous" vertical="center" wrapText="1"/>
      <protection locked="0"/>
    </xf>
    <xf numFmtId="0" fontId="14" fillId="0" borderId="37" xfId="21" applyFont="1" applyBorder="1" applyAlignment="1" applyProtection="1">
      <alignment horizontal="centerContinuous" vertical="center" wrapText="1"/>
      <protection locked="0"/>
    </xf>
    <xf numFmtId="0" fontId="14" fillId="0" borderId="28" xfId="21" applyFont="1" applyBorder="1" applyAlignment="1" applyProtection="1">
      <alignment horizontal="centerContinuous" vertical="center" wrapText="1"/>
      <protection locked="0"/>
    </xf>
    <xf numFmtId="0" fontId="17" fillId="0" borderId="35" xfId="21" applyFont="1" applyBorder="1" applyAlignment="1" applyProtection="1">
      <alignment horizontal="centerContinuous" vertical="center"/>
      <protection locked="0"/>
    </xf>
    <xf numFmtId="0" fontId="14" fillId="0" borderId="42" xfId="21" applyFont="1" applyBorder="1" applyAlignment="1" applyProtection="1">
      <alignment horizontal="center" vertical="center"/>
      <protection locked="0"/>
    </xf>
    <xf numFmtId="0" fontId="14" fillId="0" borderId="11" xfId="21" applyFont="1" applyBorder="1" applyAlignment="1" applyProtection="1">
      <alignment horizontal="centerContinuous" vertical="center"/>
      <protection locked="0"/>
    </xf>
    <xf numFmtId="0" fontId="14" fillId="0" borderId="43" xfId="21" applyFont="1" applyBorder="1" applyAlignment="1" applyProtection="1">
      <alignment horizontal="centerContinuous" vertical="center"/>
      <protection locked="0"/>
    </xf>
    <xf numFmtId="0" fontId="14" fillId="0" borderId="44" xfId="21" applyFont="1" applyBorder="1" applyAlignment="1" applyProtection="1">
      <alignment horizontal="centerContinuous" vertical="center"/>
      <protection locked="0"/>
    </xf>
    <xf numFmtId="0" fontId="14" fillId="0" borderId="45" xfId="21" applyFont="1" applyBorder="1" applyAlignment="1" applyProtection="1">
      <alignment horizontal="center" vertical="center"/>
      <protection locked="0"/>
    </xf>
    <xf numFmtId="0" fontId="17" fillId="0" borderId="10" xfId="21" applyFont="1" applyBorder="1" applyProtection="1">
      <alignment/>
      <protection locked="0"/>
    </xf>
    <xf numFmtId="0" fontId="17" fillId="0" borderId="43" xfId="21" applyFont="1" applyBorder="1" applyProtection="1">
      <alignment/>
      <protection locked="0"/>
    </xf>
    <xf numFmtId="0" fontId="17" fillId="0" borderId="33" xfId="21" applyFont="1" applyBorder="1" applyAlignment="1" applyProtection="1">
      <alignment horizontal="centerContinuous" vertical="center"/>
      <protection locked="0"/>
    </xf>
    <xf numFmtId="0" fontId="17" fillId="0" borderId="36" xfId="21" applyFont="1" applyBorder="1" applyAlignment="1" applyProtection="1">
      <alignment horizontal="centerContinuous" vertical="center"/>
      <protection locked="0"/>
    </xf>
    <xf numFmtId="0" fontId="20" fillId="0" borderId="35" xfId="21" applyFont="1" applyBorder="1" applyAlignment="1" applyProtection="1">
      <alignment horizontal="centerContinuous" vertical="center"/>
      <protection locked="0"/>
    </xf>
    <xf numFmtId="0" fontId="19" fillId="0" borderId="36" xfId="21" applyFont="1" applyBorder="1" applyAlignment="1" applyProtection="1">
      <alignment horizontal="centerContinuous" vertical="center"/>
      <protection locked="0"/>
    </xf>
    <xf numFmtId="0" fontId="21" fillId="0" borderId="35" xfId="21" applyFont="1" applyBorder="1" applyAlignment="1" applyProtection="1">
      <alignment horizontal="centerContinuous" vertical="center"/>
      <protection locked="0"/>
    </xf>
    <xf numFmtId="0" fontId="20" fillId="0" borderId="38" xfId="21" applyFont="1" applyBorder="1" applyAlignment="1" applyProtection="1">
      <alignment horizontal="distributed" vertical="center"/>
      <protection locked="0"/>
    </xf>
    <xf numFmtId="0" fontId="19" fillId="0" borderId="46" xfId="21" applyFont="1" applyBorder="1" applyAlignment="1" applyProtection="1">
      <alignment vertical="center"/>
      <protection locked="0"/>
    </xf>
    <xf numFmtId="0" fontId="17" fillId="0" borderId="7" xfId="21" applyFont="1" applyBorder="1" applyAlignment="1" applyProtection="1">
      <alignment horizontal="centerContinuous" vertical="center"/>
      <protection locked="0"/>
    </xf>
    <xf numFmtId="176" fontId="12" fillId="0" borderId="47" xfId="21" applyNumberFormat="1" applyFont="1" applyBorder="1" applyAlignment="1" applyProtection="1">
      <alignment vertical="center"/>
      <protection/>
    </xf>
    <xf numFmtId="0" fontId="19" fillId="0" borderId="48" xfId="21" applyFont="1" applyBorder="1" applyAlignment="1" applyProtection="1">
      <alignment vertical="center"/>
      <protection locked="0"/>
    </xf>
    <xf numFmtId="0" fontId="19" fillId="0" borderId="34" xfId="21" applyFont="1" applyBorder="1" applyAlignment="1" applyProtection="1">
      <alignment vertical="center"/>
      <protection locked="0"/>
    </xf>
    <xf numFmtId="0" fontId="17" fillId="0" borderId="10" xfId="21" applyFont="1" applyBorder="1" applyAlignment="1" applyProtection="1">
      <alignment vertical="center"/>
      <protection locked="0"/>
    </xf>
    <xf numFmtId="0" fontId="17" fillId="0" borderId="10" xfId="21" applyFont="1" applyBorder="1" applyAlignment="1" applyProtection="1">
      <alignment horizontal="centerContinuous" vertical="center"/>
      <protection locked="0"/>
    </xf>
    <xf numFmtId="0" fontId="17" fillId="0" borderId="7" xfId="21" applyFont="1" applyBorder="1" applyAlignment="1" applyProtection="1">
      <alignment vertical="center"/>
      <protection locked="0"/>
    </xf>
    <xf numFmtId="0" fontId="17" fillId="0" borderId="48" xfId="21" applyFont="1" applyBorder="1" applyAlignment="1" applyProtection="1">
      <alignment vertical="center"/>
      <protection locked="0"/>
    </xf>
    <xf numFmtId="0" fontId="17" fillId="0" borderId="34" xfId="21" applyFont="1" applyBorder="1" applyAlignment="1" applyProtection="1">
      <alignment vertical="center"/>
      <protection locked="0"/>
    </xf>
    <xf numFmtId="0" fontId="19" fillId="0" borderId="21" xfId="21" applyFont="1" applyBorder="1" applyAlignment="1" applyProtection="1">
      <alignment vertical="center"/>
      <protection locked="0"/>
    </xf>
    <xf numFmtId="0" fontId="17" fillId="0" borderId="17" xfId="21" applyFont="1" applyBorder="1" applyAlignment="1" applyProtection="1">
      <alignment vertical="center"/>
      <protection locked="0"/>
    </xf>
    <xf numFmtId="0" fontId="17" fillId="0" borderId="17" xfId="21" applyFont="1" applyBorder="1" applyAlignment="1" applyProtection="1">
      <alignment horizontal="centerContinuous" vertical="center"/>
      <protection locked="0"/>
    </xf>
    <xf numFmtId="176" fontId="12" fillId="0" borderId="49" xfId="21" applyNumberFormat="1" applyFont="1" applyBorder="1" applyAlignment="1" applyProtection="1">
      <alignment vertical="center"/>
      <protection/>
    </xf>
    <xf numFmtId="0" fontId="17" fillId="0" borderId="33" xfId="21" applyFont="1" applyBorder="1" applyAlignment="1" applyProtection="1">
      <alignment vertical="center"/>
      <protection locked="0"/>
    </xf>
    <xf numFmtId="0" fontId="17" fillId="0" borderId="36" xfId="21" applyFont="1" applyBorder="1" applyAlignment="1" applyProtection="1">
      <alignment vertical="center"/>
      <protection locked="0"/>
    </xf>
    <xf numFmtId="0" fontId="17" fillId="0" borderId="28" xfId="21" applyFont="1" applyBorder="1" applyAlignment="1" applyProtection="1">
      <alignment horizontal="centerContinuous" vertical="center"/>
      <protection locked="0"/>
    </xf>
    <xf numFmtId="0" fontId="17" fillId="0" borderId="0" xfId="21" applyFont="1" applyBorder="1" applyAlignment="1" applyProtection="1">
      <alignment horizontal="distributed" vertical="center"/>
      <protection locked="0"/>
    </xf>
    <xf numFmtId="0" fontId="20" fillId="0" borderId="46" xfId="21" applyFont="1" applyBorder="1" applyAlignment="1" applyProtection="1">
      <alignment vertical="center"/>
      <protection locked="0"/>
    </xf>
    <xf numFmtId="0" fontId="20" fillId="0" borderId="21" xfId="21" applyFont="1" applyBorder="1" applyAlignment="1" applyProtection="1">
      <alignment vertical="center"/>
      <protection locked="0"/>
    </xf>
    <xf numFmtId="0" fontId="17" fillId="0" borderId="35" xfId="21" applyFont="1" applyBorder="1" applyAlignment="1" applyProtection="1">
      <alignment vertical="center"/>
      <protection locked="0"/>
    </xf>
    <xf numFmtId="0" fontId="17" fillId="0" borderId="48" xfId="21" applyFont="1" applyBorder="1" applyAlignment="1" applyProtection="1">
      <alignment horizontal="centerContinuous" vertical="center"/>
      <protection locked="0"/>
    </xf>
    <xf numFmtId="0" fontId="17" fillId="0" borderId="0" xfId="21" applyFont="1" applyAlignment="1" applyProtection="1">
      <alignment horizontal="centerContinuous"/>
      <protection locked="0"/>
    </xf>
    <xf numFmtId="0" fontId="17" fillId="0" borderId="35" xfId="21" applyFont="1" applyBorder="1" applyAlignment="1" applyProtection="1">
      <alignment horizontal="center" vertical="center"/>
      <protection locked="0"/>
    </xf>
    <xf numFmtId="0" fontId="17" fillId="0" borderId="35" xfId="21" applyFont="1" applyBorder="1" applyAlignment="1" applyProtection="1">
      <alignment horizontal="distributed" vertical="center"/>
      <protection locked="0"/>
    </xf>
    <xf numFmtId="0" fontId="17" fillId="0" borderId="38" xfId="21" applyFont="1" applyBorder="1" applyAlignment="1" applyProtection="1">
      <alignment horizontal="distributed" vertical="center"/>
      <protection locked="0"/>
    </xf>
    <xf numFmtId="176" fontId="14" fillId="0" borderId="15" xfId="21" applyNumberFormat="1" applyFont="1" applyBorder="1" applyAlignment="1" applyProtection="1">
      <alignment vertical="center"/>
      <protection/>
    </xf>
    <xf numFmtId="176" fontId="14" fillId="0" borderId="50" xfId="21" applyNumberFormat="1" applyFont="1" applyBorder="1" applyAlignment="1" applyProtection="1">
      <alignment vertical="center"/>
      <protection/>
    </xf>
    <xf numFmtId="176" fontId="14" fillId="0" borderId="15" xfId="21" applyNumberFormat="1" applyFont="1" applyBorder="1" applyAlignment="1" applyProtection="1">
      <alignment vertical="center"/>
      <protection locked="0"/>
    </xf>
    <xf numFmtId="0" fontId="17" fillId="0" borderId="21" xfId="21" applyFont="1" applyBorder="1" applyAlignment="1" applyProtection="1">
      <alignment horizontal="centerContinuous" vertical="center"/>
      <protection locked="0"/>
    </xf>
    <xf numFmtId="176" fontId="14" fillId="0" borderId="51" xfId="21" applyNumberFormat="1" applyFont="1" applyBorder="1" applyAlignment="1" applyProtection="1">
      <alignment vertical="center"/>
      <protection/>
    </xf>
    <xf numFmtId="176" fontId="14" fillId="0" borderId="49" xfId="21" applyNumberFormat="1" applyFont="1" applyBorder="1" applyAlignment="1" applyProtection="1">
      <alignment vertical="center"/>
      <protection/>
    </xf>
    <xf numFmtId="0" fontId="17" fillId="0" borderId="34" xfId="21" applyFont="1" applyBorder="1" applyAlignment="1" applyProtection="1">
      <alignment horizontal="centerContinuous" vertical="center"/>
      <protection locked="0"/>
    </xf>
    <xf numFmtId="0" fontId="17" fillId="0" borderId="38" xfId="21" applyFont="1" applyBorder="1" applyAlignment="1" applyProtection="1">
      <alignment horizontal="center" vertical="center"/>
      <protection locked="0"/>
    </xf>
    <xf numFmtId="0" fontId="17" fillId="0" borderId="15" xfId="21" applyFont="1" applyBorder="1" applyAlignment="1" applyProtection="1">
      <alignment vertical="center"/>
      <protection locked="0"/>
    </xf>
    <xf numFmtId="0" fontId="17" fillId="0" borderId="50" xfId="21" applyFont="1" applyBorder="1" applyAlignment="1" applyProtection="1">
      <alignment vertical="center"/>
      <protection locked="0"/>
    </xf>
    <xf numFmtId="0" fontId="17" fillId="0" borderId="51" xfId="21" applyFont="1" applyBorder="1" applyAlignment="1" applyProtection="1">
      <alignment vertical="center"/>
      <protection locked="0"/>
    </xf>
    <xf numFmtId="0" fontId="17" fillId="0" borderId="49" xfId="21" applyFont="1" applyBorder="1" applyAlignment="1" applyProtection="1">
      <alignment vertical="center"/>
      <protection locked="0"/>
    </xf>
    <xf numFmtId="0" fontId="17" fillId="0" borderId="0" xfId="21" applyFont="1" applyAlignment="1" applyProtection="1">
      <alignment horizontal="right" vertical="center"/>
      <protection locked="0"/>
    </xf>
    <xf numFmtId="0" fontId="17" fillId="0" borderId="0" xfId="21" applyFont="1" applyBorder="1" applyAlignment="1" applyProtection="1">
      <alignment/>
      <protection locked="0"/>
    </xf>
    <xf numFmtId="0" fontId="17" fillId="0" borderId="0" xfId="21" applyFont="1" applyBorder="1" applyAlignment="1" applyProtection="1">
      <alignment horizontal="centerContinuous"/>
      <protection locked="0"/>
    </xf>
    <xf numFmtId="57" fontId="14" fillId="0" borderId="0" xfId="21" applyNumberFormat="1" applyFont="1" applyBorder="1" applyAlignment="1" applyProtection="1">
      <alignment vertical="center"/>
      <protection locked="0"/>
    </xf>
    <xf numFmtId="0" fontId="17" fillId="0" borderId="0" xfId="21" applyFont="1" applyAlignment="1" applyProtection="1">
      <alignment horizontal="centerContinuous" vertical="center"/>
      <protection locked="0"/>
    </xf>
    <xf numFmtId="0" fontId="13" fillId="0" borderId="0" xfId="21" applyFont="1" applyBorder="1" applyAlignment="1" applyProtection="1">
      <alignment horizontal="centerContinuous" vertical="center"/>
      <protection locked="0"/>
    </xf>
    <xf numFmtId="0" fontId="14" fillId="0" borderId="10" xfId="21" applyFont="1" applyBorder="1" applyAlignment="1" applyProtection="1">
      <alignment horizontal="left" vertical="center" shrinkToFit="1"/>
      <protection locked="0"/>
    </xf>
    <xf numFmtId="0" fontId="14" fillId="0" borderId="0" xfId="21" applyFont="1" applyAlignment="1" applyProtection="1">
      <alignment horizontal="right" vertical="center"/>
      <protection locked="0"/>
    </xf>
    <xf numFmtId="0" fontId="14" fillId="0" borderId="33" xfId="21" applyFont="1" applyBorder="1" applyAlignment="1" applyProtection="1">
      <alignment horizontal="centerContinuous" vertical="center"/>
      <protection locked="0"/>
    </xf>
    <xf numFmtId="0" fontId="14" fillId="0" borderId="36" xfId="21" applyFont="1" applyBorder="1" applyAlignment="1" applyProtection="1">
      <alignment horizontal="centerContinuous" vertical="center"/>
      <protection locked="0"/>
    </xf>
    <xf numFmtId="0" fontId="14" fillId="0" borderId="38" xfId="21" applyFont="1" applyBorder="1" applyAlignment="1" applyProtection="1">
      <alignment horizontal="center" vertical="center" wrapText="1"/>
      <protection locked="0"/>
    </xf>
    <xf numFmtId="0" fontId="14" fillId="0" borderId="48" xfId="21" applyFont="1" applyBorder="1" applyAlignment="1" applyProtection="1">
      <alignment horizontal="distributed" vertical="center"/>
      <protection locked="0"/>
    </xf>
    <xf numFmtId="0" fontId="14" fillId="0" borderId="15" xfId="21" applyFont="1" applyBorder="1" applyAlignment="1" applyProtection="1">
      <alignment horizontal="center" vertical="center"/>
      <protection locked="0"/>
    </xf>
    <xf numFmtId="176" fontId="17" fillId="0" borderId="15" xfId="21" applyNumberFormat="1" applyFont="1" applyBorder="1" applyAlignment="1" applyProtection="1">
      <alignment vertical="center"/>
      <protection locked="0"/>
    </xf>
    <xf numFmtId="176" fontId="17" fillId="0" borderId="52" xfId="21" applyNumberFormat="1" applyFont="1" applyBorder="1" applyAlignment="1" applyProtection="1">
      <alignment vertical="center"/>
      <protection locked="0"/>
    </xf>
    <xf numFmtId="176" fontId="17" fillId="0" borderId="53" xfId="21" applyNumberFormat="1" applyFont="1" applyBorder="1" applyAlignment="1" applyProtection="1">
      <alignment vertical="center"/>
      <protection locked="0"/>
    </xf>
    <xf numFmtId="176" fontId="17" fillId="0" borderId="50" xfId="21" applyNumberFormat="1" applyFont="1" applyBorder="1" applyAlignment="1" applyProtection="1">
      <alignment vertical="center"/>
      <protection locked="0"/>
    </xf>
    <xf numFmtId="0" fontId="14" fillId="0" borderId="34" xfId="21" applyFont="1" applyBorder="1" applyAlignment="1" applyProtection="1">
      <alignment horizontal="distributed" vertical="center"/>
      <protection locked="0"/>
    </xf>
    <xf numFmtId="176" fontId="17" fillId="0" borderId="15" xfId="21" applyNumberFormat="1" applyFont="1" applyBorder="1" applyAlignment="1" applyProtection="1">
      <alignment vertical="center"/>
      <protection/>
    </xf>
    <xf numFmtId="176" fontId="17" fillId="0" borderId="39" xfId="21" applyNumberFormat="1" applyFont="1" applyBorder="1" applyAlignment="1" applyProtection="1">
      <alignment vertical="center"/>
      <protection/>
    </xf>
    <xf numFmtId="176" fontId="17" fillId="0" borderId="53" xfId="21" applyNumberFormat="1" applyFont="1" applyBorder="1" applyAlignment="1" applyProtection="1">
      <alignment vertical="center"/>
      <protection/>
    </xf>
    <xf numFmtId="176" fontId="17" fillId="0" borderId="50" xfId="21" applyNumberFormat="1" applyFont="1" applyBorder="1" applyAlignment="1" applyProtection="1">
      <alignment vertical="center"/>
      <protection/>
    </xf>
    <xf numFmtId="0" fontId="17" fillId="0" borderId="21" xfId="21" applyFont="1" applyBorder="1" applyAlignment="1" applyProtection="1">
      <alignment vertical="center"/>
      <protection locked="0"/>
    </xf>
    <xf numFmtId="0" fontId="14" fillId="0" borderId="51" xfId="21" applyFont="1" applyBorder="1" applyAlignment="1" applyProtection="1">
      <alignment horizontal="center" vertical="center"/>
      <protection locked="0"/>
    </xf>
    <xf numFmtId="176" fontId="17" fillId="0" borderId="51" xfId="21" applyNumberFormat="1" applyFont="1" applyBorder="1" applyAlignment="1" applyProtection="1">
      <alignment vertical="center"/>
      <protection/>
    </xf>
    <xf numFmtId="176" fontId="17" fillId="0" borderId="49" xfId="21" applyNumberFormat="1" applyFont="1" applyBorder="1" applyAlignment="1" applyProtection="1">
      <alignment vertical="center"/>
      <protection/>
    </xf>
    <xf numFmtId="0" fontId="17" fillId="2" borderId="0" xfId="21" applyFont="1" applyFill="1" applyAlignment="1" applyProtection="1">
      <alignment vertical="center"/>
      <protection locked="0"/>
    </xf>
    <xf numFmtId="0" fontId="14" fillId="0" borderId="21" xfId="21" applyFont="1" applyBorder="1" applyAlignment="1" applyProtection="1">
      <alignment horizontal="centerContinuous" vertical="center"/>
      <protection locked="0"/>
    </xf>
    <xf numFmtId="176" fontId="17" fillId="0" borderId="40" xfId="21" applyNumberFormat="1" applyFont="1" applyBorder="1" applyAlignment="1" applyProtection="1">
      <alignment vertical="center"/>
      <protection/>
    </xf>
    <xf numFmtId="0" fontId="14" fillId="0" borderId="0" xfId="21" applyFont="1" applyBorder="1" applyAlignment="1" applyProtection="1">
      <alignment horizontal="left" vertical="center"/>
      <protection locked="0"/>
    </xf>
    <xf numFmtId="0" fontId="14" fillId="0" borderId="10" xfId="21" applyFont="1" applyBorder="1" applyAlignment="1" applyProtection="1">
      <alignment horizontal="left" vertical="center"/>
      <protection locked="0"/>
    </xf>
    <xf numFmtId="0" fontId="14" fillId="0" borderId="0" xfId="21" applyFont="1" applyBorder="1" applyAlignment="1" applyProtection="1">
      <alignment horizontal="distributed" vertical="center"/>
      <protection locked="0"/>
    </xf>
    <xf numFmtId="0" fontId="17" fillId="0" borderId="15" xfId="21" applyFont="1" applyBorder="1" applyAlignment="1" applyProtection="1">
      <alignment horizontal="center" vertical="center"/>
      <protection locked="0"/>
    </xf>
    <xf numFmtId="0" fontId="17" fillId="0" borderId="15" xfId="21" applyFont="1" applyBorder="1" applyAlignment="1" applyProtection="1">
      <alignment horizontal="centerContinuous" vertical="center"/>
      <protection locked="0"/>
    </xf>
    <xf numFmtId="0" fontId="17" fillId="0" borderId="50" xfId="21" applyFont="1" applyBorder="1" applyAlignment="1" applyProtection="1">
      <alignment horizontal="center" vertical="center"/>
      <protection locked="0"/>
    </xf>
    <xf numFmtId="0" fontId="17" fillId="0" borderId="9" xfId="21" applyFont="1" applyBorder="1" applyAlignment="1" applyProtection="1">
      <alignment vertical="center"/>
      <protection locked="0"/>
    </xf>
    <xf numFmtId="0" fontId="17" fillId="0" borderId="11" xfId="21" applyFont="1" applyBorder="1" applyAlignment="1" applyProtection="1">
      <alignment vertical="center"/>
      <protection locked="0"/>
    </xf>
    <xf numFmtId="0" fontId="17" fillId="0" borderId="43" xfId="21" applyFont="1" applyBorder="1" applyAlignment="1" applyProtection="1">
      <alignment vertical="center"/>
      <protection locked="0"/>
    </xf>
    <xf numFmtId="0" fontId="17" fillId="0" borderId="44" xfId="21" applyFont="1" applyBorder="1" applyAlignment="1" applyProtection="1">
      <alignment vertical="center"/>
      <protection locked="0"/>
    </xf>
    <xf numFmtId="0" fontId="17" fillId="0" borderId="54" xfId="21" applyFont="1" applyBorder="1" applyAlignment="1" applyProtection="1">
      <alignment vertical="center"/>
      <protection locked="0"/>
    </xf>
    <xf numFmtId="0" fontId="17" fillId="0" borderId="25" xfId="21" applyFont="1" applyBorder="1" applyAlignment="1" applyProtection="1">
      <alignment vertical="center"/>
      <protection locked="0"/>
    </xf>
    <xf numFmtId="176" fontId="17" fillId="0" borderId="55" xfId="21" applyNumberFormat="1" applyFont="1" applyBorder="1" applyAlignment="1" applyProtection="1">
      <alignment vertical="center"/>
      <protection locked="0"/>
    </xf>
    <xf numFmtId="0" fontId="17" fillId="0" borderId="12" xfId="21" applyFont="1" applyBorder="1" applyAlignment="1" applyProtection="1">
      <alignment vertical="center"/>
      <protection locked="0"/>
    </xf>
    <xf numFmtId="176" fontId="17" fillId="0" borderId="56" xfId="21" applyNumberFormat="1" applyFont="1" applyBorder="1" applyAlignment="1" applyProtection="1">
      <alignment vertical="center"/>
      <protection locked="0"/>
    </xf>
    <xf numFmtId="176" fontId="17" fillId="0" borderId="57" xfId="21" applyNumberFormat="1" applyFont="1" applyBorder="1" applyAlignment="1" applyProtection="1">
      <alignment vertical="center"/>
      <protection locked="0"/>
    </xf>
    <xf numFmtId="176" fontId="17" fillId="0" borderId="39" xfId="21" applyNumberFormat="1" applyFont="1" applyBorder="1" applyAlignment="1" applyProtection="1">
      <alignment vertical="center"/>
      <protection locked="0"/>
    </xf>
    <xf numFmtId="0" fontId="20" fillId="0" borderId="15" xfId="21" applyFont="1" applyBorder="1" applyAlignment="1" applyProtection="1">
      <alignment vertical="center"/>
      <protection locked="0"/>
    </xf>
    <xf numFmtId="0" fontId="17" fillId="0" borderId="57" xfId="21" applyFont="1" applyBorder="1" applyAlignment="1" applyProtection="1">
      <alignment vertical="center"/>
      <protection locked="0"/>
    </xf>
    <xf numFmtId="0" fontId="17" fillId="0" borderId="25" xfId="21" applyFont="1" applyBorder="1" applyAlignment="1" applyProtection="1">
      <alignment vertical="center" shrinkToFit="1"/>
      <protection locked="0"/>
    </xf>
    <xf numFmtId="176" fontId="17" fillId="0" borderId="10" xfId="21" applyNumberFormat="1" applyFont="1" applyBorder="1" applyAlignment="1" applyProtection="1">
      <alignment vertical="center"/>
      <protection locked="0"/>
    </xf>
    <xf numFmtId="0" fontId="17" fillId="0" borderId="58" xfId="21" applyFont="1" applyBorder="1" applyAlignment="1" applyProtection="1">
      <alignment horizontal="centerContinuous" vertical="center"/>
      <protection locked="0"/>
    </xf>
    <xf numFmtId="0" fontId="17" fillId="0" borderId="59" xfId="21" applyFont="1" applyBorder="1" applyAlignment="1" applyProtection="1">
      <alignment horizontal="centerContinuous" vertical="center"/>
      <protection locked="0"/>
    </xf>
    <xf numFmtId="176" fontId="17" fillId="0" borderId="60" xfId="21" applyNumberFormat="1" applyFont="1" applyBorder="1" applyAlignment="1" applyProtection="1">
      <alignment vertical="center"/>
      <protection locked="0"/>
    </xf>
    <xf numFmtId="0" fontId="17" fillId="0" borderId="60" xfId="21" applyFont="1" applyBorder="1" applyAlignment="1" applyProtection="1">
      <alignment horizontal="centerContinuous" vertical="center"/>
      <protection locked="0"/>
    </xf>
    <xf numFmtId="176" fontId="17" fillId="0" borderId="40" xfId="21" applyNumberFormat="1" applyFont="1" applyBorder="1" applyAlignment="1" applyProtection="1">
      <alignment vertical="center"/>
      <protection locked="0"/>
    </xf>
    <xf numFmtId="176" fontId="17" fillId="0" borderId="0" xfId="21" applyNumberFormat="1" applyFont="1" applyBorder="1" applyAlignment="1" applyProtection="1">
      <alignment vertical="center"/>
      <protection locked="0"/>
    </xf>
    <xf numFmtId="0" fontId="17" fillId="0" borderId="21" xfId="21" applyFont="1" applyBorder="1" applyAlignment="1" applyProtection="1">
      <alignment horizontal="left" vertical="center"/>
      <protection locked="0"/>
    </xf>
    <xf numFmtId="176" fontId="17" fillId="0" borderId="61" xfId="21" applyNumberFormat="1" applyFont="1" applyBorder="1" applyAlignment="1" applyProtection="1">
      <alignment vertical="center"/>
      <protection locked="0"/>
    </xf>
    <xf numFmtId="0" fontId="17" fillId="0" borderId="39" xfId="21" applyFont="1" applyBorder="1" applyAlignment="1" applyProtection="1">
      <alignment vertical="center"/>
      <protection locked="0"/>
    </xf>
    <xf numFmtId="0" fontId="17" fillId="0" borderId="62" xfId="21" applyFont="1" applyBorder="1" applyAlignment="1" applyProtection="1">
      <alignment vertical="center"/>
      <protection locked="0"/>
    </xf>
    <xf numFmtId="0" fontId="17" fillId="0" borderId="51" xfId="21" applyFont="1" applyBorder="1" applyAlignment="1" applyProtection="1">
      <alignment horizontal="centerContinuous" vertical="center"/>
      <protection locked="0"/>
    </xf>
    <xf numFmtId="0" fontId="3" fillId="0" borderId="31" xfId="0" applyFont="1" applyBorder="1" applyAlignment="1">
      <alignment wrapText="1"/>
    </xf>
    <xf numFmtId="0" fontId="3" fillId="0" borderId="0" xfId="0" applyFont="1" applyBorder="1" applyAlignment="1">
      <alignment horizontal="left" vertical="center" indent="1"/>
    </xf>
    <xf numFmtId="49" fontId="3" fillId="0" borderId="13" xfId="0" applyNumberFormat="1" applyFont="1" applyBorder="1" applyAlignment="1">
      <alignment horizontal="center" vertical="center"/>
    </xf>
    <xf numFmtId="49" fontId="3" fillId="0" borderId="62"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0" fillId="0" borderId="13" xfId="0" applyBorder="1" applyAlignment="1">
      <alignment horizontal="center" vertical="center"/>
    </xf>
    <xf numFmtId="0" fontId="3" fillId="0" borderId="16" xfId="0" applyFont="1" applyBorder="1" applyAlignment="1">
      <alignment shrinkToFit="1"/>
    </xf>
    <xf numFmtId="49" fontId="3" fillId="0" borderId="0" xfId="0" applyNumberFormat="1" applyFont="1" applyAlignment="1">
      <alignment vertical="top" wrapText="1"/>
    </xf>
    <xf numFmtId="49" fontId="3" fillId="0" borderId="12" xfId="0" applyNumberFormat="1" applyFont="1" applyBorder="1" applyAlignment="1">
      <alignment horizontal="center" vertical="center"/>
    </xf>
    <xf numFmtId="0" fontId="3" fillId="0" borderId="10" xfId="0" applyFont="1" applyBorder="1" applyAlignment="1">
      <alignment shrinkToFit="1"/>
    </xf>
    <xf numFmtId="0" fontId="3" fillId="0" borderId="15" xfId="0" applyFont="1" applyBorder="1" applyAlignment="1">
      <alignment shrinkToFit="1"/>
    </xf>
    <xf numFmtId="0" fontId="3" fillId="0" borderId="14" xfId="0" applyFont="1" applyBorder="1" applyAlignment="1">
      <alignment shrinkToFit="1"/>
    </xf>
    <xf numFmtId="0" fontId="3" fillId="0" borderId="0" xfId="0" applyFont="1" applyBorder="1" applyAlignment="1">
      <alignment shrinkToFit="1"/>
    </xf>
    <xf numFmtId="0" fontId="3" fillId="0" borderId="9" xfId="0" applyFont="1" applyBorder="1" applyAlignment="1">
      <alignment shrinkToFit="1"/>
    </xf>
    <xf numFmtId="49" fontId="3" fillId="0" borderId="14" xfId="0" applyNumberFormat="1" applyFont="1" applyBorder="1" applyAlignment="1">
      <alignment wrapText="1"/>
    </xf>
    <xf numFmtId="0" fontId="3" fillId="0" borderId="10" xfId="0" applyFont="1" applyBorder="1" applyAlignment="1">
      <alignment/>
    </xf>
    <xf numFmtId="0" fontId="3" fillId="0" borderId="16" xfId="0" applyFont="1" applyBorder="1" applyAlignment="1">
      <alignment/>
    </xf>
    <xf numFmtId="49" fontId="3" fillId="0" borderId="12" xfId="0" applyNumberFormat="1" applyFont="1" applyBorder="1" applyAlignment="1">
      <alignment shrinkToFit="1"/>
    </xf>
    <xf numFmtId="49" fontId="3" fillId="0" borderId="13" xfId="0" applyNumberFormat="1" applyFont="1" applyBorder="1" applyAlignment="1">
      <alignment shrinkToFit="1"/>
    </xf>
    <xf numFmtId="49" fontId="3" fillId="0" borderId="62" xfId="0" applyNumberFormat="1" applyFont="1" applyBorder="1" applyAlignment="1">
      <alignment shrinkToFit="1"/>
    </xf>
    <xf numFmtId="49" fontId="3" fillId="0" borderId="9" xfId="0" applyNumberFormat="1" applyFont="1" applyBorder="1" applyAlignment="1">
      <alignment wrapText="1"/>
    </xf>
    <xf numFmtId="49" fontId="3" fillId="0" borderId="0" xfId="0" applyNumberFormat="1" applyFont="1" applyBorder="1" applyAlignment="1">
      <alignment wrapText="1"/>
    </xf>
    <xf numFmtId="49" fontId="3" fillId="0" borderId="16" xfId="0" applyNumberFormat="1" applyFont="1" applyBorder="1" applyAlignment="1">
      <alignment shrinkToFit="1"/>
    </xf>
    <xf numFmtId="0" fontId="3" fillId="0" borderId="9"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49" fontId="3" fillId="0" borderId="15" xfId="0" applyNumberFormat="1" applyFont="1" applyBorder="1" applyAlignment="1">
      <alignment shrinkToFit="1"/>
    </xf>
    <xf numFmtId="49" fontId="3" fillId="0" borderId="10" xfId="0" applyNumberFormat="1" applyFont="1" applyBorder="1" applyAlignment="1">
      <alignment shrinkToFit="1"/>
    </xf>
    <xf numFmtId="0" fontId="0" fillId="0" borderId="0" xfId="0" applyAlignment="1">
      <alignment horizontal="center"/>
    </xf>
    <xf numFmtId="0" fontId="0" fillId="0" borderId="0" xfId="0" applyAlignment="1">
      <alignment horizontal="center" vertical="center"/>
    </xf>
    <xf numFmtId="49" fontId="3" fillId="0" borderId="9" xfId="0" applyNumberFormat="1" applyFont="1" applyBorder="1" applyAlignment="1">
      <alignment shrinkToFit="1"/>
    </xf>
    <xf numFmtId="49" fontId="3" fillId="0" borderId="0" xfId="0" applyNumberFormat="1" applyFont="1" applyBorder="1" applyAlignment="1">
      <alignment shrinkToFit="1"/>
    </xf>
    <xf numFmtId="49" fontId="3" fillId="0" borderId="14" xfId="0" applyNumberFormat="1" applyFont="1" applyBorder="1" applyAlignment="1">
      <alignment shrinkToFit="1"/>
    </xf>
    <xf numFmtId="0" fontId="0" fillId="0" borderId="62"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3" fillId="0" borderId="12" xfId="0" applyFont="1" applyBorder="1" applyAlignment="1">
      <alignment/>
    </xf>
    <xf numFmtId="0" fontId="3" fillId="0" borderId="13" xfId="0" applyFont="1" applyBorder="1" applyAlignment="1">
      <alignment/>
    </xf>
    <xf numFmtId="0" fontId="3" fillId="0" borderId="62" xfId="0" applyFont="1" applyBorder="1" applyAlignment="1">
      <alignment/>
    </xf>
    <xf numFmtId="0" fontId="3" fillId="0" borderId="11"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3" fillId="0" borderId="11" xfId="0" applyFont="1" applyBorder="1" applyAlignment="1">
      <alignment/>
    </xf>
    <xf numFmtId="0" fontId="3" fillId="0" borderId="43" xfId="0" applyFont="1" applyBorder="1" applyAlignment="1">
      <alignment/>
    </xf>
    <xf numFmtId="0" fontId="3" fillId="0" borderId="44" xfId="0" applyFont="1" applyBorder="1" applyAlignment="1">
      <alignment/>
    </xf>
    <xf numFmtId="0" fontId="3" fillId="0" borderId="13" xfId="0" applyFont="1" applyBorder="1" applyAlignment="1">
      <alignment horizontal="right"/>
    </xf>
    <xf numFmtId="0" fontId="3" fillId="0" borderId="62" xfId="0" applyFont="1" applyBorder="1" applyAlignment="1">
      <alignment horizontal="right"/>
    </xf>
    <xf numFmtId="49" fontId="3" fillId="0" borderId="57" xfId="0" applyNumberFormat="1" applyFont="1" applyBorder="1" applyAlignment="1">
      <alignment horizontal="center"/>
    </xf>
    <xf numFmtId="176" fontId="3" fillId="0" borderId="57" xfId="0" applyNumberFormat="1" applyFont="1" applyBorder="1" applyAlignment="1">
      <alignment/>
    </xf>
    <xf numFmtId="177" fontId="3" fillId="0" borderId="63" xfId="0" applyNumberFormat="1" applyFont="1" applyBorder="1" applyAlignment="1">
      <alignment/>
    </xf>
    <xf numFmtId="176" fontId="3" fillId="0" borderId="54" xfId="0" applyNumberFormat="1" applyFont="1" applyBorder="1" applyAlignment="1">
      <alignment/>
    </xf>
    <xf numFmtId="176" fontId="3" fillId="0" borderId="25" xfId="0" applyNumberFormat="1" applyFont="1" applyBorder="1" applyAlignment="1">
      <alignment/>
    </xf>
    <xf numFmtId="0" fontId="3" fillId="0" borderId="42" xfId="0" applyFont="1" applyBorder="1" applyAlignment="1">
      <alignment/>
    </xf>
    <xf numFmtId="0" fontId="3" fillId="0" borderId="57" xfId="0" applyFont="1" applyBorder="1" applyAlignment="1">
      <alignment/>
    </xf>
    <xf numFmtId="0" fontId="3" fillId="0" borderId="45" xfId="0" applyFont="1" applyBorder="1" applyAlignment="1">
      <alignment/>
    </xf>
    <xf numFmtId="0" fontId="3" fillId="0" borderId="63" xfId="0" applyFont="1" applyBorder="1" applyAlignment="1">
      <alignment/>
    </xf>
    <xf numFmtId="0" fontId="3" fillId="0" borderId="42" xfId="0" applyFont="1" applyBorder="1" applyAlignment="1">
      <alignment vertical="center"/>
    </xf>
    <xf numFmtId="0" fontId="3" fillId="0" borderId="57" xfId="0" applyFont="1" applyBorder="1" applyAlignment="1">
      <alignment vertical="center"/>
    </xf>
    <xf numFmtId="0" fontId="3" fillId="0" borderId="11" xfId="0" applyFont="1" applyBorder="1" applyAlignment="1">
      <alignment horizontal="center" shrinkToFit="1"/>
    </xf>
    <xf numFmtId="0" fontId="3" fillId="0" borderId="43" xfId="0" applyFont="1" applyBorder="1" applyAlignment="1">
      <alignment horizontal="center" shrinkToFit="1"/>
    </xf>
    <xf numFmtId="0" fontId="3" fillId="0" borderId="44" xfId="0" applyFont="1" applyBorder="1" applyAlignment="1">
      <alignment horizontal="center" shrinkToFit="1"/>
    </xf>
    <xf numFmtId="177" fontId="3" fillId="0" borderId="57" xfId="0" applyNumberFormat="1" applyFont="1" applyBorder="1" applyAlignment="1">
      <alignment/>
    </xf>
    <xf numFmtId="177" fontId="3" fillId="0" borderId="39" xfId="0" applyNumberFormat="1" applyFont="1" applyBorder="1" applyAlignment="1">
      <alignment/>
    </xf>
    <xf numFmtId="177" fontId="3" fillId="0" borderId="63" xfId="0" applyNumberFormat="1" applyFont="1" applyBorder="1" applyAlignment="1">
      <alignment horizontal="center"/>
    </xf>
    <xf numFmtId="0" fontId="3" fillId="0" borderId="64" xfId="0" applyFont="1" applyBorder="1" applyAlignment="1">
      <alignment horizontal="center" shrinkToFit="1"/>
    </xf>
    <xf numFmtId="0" fontId="3" fillId="0" borderId="19" xfId="0" applyFont="1" applyBorder="1" applyAlignment="1">
      <alignment horizontal="center" shrinkToFit="1"/>
    </xf>
    <xf numFmtId="0" fontId="3" fillId="0" borderId="65" xfId="0" applyFont="1" applyBorder="1" applyAlignment="1">
      <alignment horizontal="center" shrinkToFit="1"/>
    </xf>
    <xf numFmtId="0" fontId="3" fillId="0" borderId="15" xfId="0" applyFont="1" applyBorder="1" applyAlignment="1">
      <alignment horizontal="center" shrinkToFit="1"/>
    </xf>
    <xf numFmtId="0" fontId="3" fillId="0" borderId="10" xfId="0" applyFont="1" applyBorder="1" applyAlignment="1">
      <alignment horizontal="center" shrinkToFit="1"/>
    </xf>
    <xf numFmtId="0" fontId="3" fillId="0" borderId="16" xfId="0" applyFont="1" applyBorder="1" applyAlignment="1">
      <alignment horizontal="center" shrinkToFit="1"/>
    </xf>
    <xf numFmtId="177" fontId="3" fillId="0" borderId="54" xfId="0" applyNumberFormat="1" applyFont="1" applyBorder="1" applyAlignment="1">
      <alignment/>
    </xf>
    <xf numFmtId="177" fontId="3" fillId="0" borderId="66" xfId="0" applyNumberFormat="1" applyFont="1" applyBorder="1" applyAlignment="1">
      <alignment/>
    </xf>
    <xf numFmtId="176" fontId="3" fillId="0" borderId="50" xfId="0" applyNumberFormat="1" applyFont="1" applyBorder="1" applyAlignment="1">
      <alignment/>
    </xf>
    <xf numFmtId="177" fontId="3" fillId="0" borderId="25" xfId="0" applyNumberFormat="1" applyFont="1" applyBorder="1" applyAlignment="1">
      <alignment/>
    </xf>
    <xf numFmtId="177" fontId="3" fillId="0" borderId="50" xfId="0" applyNumberFormat="1" applyFont="1" applyBorder="1" applyAlignment="1">
      <alignment/>
    </xf>
    <xf numFmtId="0" fontId="3" fillId="0" borderId="41" xfId="0" applyFont="1" applyBorder="1" applyAlignment="1">
      <alignment/>
    </xf>
    <xf numFmtId="0" fontId="3" fillId="0" borderId="67" xfId="0" applyFont="1" applyBorder="1" applyAlignment="1">
      <alignment/>
    </xf>
    <xf numFmtId="0" fontId="3" fillId="0" borderId="67" xfId="0" applyFont="1" applyBorder="1" applyAlignment="1">
      <alignment horizontal="center" vertical="center"/>
    </xf>
    <xf numFmtId="0" fontId="3" fillId="0" borderId="57" xfId="0" applyFont="1" applyBorder="1" applyAlignment="1">
      <alignment horizontal="center" vertical="center"/>
    </xf>
    <xf numFmtId="0" fontId="3" fillId="0" borderId="68" xfId="0" applyFont="1" applyBorder="1" applyAlignment="1">
      <alignment horizontal="left" indent="1"/>
    </xf>
    <xf numFmtId="0" fontId="3" fillId="0" borderId="67" xfId="0" applyFont="1" applyBorder="1" applyAlignment="1">
      <alignment horizontal="left" indent="1"/>
    </xf>
    <xf numFmtId="0" fontId="3" fillId="0" borderId="25" xfId="0" applyFont="1" applyBorder="1" applyAlignment="1">
      <alignment/>
    </xf>
    <xf numFmtId="0" fontId="3" fillId="0" borderId="42" xfId="0" applyFont="1" applyBorder="1" applyAlignment="1">
      <alignment horizontal="left" indent="1"/>
    </xf>
    <xf numFmtId="0" fontId="3" fillId="0" borderId="57" xfId="0" applyFont="1" applyBorder="1" applyAlignment="1">
      <alignment horizontal="left" indent="1"/>
    </xf>
    <xf numFmtId="0" fontId="3" fillId="0" borderId="42" xfId="0" applyFont="1" applyBorder="1" applyAlignment="1">
      <alignment horizontal="center"/>
    </xf>
    <xf numFmtId="0" fontId="3" fillId="0" borderId="57" xfId="0" applyFont="1" applyBorder="1" applyAlignment="1">
      <alignment horizontal="center"/>
    </xf>
    <xf numFmtId="0" fontId="3" fillId="0" borderId="45" xfId="0" applyFont="1" applyBorder="1" applyAlignment="1">
      <alignment horizontal="center"/>
    </xf>
    <xf numFmtId="0" fontId="3" fillId="0" borderId="63" xfId="0" applyFont="1" applyBorder="1" applyAlignment="1">
      <alignment horizontal="center"/>
    </xf>
    <xf numFmtId="9" fontId="3" fillId="0" borderId="63" xfId="0" applyNumberFormat="1" applyFont="1" applyBorder="1" applyAlignment="1">
      <alignment/>
    </xf>
    <xf numFmtId="0" fontId="3" fillId="0" borderId="17" xfId="0" applyFont="1" applyBorder="1" applyAlignment="1">
      <alignment horizontal="right"/>
    </xf>
    <xf numFmtId="0" fontId="3" fillId="0" borderId="57" xfId="0" applyFont="1" applyBorder="1" applyAlignment="1">
      <alignment horizontal="center" shrinkToFit="1"/>
    </xf>
    <xf numFmtId="0" fontId="3" fillId="0" borderId="38" xfId="0" applyFont="1" applyBorder="1" applyAlignment="1">
      <alignment horizontal="center" vertical="center"/>
    </xf>
    <xf numFmtId="0" fontId="3" fillId="0" borderId="39" xfId="0" applyFont="1" applyBorder="1" applyAlignment="1">
      <alignment horizontal="center" vertical="center"/>
    </xf>
    <xf numFmtId="9" fontId="3" fillId="0" borderId="57" xfId="0" applyNumberFormat="1" applyFont="1" applyBorder="1" applyAlignment="1">
      <alignment/>
    </xf>
    <xf numFmtId="9" fontId="3" fillId="0" borderId="39" xfId="0" applyNumberFormat="1" applyFont="1" applyBorder="1" applyAlignment="1">
      <alignment/>
    </xf>
    <xf numFmtId="177" fontId="3" fillId="3" borderId="63" xfId="0" applyNumberFormat="1" applyFont="1" applyFill="1" applyBorder="1" applyAlignment="1">
      <alignment/>
    </xf>
    <xf numFmtId="177" fontId="3" fillId="3" borderId="40" xfId="0" applyNumberFormat="1" applyFont="1" applyFill="1" applyBorder="1" applyAlignment="1">
      <alignment/>
    </xf>
    <xf numFmtId="0" fontId="3" fillId="0" borderId="67"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67" xfId="0" applyFont="1" applyBorder="1" applyAlignment="1">
      <alignment horizontal="center" shrinkToFit="1"/>
    </xf>
    <xf numFmtId="9" fontId="3" fillId="0" borderId="40" xfId="0" applyNumberFormat="1" applyFont="1" applyBorder="1" applyAlignment="1">
      <alignment/>
    </xf>
    <xf numFmtId="0" fontId="3" fillId="0" borderId="38" xfId="0" applyFont="1" applyBorder="1" applyAlignment="1">
      <alignment horizontal="center" shrinkToFit="1"/>
    </xf>
    <xf numFmtId="0" fontId="3" fillId="0" borderId="67" xfId="0" applyFont="1" applyBorder="1" applyAlignment="1">
      <alignment horizontal="center"/>
    </xf>
    <xf numFmtId="176" fontId="3" fillId="0" borderId="63" xfId="0" applyNumberFormat="1" applyFont="1" applyBorder="1" applyAlignment="1">
      <alignment/>
    </xf>
    <xf numFmtId="0" fontId="3" fillId="0" borderId="41" xfId="0" applyFont="1" applyBorder="1" applyAlignment="1">
      <alignment horizontal="center"/>
    </xf>
    <xf numFmtId="176" fontId="3" fillId="0" borderId="39" xfId="0" applyNumberFormat="1" applyFont="1" applyBorder="1" applyAlignment="1">
      <alignment/>
    </xf>
    <xf numFmtId="176" fontId="3" fillId="0" borderId="40" xfId="0" applyNumberFormat="1" applyFont="1" applyBorder="1" applyAlignment="1">
      <alignment/>
    </xf>
    <xf numFmtId="0" fontId="3" fillId="0" borderId="0" xfId="0" applyFont="1" applyAlignment="1">
      <alignment horizontal="right"/>
    </xf>
    <xf numFmtId="0" fontId="3" fillId="0" borderId="38" xfId="0" applyFont="1" applyBorder="1" applyAlignment="1">
      <alignment horizontal="center"/>
    </xf>
    <xf numFmtId="0" fontId="3" fillId="0" borderId="48" xfId="0" applyFont="1" applyBorder="1" applyAlignment="1">
      <alignment horizontal="center"/>
    </xf>
    <xf numFmtId="0" fontId="3" fillId="0" borderId="0" xfId="0" applyFont="1" applyBorder="1" applyAlignment="1">
      <alignment horizontal="center"/>
    </xf>
    <xf numFmtId="0" fontId="3" fillId="0" borderId="69" xfId="0" applyFont="1" applyBorder="1" applyAlignment="1">
      <alignment horizontal="center"/>
    </xf>
    <xf numFmtId="0" fontId="3" fillId="0" borderId="70" xfId="0" applyFont="1" applyBorder="1" applyAlignment="1">
      <alignment horizontal="right" vertical="center"/>
    </xf>
    <xf numFmtId="0" fontId="3" fillId="0" borderId="49" xfId="0" applyFont="1" applyBorder="1" applyAlignment="1">
      <alignment horizontal="right" vertical="center"/>
    </xf>
    <xf numFmtId="0" fontId="3" fillId="0" borderId="71" xfId="0" applyFont="1" applyBorder="1" applyAlignment="1">
      <alignment/>
    </xf>
    <xf numFmtId="0" fontId="3" fillId="0" borderId="72" xfId="0" applyFont="1" applyBorder="1" applyAlignment="1">
      <alignment/>
    </xf>
    <xf numFmtId="0" fontId="3" fillId="0" borderId="53" xfId="0" applyFont="1" applyBorder="1" applyAlignment="1">
      <alignment/>
    </xf>
    <xf numFmtId="0" fontId="3" fillId="0" borderId="73" xfId="0" applyFont="1" applyBorder="1" applyAlignment="1">
      <alignment/>
    </xf>
    <xf numFmtId="0" fontId="3" fillId="0" borderId="67" xfId="0" applyFont="1" applyBorder="1" applyAlignment="1">
      <alignment vertical="center" wrapText="1"/>
    </xf>
    <xf numFmtId="0" fontId="3" fillId="0" borderId="25" xfId="0" applyFont="1" applyBorder="1" applyAlignment="1">
      <alignment vertical="center" wrapText="1"/>
    </xf>
    <xf numFmtId="0" fontId="3" fillId="0" borderId="54" xfId="0" applyFont="1" applyBorder="1" applyAlignment="1">
      <alignment vertical="center" wrapText="1"/>
    </xf>
    <xf numFmtId="49" fontId="3" fillId="0" borderId="67"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25" xfId="0" applyNumberFormat="1" applyFont="1" applyBorder="1" applyAlignment="1">
      <alignment vertical="center" wrapText="1"/>
    </xf>
    <xf numFmtId="49" fontId="3" fillId="0" borderId="50" xfId="0" applyNumberFormat="1" applyFont="1" applyBorder="1" applyAlignment="1">
      <alignment vertical="center" wrapText="1"/>
    </xf>
    <xf numFmtId="49" fontId="3" fillId="0" borderId="54" xfId="0" applyNumberFormat="1" applyFont="1" applyBorder="1" applyAlignment="1">
      <alignment vertical="center" wrapText="1"/>
    </xf>
    <xf numFmtId="49" fontId="3" fillId="0" borderId="66" xfId="0" applyNumberFormat="1" applyFont="1" applyBorder="1" applyAlignment="1">
      <alignment vertical="center" wrapText="1"/>
    </xf>
    <xf numFmtId="0" fontId="3" fillId="0" borderId="25" xfId="0"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xf>
    <xf numFmtId="0" fontId="3" fillId="0" borderId="59" xfId="0" applyFont="1" applyBorder="1" applyAlignment="1">
      <alignment horizontal="center"/>
    </xf>
    <xf numFmtId="0" fontId="3" fillId="0" borderId="74" xfId="0" applyFont="1" applyBorder="1" applyAlignment="1">
      <alignment horizontal="center"/>
    </xf>
    <xf numFmtId="0" fontId="3" fillId="0" borderId="41" xfId="0" applyFont="1" applyBorder="1" applyAlignment="1">
      <alignment horizontal="center" vertical="center"/>
    </xf>
    <xf numFmtId="0" fontId="3" fillId="0" borderId="23"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3" fillId="0" borderId="63" xfId="0" applyFont="1" applyBorder="1" applyAlignment="1">
      <alignment horizontal="center" vertical="center"/>
    </xf>
    <xf numFmtId="0" fontId="3" fillId="0" borderId="23" xfId="0" applyFont="1" applyBorder="1" applyAlignment="1">
      <alignment/>
    </xf>
    <xf numFmtId="176" fontId="3" fillId="0" borderId="0" xfId="0" applyNumberFormat="1" applyFont="1" applyAlignment="1">
      <alignment/>
    </xf>
    <xf numFmtId="49" fontId="3" fillId="0" borderId="26" xfId="0" applyNumberFormat="1" applyFont="1" applyBorder="1" applyAlignment="1">
      <alignment vertical="center" wrapText="1"/>
    </xf>
    <xf numFmtId="49" fontId="3" fillId="0" borderId="70" xfId="0" applyNumberFormat="1" applyFont="1" applyBorder="1" applyAlignment="1">
      <alignment horizontal="right" vertical="center" wrapText="1"/>
    </xf>
    <xf numFmtId="49" fontId="3" fillId="0" borderId="56" xfId="0" applyNumberFormat="1" applyFont="1" applyBorder="1" applyAlignment="1">
      <alignment vertical="center" wrapText="1"/>
    </xf>
    <xf numFmtId="49" fontId="3" fillId="0" borderId="49" xfId="0" applyNumberFormat="1" applyFont="1" applyBorder="1" applyAlignment="1">
      <alignment horizontal="right" vertical="center" wrapText="1"/>
    </xf>
    <xf numFmtId="49" fontId="3" fillId="0" borderId="70" xfId="0" applyNumberFormat="1" applyFont="1" applyBorder="1" applyAlignment="1">
      <alignment horizontal="right" vertical="center" shrinkToFit="1"/>
    </xf>
    <xf numFmtId="49" fontId="3" fillId="0" borderId="1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179" fontId="3" fillId="0" borderId="57" xfId="0" applyNumberFormat="1" applyFont="1" applyBorder="1" applyAlignment="1">
      <alignment/>
    </xf>
    <xf numFmtId="179" fontId="3" fillId="0" borderId="63" xfId="0" applyNumberFormat="1" applyFont="1" applyBorder="1" applyAlignment="1">
      <alignment/>
    </xf>
    <xf numFmtId="179" fontId="3" fillId="0" borderId="67" xfId="0" applyNumberFormat="1" applyFont="1" applyBorder="1" applyAlignment="1">
      <alignment/>
    </xf>
    <xf numFmtId="176" fontId="3" fillId="0" borderId="67" xfId="0" applyNumberFormat="1" applyFont="1" applyBorder="1" applyAlignment="1">
      <alignment/>
    </xf>
    <xf numFmtId="176" fontId="3" fillId="0" borderId="38" xfId="0" applyNumberFormat="1" applyFont="1" applyBorder="1" applyAlignment="1">
      <alignment/>
    </xf>
    <xf numFmtId="0" fontId="3" fillId="0" borderId="42" xfId="0" applyFont="1" applyBorder="1" applyAlignment="1">
      <alignment horizontal="left"/>
    </xf>
    <xf numFmtId="0" fontId="3" fillId="0" borderId="57" xfId="0" applyFont="1" applyBorder="1" applyAlignment="1">
      <alignment horizontal="left"/>
    </xf>
    <xf numFmtId="0" fontId="3" fillId="0" borderId="75" xfId="0" applyFont="1" applyBorder="1" applyAlignment="1">
      <alignment horizontal="center"/>
    </xf>
    <xf numFmtId="0" fontId="3" fillId="0" borderId="76" xfId="0" applyFont="1" applyBorder="1" applyAlignment="1">
      <alignment horizontal="left"/>
    </xf>
    <xf numFmtId="0" fontId="3" fillId="0" borderId="57" xfId="0" applyFont="1" applyBorder="1" applyAlignment="1">
      <alignment horizontal="left" vertical="center" indent="1"/>
    </xf>
    <xf numFmtId="0" fontId="3" fillId="0" borderId="11" xfId="0" applyFont="1" applyBorder="1" applyAlignment="1">
      <alignment horizontal="left" vertical="center" indent="1"/>
    </xf>
    <xf numFmtId="0" fontId="3" fillId="0" borderId="57" xfId="0" applyFont="1" applyBorder="1" applyAlignment="1">
      <alignment horizontal="left" indent="1" shrinkToFit="1"/>
    </xf>
    <xf numFmtId="0" fontId="3" fillId="0" borderId="77" xfId="0" applyFont="1" applyBorder="1" applyAlignment="1">
      <alignment horizontal="left"/>
    </xf>
    <xf numFmtId="0" fontId="3" fillId="0" borderId="67" xfId="0" applyFont="1" applyBorder="1" applyAlignment="1">
      <alignment horizontal="left"/>
    </xf>
    <xf numFmtId="0" fontId="3" fillId="0" borderId="39" xfId="0" applyFont="1" applyBorder="1" applyAlignment="1">
      <alignment horizontal="left" vertical="center" indent="1"/>
    </xf>
    <xf numFmtId="0" fontId="3" fillId="0" borderId="42" xfId="0" applyFont="1" applyBorder="1" applyAlignment="1">
      <alignment horizontal="left" vertical="center" indent="1"/>
    </xf>
    <xf numFmtId="0" fontId="3" fillId="0" borderId="44" xfId="0" applyFont="1" applyBorder="1" applyAlignment="1">
      <alignment horizontal="left" vertical="center" indent="1"/>
    </xf>
    <xf numFmtId="0" fontId="3" fillId="0" borderId="78" xfId="0" applyFont="1" applyBorder="1" applyAlignment="1">
      <alignment horizontal="left" vertical="center" indent="1"/>
    </xf>
    <xf numFmtId="0" fontId="3" fillId="0" borderId="13" xfId="0" applyFont="1" applyBorder="1" applyAlignment="1">
      <alignment horizontal="left" vertical="center" indent="1"/>
    </xf>
    <xf numFmtId="0" fontId="3" fillId="0" borderId="62" xfId="0" applyFont="1" applyBorder="1" applyAlignment="1">
      <alignment horizontal="left" vertical="center" indent="1"/>
    </xf>
    <xf numFmtId="0" fontId="3" fillId="0" borderId="48"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 fillId="0" borderId="34" xfId="0" applyFont="1" applyBorder="1" applyAlignment="1">
      <alignment horizontal="left" vertical="center" indent="1"/>
    </xf>
    <xf numFmtId="0" fontId="3" fillId="0" borderId="10" xfId="0" applyFont="1" applyBorder="1" applyAlignment="1">
      <alignment horizontal="left" vertical="center" indent="1"/>
    </xf>
    <xf numFmtId="0" fontId="3" fillId="0" borderId="16" xfId="0" applyFont="1" applyBorder="1" applyAlignment="1">
      <alignment horizontal="left" vertical="center" indent="1"/>
    </xf>
    <xf numFmtId="0" fontId="3" fillId="0" borderId="11" xfId="0" applyFont="1" applyBorder="1" applyAlignment="1">
      <alignment horizontal="left" vertical="center" indent="1" shrinkToFit="1"/>
    </xf>
    <xf numFmtId="0" fontId="3" fillId="0" borderId="43" xfId="0" applyFont="1" applyBorder="1" applyAlignment="1">
      <alignment horizontal="left" vertical="center" indent="1" shrinkToFit="1"/>
    </xf>
    <xf numFmtId="0" fontId="3" fillId="0" borderId="44" xfId="0" applyFont="1" applyBorder="1" applyAlignment="1">
      <alignment horizontal="left" vertical="center" indent="1" shrinkToFit="1"/>
    </xf>
    <xf numFmtId="0" fontId="3" fillId="0" borderId="45" xfId="0" applyFont="1" applyBorder="1" applyAlignment="1">
      <alignment horizontal="left" vertical="center" indent="1"/>
    </xf>
    <xf numFmtId="0" fontId="3" fillId="0" borderId="63" xfId="0" applyFont="1" applyBorder="1" applyAlignment="1">
      <alignment horizontal="left" vertical="center" indent="1"/>
    </xf>
    <xf numFmtId="0" fontId="3" fillId="0" borderId="40" xfId="0" applyFont="1" applyBorder="1" applyAlignment="1">
      <alignment horizontal="left" vertical="center" indent="1"/>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5" xfId="0" applyFont="1" applyBorder="1" applyAlignment="1">
      <alignment horizontal="center" vertical="center"/>
    </xf>
    <xf numFmtId="0" fontId="3" fillId="0" borderId="41" xfId="0" applyFont="1" applyBorder="1" applyAlignment="1">
      <alignment horizontal="left" vertical="center" indent="1"/>
    </xf>
    <xf numFmtId="0" fontId="3" fillId="0" borderId="67" xfId="0" applyFont="1" applyBorder="1" applyAlignment="1">
      <alignment horizontal="left" vertical="center" indent="1"/>
    </xf>
    <xf numFmtId="0" fontId="3" fillId="0" borderId="63"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41" xfId="0" applyFont="1" applyBorder="1" applyAlignment="1">
      <alignment horizontal="left" vertical="center" indent="1" shrinkToFit="1"/>
    </xf>
    <xf numFmtId="0" fontId="3" fillId="0" borderId="67" xfId="0" applyFont="1" applyBorder="1" applyAlignment="1">
      <alignment horizontal="left" vertical="center" indent="1" shrinkToFit="1"/>
    </xf>
    <xf numFmtId="0" fontId="3" fillId="0" borderId="76"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57" xfId="0" applyFont="1" applyBorder="1" applyAlignment="1">
      <alignment horizontal="right" vertical="center"/>
    </xf>
    <xf numFmtId="0" fontId="3" fillId="0" borderId="11" xfId="0" applyFont="1" applyBorder="1" applyAlignment="1">
      <alignment horizontal="right" vertical="center"/>
    </xf>
    <xf numFmtId="0" fontId="3" fillId="0" borderId="44" xfId="0" applyFont="1" applyBorder="1" applyAlignment="1">
      <alignment horizontal="left" vertical="center"/>
    </xf>
    <xf numFmtId="0" fontId="3" fillId="0" borderId="57" xfId="0" applyFont="1" applyBorder="1" applyAlignment="1">
      <alignment horizontal="left" vertical="center"/>
    </xf>
    <xf numFmtId="0" fontId="3" fillId="0" borderId="39" xfId="0" applyFont="1" applyBorder="1" applyAlignment="1">
      <alignment horizontal="left" vertical="center"/>
    </xf>
    <xf numFmtId="0" fontId="3" fillId="0" borderId="45" xfId="0" applyFont="1" applyBorder="1" applyAlignment="1">
      <alignment horizontal="left" vertical="center" shrinkToFit="1"/>
    </xf>
    <xf numFmtId="0" fontId="3" fillId="0" borderId="63" xfId="0" applyFont="1" applyBorder="1" applyAlignment="1">
      <alignment horizontal="left" vertical="center" shrinkToFit="1"/>
    </xf>
    <xf numFmtId="0" fontId="3" fillId="0" borderId="74" xfId="0" applyFont="1" applyBorder="1" applyAlignment="1">
      <alignment horizontal="left" vertical="center"/>
    </xf>
    <xf numFmtId="0" fontId="3" fillId="0" borderId="63" xfId="0" applyFont="1" applyBorder="1" applyAlignment="1">
      <alignment horizontal="left" vertical="center"/>
    </xf>
    <xf numFmtId="49" fontId="3" fillId="0" borderId="63" xfId="0" applyNumberFormat="1" applyFont="1" applyBorder="1" applyAlignment="1">
      <alignment horizontal="right" vertical="center"/>
    </xf>
    <xf numFmtId="49" fontId="3" fillId="0" borderId="60" xfId="0" applyNumberFormat="1" applyFont="1" applyBorder="1" applyAlignment="1">
      <alignment horizontal="right" vertical="center"/>
    </xf>
    <xf numFmtId="49" fontId="3" fillId="0" borderId="57" xfId="0" applyNumberFormat="1" applyFont="1" applyBorder="1" applyAlignment="1">
      <alignment horizontal="right" vertical="center"/>
    </xf>
    <xf numFmtId="49" fontId="3" fillId="0" borderId="11" xfId="0" applyNumberFormat="1" applyFont="1" applyBorder="1" applyAlignment="1">
      <alignment horizontal="right" vertical="center"/>
    </xf>
    <xf numFmtId="0" fontId="3" fillId="0" borderId="0" xfId="0" applyFont="1" applyBorder="1" applyAlignment="1">
      <alignment vertical="top" wrapText="1"/>
    </xf>
    <xf numFmtId="0" fontId="3" fillId="0" borderId="63" xfId="0" applyFont="1" applyBorder="1" applyAlignment="1">
      <alignment horizontal="right" vertical="center"/>
    </xf>
    <xf numFmtId="0" fontId="3" fillId="0" borderId="60" xfId="0" applyFont="1" applyBorder="1" applyAlignment="1">
      <alignment horizontal="right" vertical="center"/>
    </xf>
    <xf numFmtId="0" fontId="3" fillId="0" borderId="40" xfId="0" applyFont="1" applyBorder="1" applyAlignment="1">
      <alignment horizontal="left" vertical="center"/>
    </xf>
    <xf numFmtId="0" fontId="3" fillId="0" borderId="68" xfId="0" applyFont="1" applyBorder="1" applyAlignment="1">
      <alignment horizontal="center" vertical="center"/>
    </xf>
    <xf numFmtId="0" fontId="3" fillId="0" borderId="79" xfId="0" applyFont="1" applyBorder="1" applyAlignment="1">
      <alignment horizontal="center" vertical="center"/>
    </xf>
    <xf numFmtId="0" fontId="3" fillId="0" borderId="15" xfId="0" applyFont="1" applyBorder="1" applyAlignment="1">
      <alignment horizontal="center"/>
    </xf>
    <xf numFmtId="0" fontId="3" fillId="0" borderId="10" xfId="0" applyFont="1" applyBorder="1" applyAlignment="1">
      <alignment horizontal="center"/>
    </xf>
    <xf numFmtId="0" fontId="3" fillId="0" borderId="55" xfId="0" applyFont="1" applyBorder="1" applyAlignment="1">
      <alignment horizontal="center"/>
    </xf>
    <xf numFmtId="0" fontId="3" fillId="0" borderId="6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69"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49" fontId="3" fillId="0" borderId="24"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18" xfId="0" applyNumberFormat="1" applyFont="1" applyBorder="1" applyAlignment="1">
      <alignment horizontal="center" vertical="center" shrinkToFit="1"/>
    </xf>
    <xf numFmtId="49" fontId="3" fillId="0" borderId="19"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48"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3" fillId="0" borderId="34"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62" xfId="0" applyNumberFormat="1" applyFont="1" applyBorder="1" applyAlignment="1">
      <alignment horizontal="center" vertical="center" shrinkToFit="1"/>
    </xf>
    <xf numFmtId="49" fontId="3" fillId="0" borderId="67" xfId="0" applyNumberFormat="1" applyFont="1" applyBorder="1" applyAlignment="1">
      <alignment horizontal="center" vertical="center"/>
    </xf>
    <xf numFmtId="10" fontId="3" fillId="0" borderId="63" xfId="0" applyNumberFormat="1" applyFont="1" applyBorder="1" applyAlignment="1">
      <alignment/>
    </xf>
    <xf numFmtId="10" fontId="3" fillId="0" borderId="40" xfId="0" applyNumberFormat="1" applyFont="1" applyBorder="1" applyAlignment="1">
      <alignment/>
    </xf>
    <xf numFmtId="49" fontId="3" fillId="0" borderId="45" xfId="0" applyNumberFormat="1" applyFont="1" applyBorder="1" applyAlignment="1">
      <alignment horizontal="center" vertical="center"/>
    </xf>
    <xf numFmtId="49" fontId="3" fillId="0" borderId="63" xfId="0" applyNumberFormat="1" applyFont="1" applyBorder="1" applyAlignment="1">
      <alignment horizontal="center" vertical="center"/>
    </xf>
    <xf numFmtId="0" fontId="3" fillId="0" borderId="0" xfId="0" applyFont="1" applyBorder="1" applyAlignment="1">
      <alignment horizontal="right"/>
    </xf>
    <xf numFmtId="49" fontId="3" fillId="0" borderId="41" xfId="0" applyNumberFormat="1" applyFont="1" applyBorder="1" applyAlignment="1">
      <alignment horizontal="center" vertical="center"/>
    </xf>
    <xf numFmtId="49" fontId="3" fillId="0" borderId="38" xfId="0" applyNumberFormat="1" applyFont="1" applyBorder="1" applyAlignment="1">
      <alignment horizontal="center" vertical="center"/>
    </xf>
    <xf numFmtId="10" fontId="3" fillId="0" borderId="53" xfId="0" applyNumberFormat="1" applyFont="1" applyBorder="1" applyAlignment="1">
      <alignment/>
    </xf>
    <xf numFmtId="10" fontId="3" fillId="0" borderId="80" xfId="0" applyNumberFormat="1" applyFont="1" applyBorder="1" applyAlignment="1">
      <alignment/>
    </xf>
    <xf numFmtId="10" fontId="3" fillId="0" borderId="81" xfId="0" applyNumberFormat="1" applyFont="1" applyBorder="1" applyAlignment="1">
      <alignment/>
    </xf>
    <xf numFmtId="10" fontId="3" fillId="0" borderId="82" xfId="0" applyNumberFormat="1" applyFont="1" applyBorder="1" applyAlignment="1">
      <alignment/>
    </xf>
    <xf numFmtId="10" fontId="3" fillId="0" borderId="83" xfId="0" applyNumberFormat="1" applyFont="1" applyBorder="1" applyAlignment="1">
      <alignment/>
    </xf>
    <xf numFmtId="10" fontId="3" fillId="0" borderId="84" xfId="0" applyNumberFormat="1" applyFont="1" applyBorder="1" applyAlignment="1">
      <alignment/>
    </xf>
    <xf numFmtId="10" fontId="3" fillId="0" borderId="85" xfId="0" applyNumberFormat="1" applyFont="1" applyBorder="1" applyAlignment="1">
      <alignment/>
    </xf>
    <xf numFmtId="9" fontId="3" fillId="0" borderId="60" xfId="0" applyNumberFormat="1" applyFont="1" applyBorder="1" applyAlignment="1">
      <alignment/>
    </xf>
    <xf numFmtId="9" fontId="3" fillId="0" borderId="59" xfId="0" applyNumberFormat="1" applyFont="1" applyBorder="1" applyAlignment="1">
      <alignment/>
    </xf>
    <xf numFmtId="9" fontId="3" fillId="0" borderId="74" xfId="0" applyNumberFormat="1" applyFont="1" applyBorder="1" applyAlignment="1">
      <alignment/>
    </xf>
    <xf numFmtId="49" fontId="3" fillId="0" borderId="35"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37" xfId="0" applyNumberFormat="1" applyFont="1" applyBorder="1" applyAlignment="1">
      <alignment horizontal="center" vertical="center"/>
    </xf>
    <xf numFmtId="176" fontId="3" fillId="0" borderId="11" xfId="0" applyNumberFormat="1" applyFont="1" applyBorder="1" applyAlignment="1">
      <alignment/>
    </xf>
    <xf numFmtId="176" fontId="3" fillId="0" borderId="43" xfId="0" applyNumberFormat="1" applyFont="1" applyBorder="1" applyAlignment="1">
      <alignment/>
    </xf>
    <xf numFmtId="176" fontId="3" fillId="0" borderId="44" xfId="0" applyNumberFormat="1" applyFont="1" applyBorder="1" applyAlignment="1">
      <alignment/>
    </xf>
    <xf numFmtId="176" fontId="3" fillId="0" borderId="12" xfId="0" applyNumberFormat="1" applyFont="1" applyBorder="1" applyAlignment="1">
      <alignment/>
    </xf>
    <xf numFmtId="176" fontId="3" fillId="0" borderId="13" xfId="0" applyNumberFormat="1" applyFont="1" applyBorder="1" applyAlignment="1">
      <alignment/>
    </xf>
    <xf numFmtId="176" fontId="3" fillId="0" borderId="62" xfId="0" applyNumberFormat="1" applyFont="1" applyBorder="1" applyAlignment="1">
      <alignment/>
    </xf>
    <xf numFmtId="176" fontId="3" fillId="0" borderId="15" xfId="0" applyNumberFormat="1" applyFont="1" applyBorder="1" applyAlignment="1">
      <alignment/>
    </xf>
    <xf numFmtId="176" fontId="3" fillId="0" borderId="10" xfId="0" applyNumberFormat="1" applyFont="1" applyBorder="1" applyAlignment="1">
      <alignment/>
    </xf>
    <xf numFmtId="176" fontId="3" fillId="0" borderId="16" xfId="0" applyNumberFormat="1" applyFont="1" applyBorder="1" applyAlignment="1">
      <alignment/>
    </xf>
    <xf numFmtId="10" fontId="3" fillId="0" borderId="11" xfId="0" applyNumberFormat="1" applyFont="1" applyBorder="1" applyAlignment="1">
      <alignment/>
    </xf>
    <xf numFmtId="10" fontId="3" fillId="0" borderId="43" xfId="0" applyNumberFormat="1" applyFont="1" applyBorder="1" applyAlignment="1">
      <alignment/>
    </xf>
    <xf numFmtId="10" fontId="3" fillId="0" borderId="44" xfId="0" applyNumberFormat="1" applyFont="1" applyBorder="1" applyAlignment="1">
      <alignment/>
    </xf>
    <xf numFmtId="10" fontId="3" fillId="0" borderId="57" xfId="0" applyNumberFormat="1" applyFont="1" applyBorder="1" applyAlignment="1">
      <alignment/>
    </xf>
    <xf numFmtId="10" fontId="3" fillId="0" borderId="39" xfId="0" applyNumberFormat="1" applyFont="1" applyBorder="1" applyAlignment="1">
      <alignment/>
    </xf>
    <xf numFmtId="49" fontId="3" fillId="0" borderId="68"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68" xfId="0" applyNumberFormat="1" applyFont="1" applyFill="1" applyBorder="1" applyAlignment="1">
      <alignment horizontal="center" vertical="center"/>
    </xf>
    <xf numFmtId="0" fontId="3" fillId="0" borderId="63" xfId="0" applyFont="1" applyBorder="1" applyAlignment="1">
      <alignment shrinkToFit="1"/>
    </xf>
    <xf numFmtId="0" fontId="3" fillId="0" borderId="40" xfId="0" applyFont="1" applyBorder="1" applyAlignment="1">
      <alignment shrinkToFit="1"/>
    </xf>
    <xf numFmtId="49" fontId="3" fillId="0" borderId="39" xfId="0" applyNumberFormat="1" applyFont="1" applyBorder="1" applyAlignment="1">
      <alignment horizontal="center" vertical="center"/>
    </xf>
    <xf numFmtId="0" fontId="3" fillId="0" borderId="57" xfId="0" applyFont="1" applyBorder="1" applyAlignment="1">
      <alignment shrinkToFit="1"/>
    </xf>
    <xf numFmtId="0" fontId="3" fillId="0" borderId="39" xfId="0" applyFont="1" applyBorder="1" applyAlignment="1">
      <alignment shrinkToFit="1"/>
    </xf>
    <xf numFmtId="49" fontId="3" fillId="0" borderId="76" xfId="0" applyNumberFormat="1" applyFont="1" applyBorder="1" applyAlignment="1">
      <alignment horizontal="center" vertical="center"/>
    </xf>
    <xf numFmtId="49" fontId="3" fillId="0" borderId="54" xfId="0" applyNumberFormat="1" applyFont="1" applyBorder="1" applyAlignment="1">
      <alignment horizontal="center" vertical="center"/>
    </xf>
    <xf numFmtId="10" fontId="3" fillId="0" borderId="25" xfId="0" applyNumberFormat="1" applyFont="1" applyBorder="1" applyAlignment="1">
      <alignment/>
    </xf>
    <xf numFmtId="10" fontId="3" fillId="0" borderId="15" xfId="0" applyNumberFormat="1" applyFont="1" applyBorder="1" applyAlignment="1">
      <alignment/>
    </xf>
    <xf numFmtId="10" fontId="3" fillId="0" borderId="10" xfId="0" applyNumberFormat="1" applyFont="1" applyBorder="1" applyAlignment="1">
      <alignment/>
    </xf>
    <xf numFmtId="10" fontId="3" fillId="0" borderId="16" xfId="0" applyNumberFormat="1" applyFont="1" applyBorder="1" applyAlignment="1">
      <alignment/>
    </xf>
    <xf numFmtId="176" fontId="3" fillId="0" borderId="60" xfId="0" applyNumberFormat="1" applyFont="1" applyBorder="1" applyAlignment="1">
      <alignment/>
    </xf>
    <xf numFmtId="176" fontId="3" fillId="0" borderId="59" xfId="0" applyNumberFormat="1" applyFont="1" applyBorder="1" applyAlignment="1">
      <alignment/>
    </xf>
    <xf numFmtId="176" fontId="3" fillId="0" borderId="74" xfId="0" applyNumberFormat="1" applyFont="1" applyBorder="1" applyAlignment="1">
      <alignment/>
    </xf>
    <xf numFmtId="10" fontId="3" fillId="0" borderId="50" xfId="0" applyNumberFormat="1" applyFont="1" applyBorder="1" applyAlignment="1">
      <alignment/>
    </xf>
    <xf numFmtId="9" fontId="3" fillId="0" borderId="12" xfId="0" applyNumberFormat="1" applyFont="1" applyBorder="1" applyAlignment="1">
      <alignment/>
    </xf>
    <xf numFmtId="9" fontId="3" fillId="0" borderId="13" xfId="0" applyNumberFormat="1" applyFont="1" applyBorder="1" applyAlignment="1">
      <alignment/>
    </xf>
    <xf numFmtId="9" fontId="3" fillId="0" borderId="86" xfId="0" applyNumberFormat="1" applyFont="1" applyBorder="1" applyAlignment="1">
      <alignment/>
    </xf>
    <xf numFmtId="10" fontId="3" fillId="0" borderId="55" xfId="0" applyNumberFormat="1" applyFont="1" applyBorder="1" applyAlignment="1">
      <alignment/>
    </xf>
    <xf numFmtId="49" fontId="3" fillId="0" borderId="42"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10" fontId="3" fillId="0" borderId="54" xfId="0" applyNumberFormat="1" applyFont="1" applyBorder="1" applyAlignment="1">
      <alignment/>
    </xf>
    <xf numFmtId="10" fontId="3" fillId="0" borderId="66" xfId="0" applyNumberFormat="1" applyFont="1" applyBorder="1" applyAlignment="1">
      <alignment/>
    </xf>
    <xf numFmtId="49" fontId="3" fillId="0" borderId="45"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0" borderId="39" xfId="0" applyFont="1" applyBorder="1" applyAlignment="1">
      <alignment/>
    </xf>
    <xf numFmtId="0" fontId="3" fillId="0" borderId="40" xfId="0" applyFont="1" applyBorder="1" applyAlignment="1">
      <alignment/>
    </xf>
    <xf numFmtId="49" fontId="3" fillId="0" borderId="67"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43" xfId="0" applyNumberFormat="1" applyFont="1" applyBorder="1" applyAlignment="1">
      <alignment horizontal="center" vertical="center" shrinkToFit="1"/>
    </xf>
    <xf numFmtId="49" fontId="3" fillId="0" borderId="44" xfId="0" applyNumberFormat="1" applyFont="1" applyBorder="1" applyAlignment="1">
      <alignment horizontal="center" vertical="center" shrinkToFit="1"/>
    </xf>
    <xf numFmtId="49" fontId="4" fillId="0" borderId="57" xfId="0" applyNumberFormat="1" applyFont="1" applyBorder="1" applyAlignment="1" applyProtection="1">
      <alignment horizontal="center"/>
      <protection locked="0"/>
    </xf>
    <xf numFmtId="176" fontId="4" fillId="0" borderId="57" xfId="0" applyNumberFormat="1" applyFont="1" applyBorder="1" applyAlignment="1" applyProtection="1">
      <alignment/>
      <protection locked="0"/>
    </xf>
    <xf numFmtId="49" fontId="4" fillId="0" borderId="57" xfId="0" applyNumberFormat="1" applyFont="1" applyBorder="1" applyAlignment="1" applyProtection="1">
      <alignment/>
      <protection locked="0"/>
    </xf>
    <xf numFmtId="176" fontId="4" fillId="0" borderId="10" xfId="0" applyNumberFormat="1" applyFont="1" applyBorder="1" applyAlignment="1" applyProtection="1">
      <alignment horizontal="right"/>
      <protection locked="0"/>
    </xf>
    <xf numFmtId="176" fontId="4" fillId="0" borderId="57" xfId="0" applyNumberFormat="1" applyFont="1" applyBorder="1" applyAlignment="1" applyProtection="1">
      <alignment/>
      <protection/>
    </xf>
    <xf numFmtId="49" fontId="4" fillId="0" borderId="0" xfId="0" applyNumberFormat="1" applyFont="1" applyAlignment="1" applyProtection="1">
      <alignment vertical="top" wrapText="1"/>
      <protection locked="0"/>
    </xf>
    <xf numFmtId="0" fontId="4" fillId="0" borderId="10" xfId="0" applyFont="1" applyBorder="1" applyAlignment="1" applyProtection="1">
      <alignment horizontal="right"/>
      <protection locked="0"/>
    </xf>
    <xf numFmtId="0" fontId="4" fillId="0" borderId="11" xfId="0" applyFont="1" applyBorder="1" applyAlignment="1" applyProtection="1">
      <alignment horizontal="center" shrinkToFit="1"/>
      <protection locked="0"/>
    </xf>
    <xf numFmtId="0" fontId="4" fillId="0" borderId="43" xfId="0" applyFont="1" applyBorder="1" applyAlignment="1" applyProtection="1">
      <alignment horizontal="center" shrinkToFit="1"/>
      <protection locked="0"/>
    </xf>
    <xf numFmtId="0" fontId="4" fillId="0" borderId="44" xfId="0" applyFont="1" applyBorder="1" applyAlignment="1" applyProtection="1">
      <alignment horizontal="center" shrinkToFit="1"/>
      <protection locked="0"/>
    </xf>
    <xf numFmtId="0" fontId="4" fillId="0" borderId="11" xfId="0" applyFont="1" applyBorder="1" applyAlignment="1" applyProtection="1">
      <alignment shrinkToFit="1"/>
      <protection locked="0"/>
    </xf>
    <xf numFmtId="0" fontId="4" fillId="0" borderId="43" xfId="0" applyFont="1" applyBorder="1" applyAlignment="1" applyProtection="1">
      <alignment shrinkToFit="1"/>
      <protection locked="0"/>
    </xf>
    <xf numFmtId="0" fontId="4" fillId="0" borderId="44" xfId="0" applyFont="1" applyBorder="1" applyAlignment="1" applyProtection="1">
      <alignment shrinkToFit="1"/>
      <protection locked="0"/>
    </xf>
    <xf numFmtId="0" fontId="4" fillId="0" borderId="57" xfId="0" applyFont="1" applyBorder="1" applyAlignment="1" applyProtection="1">
      <alignment shrinkToFit="1"/>
      <protection locked="0"/>
    </xf>
    <xf numFmtId="0" fontId="4" fillId="0" borderId="54" xfId="0" applyFont="1" applyBorder="1" applyAlignment="1" applyProtection="1">
      <alignment shrinkToFit="1"/>
      <protection locked="0"/>
    </xf>
    <xf numFmtId="176" fontId="3" fillId="0" borderId="57" xfId="0" applyNumberFormat="1" applyFont="1" applyBorder="1" applyAlignment="1" applyProtection="1">
      <alignment horizontal="center"/>
      <protection/>
    </xf>
    <xf numFmtId="184" fontId="3" fillId="0" borderId="57" xfId="0" applyNumberFormat="1" applyFont="1" applyBorder="1" applyAlignment="1" applyProtection="1">
      <alignment horizontal="center"/>
      <protection locked="0"/>
    </xf>
    <xf numFmtId="186" fontId="3" fillId="0" borderId="57" xfId="0" applyNumberFormat="1" applyFont="1" applyBorder="1" applyAlignment="1" applyProtection="1">
      <alignment horizontal="center"/>
      <protection/>
    </xf>
    <xf numFmtId="176" fontId="3" fillId="0" borderId="57" xfId="0" applyNumberFormat="1" applyFont="1" applyBorder="1" applyAlignment="1" applyProtection="1">
      <alignment/>
      <protection locked="0"/>
    </xf>
    <xf numFmtId="176" fontId="3" fillId="0" borderId="57" xfId="0" applyNumberFormat="1" applyFont="1" applyBorder="1" applyAlignment="1" applyProtection="1">
      <alignment/>
      <protection/>
    </xf>
    <xf numFmtId="0" fontId="3" fillId="0" borderId="57" xfId="0" applyFont="1" applyBorder="1" applyAlignment="1" applyProtection="1">
      <alignment horizontal="center"/>
      <protection/>
    </xf>
    <xf numFmtId="0" fontId="3" fillId="0" borderId="57" xfId="0" applyFont="1" applyBorder="1" applyAlignment="1" applyProtection="1">
      <alignment/>
      <protection/>
    </xf>
    <xf numFmtId="183" fontId="3" fillId="0" borderId="57" xfId="0" applyNumberFormat="1" applyFont="1" applyBorder="1" applyAlignment="1" applyProtection="1">
      <alignment/>
      <protection locked="0"/>
    </xf>
    <xf numFmtId="0" fontId="3" fillId="0" borderId="57" xfId="0" applyNumberFormat="1" applyFont="1" applyBorder="1" applyAlignment="1" applyProtection="1">
      <alignment/>
      <protection locked="0"/>
    </xf>
    <xf numFmtId="10" fontId="3" fillId="0" borderId="57" xfId="0" applyNumberFormat="1" applyFont="1" applyBorder="1" applyAlignment="1" applyProtection="1">
      <alignment/>
      <protection locked="0"/>
    </xf>
    <xf numFmtId="0" fontId="3" fillId="0" borderId="57" xfId="0" applyFont="1" applyBorder="1" applyAlignment="1" applyProtection="1">
      <alignment/>
      <protection locked="0"/>
    </xf>
    <xf numFmtId="0" fontId="3" fillId="0" borderId="25" xfId="0" applyFont="1" applyBorder="1" applyAlignment="1" applyProtection="1">
      <alignment/>
      <protection locked="0"/>
    </xf>
    <xf numFmtId="0" fontId="3" fillId="0" borderId="54" xfId="0" applyFont="1" applyBorder="1" applyAlignment="1" applyProtection="1">
      <alignment/>
      <protection locked="0"/>
    </xf>
    <xf numFmtId="0" fontId="3" fillId="0" borderId="57" xfId="0" applyFont="1" applyBorder="1" applyAlignment="1" applyProtection="1">
      <alignment horizontal="left" indent="1"/>
      <protection locked="0"/>
    </xf>
    <xf numFmtId="0" fontId="3" fillId="0" borderId="57" xfId="0" applyFont="1" applyBorder="1" applyAlignment="1" applyProtection="1">
      <alignment horizontal="center" vertical="center" textRotation="255"/>
      <protection locked="0"/>
    </xf>
    <xf numFmtId="0" fontId="3" fillId="0" borderId="11" xfId="0" applyFont="1" applyBorder="1" applyAlignment="1" applyProtection="1">
      <alignment/>
      <protection locked="0"/>
    </xf>
    <xf numFmtId="0" fontId="3" fillId="0" borderId="43" xfId="0" applyFont="1" applyBorder="1" applyAlignment="1" applyProtection="1">
      <alignment horizontal="right"/>
      <protection locked="0"/>
    </xf>
    <xf numFmtId="0" fontId="3" fillId="0" borderId="44" xfId="0" applyFont="1" applyBorder="1" applyAlignment="1" applyProtection="1">
      <alignment horizontal="right"/>
      <protection locked="0"/>
    </xf>
    <xf numFmtId="10" fontId="3" fillId="0" borderId="44" xfId="0" applyNumberFormat="1" applyFont="1" applyBorder="1" applyAlignment="1" applyProtection="1">
      <alignment/>
      <protection locked="0"/>
    </xf>
    <xf numFmtId="177" fontId="3" fillId="0" borderId="44" xfId="0" applyNumberFormat="1" applyFont="1" applyBorder="1" applyAlignment="1" applyProtection="1">
      <alignment/>
      <protection locked="0"/>
    </xf>
    <xf numFmtId="177" fontId="3" fillId="0" borderId="57" xfId="0" applyNumberFormat="1" applyFont="1" applyBorder="1" applyAlignment="1" applyProtection="1">
      <alignment/>
      <protection locked="0"/>
    </xf>
    <xf numFmtId="9" fontId="3" fillId="0" borderId="44" xfId="0" applyNumberFormat="1" applyFont="1" applyBorder="1" applyAlignment="1" applyProtection="1">
      <alignment/>
      <protection locked="0"/>
    </xf>
    <xf numFmtId="9" fontId="3" fillId="0" borderId="57" xfId="0" applyNumberFormat="1" applyFont="1" applyBorder="1" applyAlignment="1" applyProtection="1">
      <alignment/>
      <protection locked="0"/>
    </xf>
    <xf numFmtId="0" fontId="3" fillId="0" borderId="11" xfId="0" applyFont="1" applyBorder="1" applyAlignment="1" applyProtection="1">
      <alignment horizontal="center"/>
      <protection locked="0"/>
    </xf>
    <xf numFmtId="0" fontId="3" fillId="0" borderId="43" xfId="0" applyFont="1" applyBorder="1" applyAlignment="1" applyProtection="1">
      <alignment horizontal="center"/>
      <protection locked="0"/>
    </xf>
    <xf numFmtId="0" fontId="3" fillId="0" borderId="44" xfId="0" applyFont="1" applyBorder="1" applyAlignment="1" applyProtection="1">
      <alignment horizontal="center"/>
      <protection locked="0"/>
    </xf>
    <xf numFmtId="0" fontId="3" fillId="0" borderId="57" xfId="0" applyFont="1" applyBorder="1" applyAlignment="1" applyProtection="1">
      <alignment shrinkToFit="1"/>
      <protection locked="0"/>
    </xf>
    <xf numFmtId="0" fontId="3" fillId="0" borderId="57" xfId="0" applyFont="1" applyBorder="1" applyAlignment="1" applyProtection="1">
      <alignment horizontal="center"/>
      <protection locked="0"/>
    </xf>
    <xf numFmtId="0" fontId="3" fillId="0" borderId="54" xfId="0" applyFont="1" applyBorder="1" applyAlignment="1" applyProtection="1">
      <alignment horizontal="center"/>
      <protection locked="0"/>
    </xf>
    <xf numFmtId="178" fontId="3" fillId="0" borderId="57" xfId="0" applyNumberFormat="1" applyFont="1" applyBorder="1" applyAlignment="1" applyProtection="1">
      <alignment/>
      <protection locked="0"/>
    </xf>
    <xf numFmtId="176" fontId="3" fillId="0" borderId="57" xfId="0" applyNumberFormat="1" applyFont="1" applyBorder="1" applyAlignment="1" applyProtection="1">
      <alignment horizontal="center"/>
      <protection locked="0"/>
    </xf>
    <xf numFmtId="0" fontId="3" fillId="0" borderId="25" xfId="0" applyFont="1" applyBorder="1" applyAlignment="1" applyProtection="1">
      <alignment horizontal="center"/>
      <protection locked="0"/>
    </xf>
    <xf numFmtId="0" fontId="0" fillId="0" borderId="0" xfId="0" applyAlignment="1">
      <alignment wrapText="1"/>
    </xf>
    <xf numFmtId="0" fontId="8" fillId="0" borderId="0" xfId="0" applyFont="1" applyAlignment="1">
      <alignment horizontal="right" vertical="center" wrapText="1"/>
    </xf>
    <xf numFmtId="0" fontId="3" fillId="0" borderId="0" xfId="0" applyFont="1" applyAlignment="1">
      <alignment vertical="center" wrapText="1"/>
    </xf>
    <xf numFmtId="0" fontId="8" fillId="0" borderId="0" xfId="0" applyFont="1" applyAlignment="1">
      <alignment vertical="center" wrapText="1"/>
    </xf>
    <xf numFmtId="0" fontId="3" fillId="0" borderId="0" xfId="0" applyFont="1" applyAlignment="1">
      <alignment horizontal="left" vertical="center" wrapText="1" indent="1"/>
    </xf>
    <xf numFmtId="0" fontId="9" fillId="0" borderId="0" xfId="0" applyFont="1" applyAlignment="1">
      <alignment horizontal="left" vertical="center" wrapText="1" indent="1"/>
    </xf>
    <xf numFmtId="0" fontId="3" fillId="0" borderId="0" xfId="0" applyFont="1" applyAlignment="1">
      <alignment horizontal="left" vertical="center" wrapText="1" indent="2"/>
    </xf>
    <xf numFmtId="0" fontId="9" fillId="0" borderId="0" xfId="0" applyFont="1" applyAlignment="1">
      <alignment horizontal="left" vertical="center" wrapText="1" indent="7"/>
    </xf>
    <xf numFmtId="0" fontId="7" fillId="0" borderId="0" xfId="0" applyFont="1" applyAlignment="1">
      <alignment horizontal="left" indent="3"/>
    </xf>
    <xf numFmtId="0" fontId="3" fillId="0" borderId="29" xfId="0" applyFont="1" applyBorder="1" applyAlignment="1">
      <alignment wrapText="1"/>
    </xf>
    <xf numFmtId="0" fontId="3" fillId="0" borderId="31" xfId="0" applyFont="1" applyBorder="1" applyAlignment="1">
      <alignment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0" xfId="0" applyFont="1" applyAlignment="1">
      <alignment horizontal="left" vertical="center" wrapText="1" indent="3"/>
    </xf>
    <xf numFmtId="0" fontId="9" fillId="0" borderId="0" xfId="0" applyFont="1" applyAlignment="1">
      <alignment vertical="center" wrapText="1"/>
    </xf>
    <xf numFmtId="0" fontId="3" fillId="0" borderId="87" xfId="0" applyFont="1" applyBorder="1" applyAlignment="1">
      <alignment vertical="center" wrapText="1"/>
    </xf>
    <xf numFmtId="0" fontId="3" fillId="0" borderId="31" xfId="0" applyFont="1" applyBorder="1" applyAlignment="1">
      <alignment vertical="center" wrapText="1"/>
    </xf>
    <xf numFmtId="0" fontId="3" fillId="0" borderId="0" xfId="0" applyFont="1" applyBorder="1" applyAlignment="1">
      <alignment horizontal="left" vertical="center" wrapText="1" indent="3"/>
    </xf>
    <xf numFmtId="0" fontId="9" fillId="0" borderId="0" xfId="0" applyFont="1" applyAlignment="1">
      <alignment horizontal="left" vertical="center" indent="4"/>
    </xf>
    <xf numFmtId="0" fontId="3" fillId="0" borderId="0" xfId="0" applyFont="1" applyAlignment="1">
      <alignment horizontal="left" vertical="center" indent="5"/>
    </xf>
    <xf numFmtId="0" fontId="3" fillId="0" borderId="0" xfId="0" applyFont="1" applyAlignment="1">
      <alignment vertical="center"/>
    </xf>
    <xf numFmtId="0" fontId="3" fillId="0" borderId="0" xfId="0" applyFont="1" applyAlignment="1">
      <alignment horizontal="right" vertical="center"/>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90" xfId="0" applyFont="1" applyBorder="1" applyAlignment="1">
      <alignment vertical="center" wrapText="1"/>
    </xf>
    <xf numFmtId="0" fontId="3" fillId="0" borderId="91" xfId="0" applyFont="1" applyBorder="1" applyAlignment="1">
      <alignment vertical="center" wrapText="1"/>
    </xf>
    <xf numFmtId="0" fontId="3" fillId="0" borderId="92" xfId="0" applyFont="1" applyBorder="1" applyAlignment="1">
      <alignment vertical="center" wrapText="1"/>
    </xf>
    <xf numFmtId="0" fontId="3" fillId="0" borderId="93" xfId="0" applyFont="1" applyBorder="1" applyAlignment="1">
      <alignment vertical="center" wrapText="1"/>
    </xf>
    <xf numFmtId="0" fontId="3" fillId="0" borderId="88" xfId="0" applyFont="1" applyBorder="1" applyAlignment="1">
      <alignment vertical="center" wrapText="1"/>
    </xf>
    <xf numFmtId="0" fontId="3" fillId="0" borderId="89" xfId="0" applyFont="1" applyBorder="1" applyAlignment="1">
      <alignment vertical="center" wrapText="1"/>
    </xf>
    <xf numFmtId="176" fontId="14" fillId="0" borderId="60" xfId="21" applyNumberFormat="1" applyFont="1" applyBorder="1" applyAlignment="1" applyProtection="1">
      <alignment vertical="center"/>
      <protection/>
    </xf>
    <xf numFmtId="176" fontId="14" fillId="0" borderId="94" xfId="21" applyNumberFormat="1" applyFont="1" applyBorder="1" applyAlignment="1" applyProtection="1">
      <alignment vertical="center"/>
      <protection/>
    </xf>
    <xf numFmtId="0" fontId="12" fillId="0" borderId="77" xfId="21" applyFont="1" applyBorder="1" applyAlignment="1" applyProtection="1">
      <alignment horizontal="center" vertical="center"/>
      <protection locked="0"/>
    </xf>
    <xf numFmtId="0" fontId="12" fillId="0" borderId="23" xfId="21" applyFont="1" applyBorder="1" applyAlignment="1" applyProtection="1">
      <alignment horizontal="center" vertical="center"/>
      <protection locked="0"/>
    </xf>
    <xf numFmtId="0" fontId="12" fillId="0" borderId="76" xfId="21" applyFont="1" applyBorder="1" applyAlignment="1" applyProtection="1">
      <alignment horizontal="center" vertical="center"/>
      <protection locked="0"/>
    </xf>
    <xf numFmtId="0" fontId="12" fillId="0" borderId="95" xfId="21" applyFont="1" applyBorder="1" applyAlignment="1" applyProtection="1">
      <alignment horizontal="center" vertical="center"/>
      <protection locked="0"/>
    </xf>
    <xf numFmtId="176" fontId="14" fillId="0" borderId="11" xfId="21" applyNumberFormat="1" applyFont="1" applyBorder="1" applyAlignment="1" applyProtection="1">
      <alignment vertical="center"/>
      <protection locked="0"/>
    </xf>
    <xf numFmtId="176" fontId="14" fillId="0" borderId="43" xfId="21" applyNumberFormat="1" applyFont="1" applyBorder="1" applyAlignment="1" applyProtection="1">
      <alignment vertical="center"/>
      <protection locked="0"/>
    </xf>
    <xf numFmtId="176" fontId="14" fillId="0" borderId="44" xfId="21" applyNumberFormat="1" applyFont="1" applyBorder="1" applyAlignment="1" applyProtection="1">
      <alignment vertical="center"/>
      <protection locked="0"/>
    </xf>
    <xf numFmtId="176" fontId="14" fillId="0" borderId="59" xfId="21" applyNumberFormat="1" applyFont="1" applyBorder="1" applyAlignment="1" applyProtection="1">
      <alignment vertical="center"/>
      <protection/>
    </xf>
    <xf numFmtId="176" fontId="14" fillId="0" borderId="74" xfId="21" applyNumberFormat="1" applyFont="1" applyBorder="1" applyAlignment="1" applyProtection="1">
      <alignment vertical="center"/>
      <protection/>
    </xf>
    <xf numFmtId="176" fontId="14" fillId="0" borderId="96" xfId="21" applyNumberFormat="1" applyFont="1" applyBorder="1" applyAlignment="1" applyProtection="1">
      <alignment vertical="center"/>
      <protection locked="0"/>
    </xf>
    <xf numFmtId="176" fontId="12" fillId="0" borderId="60" xfId="21" applyNumberFormat="1" applyFont="1" applyBorder="1" applyAlignment="1" applyProtection="1">
      <alignment vertical="center"/>
      <protection locked="0"/>
    </xf>
    <xf numFmtId="176" fontId="12" fillId="0" borderId="59" xfId="21" applyNumberFormat="1" applyFont="1" applyBorder="1" applyAlignment="1" applyProtection="1">
      <alignment vertical="center"/>
      <protection locked="0"/>
    </xf>
    <xf numFmtId="176" fontId="12" fillId="0" borderId="74" xfId="21" applyNumberFormat="1" applyFont="1" applyBorder="1" applyAlignment="1" applyProtection="1">
      <alignment vertical="center"/>
      <protection locked="0"/>
    </xf>
    <xf numFmtId="0" fontId="14" fillId="0" borderId="11" xfId="21" applyFont="1" applyBorder="1" applyAlignment="1" applyProtection="1">
      <alignment horizontal="center" vertical="center"/>
      <protection locked="0"/>
    </xf>
    <xf numFmtId="0" fontId="14" fillId="0" borderId="43" xfId="21" applyFont="1" applyBorder="1" applyAlignment="1" applyProtection="1">
      <alignment horizontal="center" vertical="center"/>
      <protection locked="0"/>
    </xf>
    <xf numFmtId="0" fontId="14" fillId="0" borderId="96" xfId="21" applyFont="1" applyBorder="1" applyAlignment="1" applyProtection="1">
      <alignment horizontal="center" vertical="center"/>
      <protection locked="0"/>
    </xf>
    <xf numFmtId="0" fontId="14" fillId="0" borderId="97" xfId="21" applyFont="1" applyBorder="1" applyAlignment="1" applyProtection="1">
      <alignment vertical="center"/>
      <protection locked="0"/>
    </xf>
    <xf numFmtId="0" fontId="14" fillId="0" borderId="98" xfId="21" applyFont="1" applyBorder="1" applyAlignment="1" applyProtection="1">
      <alignment vertical="center"/>
      <protection locked="0"/>
    </xf>
    <xf numFmtId="0" fontId="14" fillId="0" borderId="99" xfId="21" applyFont="1" applyBorder="1" applyAlignment="1" applyProtection="1">
      <alignment vertical="center"/>
      <protection locked="0"/>
    </xf>
    <xf numFmtId="0" fontId="14" fillId="0" borderId="35" xfId="21" applyFont="1" applyBorder="1" applyAlignment="1" applyProtection="1">
      <alignment horizontal="center" vertical="center"/>
      <protection locked="0"/>
    </xf>
    <xf numFmtId="0" fontId="14" fillId="0" borderId="28" xfId="21" applyFont="1" applyBorder="1" applyAlignment="1" applyProtection="1">
      <alignment horizontal="center" vertical="center"/>
      <protection locked="0"/>
    </xf>
    <xf numFmtId="0" fontId="14" fillId="0" borderId="44" xfId="21" applyFont="1" applyBorder="1" applyAlignment="1" applyProtection="1">
      <alignment horizontal="center" vertical="center"/>
      <protection locked="0"/>
    </xf>
    <xf numFmtId="0" fontId="14" fillId="0" borderId="100" xfId="21" applyFont="1" applyBorder="1" applyAlignment="1" applyProtection="1">
      <alignment vertical="center"/>
      <protection locked="0"/>
    </xf>
    <xf numFmtId="176" fontId="14" fillId="0" borderId="75" xfId="21" applyNumberFormat="1" applyFont="1" applyBorder="1" applyAlignment="1" applyProtection="1">
      <alignment vertical="center"/>
      <protection locked="0"/>
    </xf>
    <xf numFmtId="0" fontId="14" fillId="0" borderId="36" xfId="21" applyFont="1" applyBorder="1" applyAlignment="1" applyProtection="1">
      <alignment horizontal="center" vertical="center"/>
      <protection locked="0"/>
    </xf>
    <xf numFmtId="0" fontId="14" fillId="0" borderId="37" xfId="21" applyFont="1" applyBorder="1" applyAlignment="1" applyProtection="1">
      <alignment horizontal="center" vertical="center"/>
      <protection locked="0"/>
    </xf>
    <xf numFmtId="176" fontId="14" fillId="0" borderId="60" xfId="21" applyNumberFormat="1" applyFont="1" applyBorder="1" applyAlignment="1" applyProtection="1">
      <alignment vertical="center"/>
      <protection locked="0"/>
    </xf>
    <xf numFmtId="176" fontId="14" fillId="0" borderId="59" xfId="21" applyNumberFormat="1" applyFont="1" applyBorder="1" applyAlignment="1" applyProtection="1">
      <alignment vertical="center"/>
      <protection locked="0"/>
    </xf>
    <xf numFmtId="176" fontId="14" fillId="0" borderId="74" xfId="21" applyNumberFormat="1" applyFont="1" applyBorder="1" applyAlignment="1" applyProtection="1">
      <alignment vertical="center"/>
      <protection locked="0"/>
    </xf>
    <xf numFmtId="0" fontId="14" fillId="0" borderId="52" xfId="21" applyFont="1" applyBorder="1" applyAlignment="1" applyProtection="1">
      <alignment vertical="center"/>
      <protection locked="0"/>
    </xf>
    <xf numFmtId="0" fontId="14" fillId="0" borderId="101" xfId="21" applyFont="1" applyBorder="1" applyAlignment="1" applyProtection="1">
      <alignment vertical="center"/>
      <protection locked="0"/>
    </xf>
    <xf numFmtId="0" fontId="14" fillId="0" borderId="102" xfId="21" applyFont="1" applyBorder="1" applyAlignment="1" applyProtection="1">
      <alignment vertical="center"/>
      <protection locked="0"/>
    </xf>
    <xf numFmtId="0" fontId="14" fillId="0" borderId="60" xfId="21" applyFont="1" applyBorder="1" applyAlignment="1" applyProtection="1">
      <alignment vertical="center"/>
      <protection locked="0"/>
    </xf>
    <xf numFmtId="0" fontId="14" fillId="0" borderId="59" xfId="21" applyFont="1" applyBorder="1" applyAlignment="1" applyProtection="1">
      <alignment vertical="center"/>
      <protection locked="0"/>
    </xf>
    <xf numFmtId="0" fontId="14" fillId="0" borderId="35" xfId="21" applyFont="1" applyBorder="1" applyAlignment="1" applyProtection="1">
      <alignment horizontal="center" vertical="center" shrinkToFit="1"/>
      <protection locked="0"/>
    </xf>
    <xf numFmtId="0" fontId="14" fillId="0" borderId="36" xfId="21" applyFont="1" applyBorder="1" applyAlignment="1" applyProtection="1">
      <alignment horizontal="center" vertical="center" shrinkToFit="1"/>
      <protection locked="0"/>
    </xf>
    <xf numFmtId="0" fontId="14" fillId="0" borderId="37" xfId="21" applyFont="1" applyBorder="1" applyAlignment="1" applyProtection="1">
      <alignment horizontal="center" vertical="center" shrinkToFit="1"/>
      <protection locked="0"/>
    </xf>
    <xf numFmtId="0" fontId="14" fillId="0" borderId="35" xfId="21" applyFont="1" applyBorder="1" applyAlignment="1" applyProtection="1">
      <alignment horizontal="center" vertical="center" wrapText="1"/>
      <protection locked="0"/>
    </xf>
    <xf numFmtId="0" fontId="14" fillId="0" borderId="36" xfId="21" applyFont="1" applyBorder="1" applyAlignment="1" applyProtection="1">
      <alignment horizontal="center" vertical="center" wrapText="1"/>
      <protection locked="0"/>
    </xf>
    <xf numFmtId="0" fontId="14" fillId="0" borderId="37" xfId="21" applyFont="1" applyBorder="1" applyAlignment="1" applyProtection="1">
      <alignment horizontal="center" vertical="center" wrapText="1"/>
      <protection locked="0"/>
    </xf>
    <xf numFmtId="0" fontId="13" fillId="0" borderId="103" xfId="21" applyFont="1" applyBorder="1" applyAlignment="1" applyProtection="1">
      <alignment vertical="center"/>
      <protection locked="0"/>
    </xf>
    <xf numFmtId="0" fontId="13" fillId="0" borderId="104" xfId="21" applyFont="1" applyBorder="1" applyAlignment="1" applyProtection="1">
      <alignment vertical="center"/>
      <protection locked="0"/>
    </xf>
    <xf numFmtId="0" fontId="13" fillId="0" borderId="105" xfId="21" applyFont="1" applyBorder="1" applyAlignment="1" applyProtection="1">
      <alignment vertical="center"/>
      <protection locked="0"/>
    </xf>
    <xf numFmtId="0" fontId="13" fillId="0" borderId="106" xfId="21" applyFont="1" applyBorder="1" applyAlignment="1" applyProtection="1">
      <alignment vertical="center"/>
      <protection locked="0"/>
    </xf>
    <xf numFmtId="0" fontId="13" fillId="0" borderId="107" xfId="21" applyFont="1" applyBorder="1" applyAlignment="1" applyProtection="1">
      <alignment vertical="center"/>
      <protection locked="0"/>
    </xf>
    <xf numFmtId="0" fontId="13" fillId="0" borderId="108" xfId="21" applyFont="1" applyBorder="1" applyAlignment="1" applyProtection="1">
      <alignment vertical="center"/>
      <protection locked="0"/>
    </xf>
    <xf numFmtId="0" fontId="13" fillId="0" borderId="109" xfId="21" applyFont="1" applyBorder="1" applyAlignment="1" applyProtection="1">
      <alignment vertical="center"/>
      <protection locked="0"/>
    </xf>
    <xf numFmtId="0" fontId="13" fillId="0" borderId="110" xfId="21" applyFont="1" applyBorder="1" applyAlignment="1" applyProtection="1">
      <alignment vertical="center"/>
      <protection locked="0"/>
    </xf>
    <xf numFmtId="0" fontId="14" fillId="0" borderId="10" xfId="21" applyFont="1" applyBorder="1" applyAlignment="1" applyProtection="1">
      <alignment horizontal="distributed" vertical="center"/>
      <protection locked="0"/>
    </xf>
    <xf numFmtId="0" fontId="14" fillId="0" borderId="43" xfId="21" applyFont="1" applyBorder="1" applyAlignment="1" applyProtection="1">
      <alignment horizontal="distributed" vertical="center"/>
      <protection locked="0"/>
    </xf>
    <xf numFmtId="0" fontId="14" fillId="0" borderId="10" xfId="21" applyFont="1" applyBorder="1" applyAlignment="1" applyProtection="1">
      <alignment vertical="center"/>
      <protection locked="0"/>
    </xf>
    <xf numFmtId="0" fontId="14" fillId="0" borderId="43" xfId="21" applyFont="1" applyBorder="1" applyAlignment="1" applyProtection="1">
      <alignment vertical="center"/>
      <protection locked="0"/>
    </xf>
    <xf numFmtId="176" fontId="12" fillId="0" borderId="111" xfId="21" applyNumberFormat="1" applyFont="1" applyBorder="1" applyAlignment="1" applyProtection="1">
      <alignment vertical="center"/>
      <protection locked="0"/>
    </xf>
    <xf numFmtId="176" fontId="12" fillId="0" borderId="112" xfId="21" applyNumberFormat="1" applyFont="1" applyBorder="1" applyAlignment="1" applyProtection="1">
      <alignment vertical="center"/>
      <protection locked="0"/>
    </xf>
    <xf numFmtId="176" fontId="12" fillId="0" borderId="15" xfId="21" applyNumberFormat="1" applyFont="1" applyBorder="1" applyAlignment="1" applyProtection="1">
      <alignment vertical="center"/>
      <protection locked="0"/>
    </xf>
    <xf numFmtId="176" fontId="12" fillId="0" borderId="16" xfId="21" applyNumberFormat="1" applyFont="1" applyBorder="1" applyAlignment="1" applyProtection="1">
      <alignment vertical="center"/>
      <protection locked="0"/>
    </xf>
    <xf numFmtId="176" fontId="12" fillId="0" borderId="113" xfId="21" applyNumberFormat="1" applyFont="1" applyBorder="1" applyAlignment="1" applyProtection="1">
      <alignment vertical="center"/>
      <protection locked="0"/>
    </xf>
    <xf numFmtId="176" fontId="12" fillId="0" borderId="114" xfId="21" applyNumberFormat="1" applyFont="1" applyBorder="1" applyAlignment="1" applyProtection="1">
      <alignment vertical="center"/>
      <protection locked="0"/>
    </xf>
    <xf numFmtId="176" fontId="12" fillId="0" borderId="115" xfId="21" applyNumberFormat="1" applyFont="1" applyBorder="1" applyAlignment="1" applyProtection="1">
      <alignment vertical="center"/>
      <protection/>
    </xf>
    <xf numFmtId="176" fontId="12" fillId="0" borderId="50" xfId="21" applyNumberFormat="1" applyFont="1" applyBorder="1" applyAlignment="1" applyProtection="1">
      <alignment vertical="center"/>
      <protection/>
    </xf>
    <xf numFmtId="176" fontId="12" fillId="0" borderId="116" xfId="21" applyNumberFormat="1" applyFont="1" applyBorder="1" applyAlignment="1" applyProtection="1">
      <alignment vertical="center"/>
      <protection locked="0"/>
    </xf>
    <xf numFmtId="176" fontId="12" fillId="0" borderId="94" xfId="21" applyNumberFormat="1" applyFont="1" applyBorder="1" applyAlignment="1" applyProtection="1">
      <alignment vertical="center"/>
      <protection locked="0"/>
    </xf>
    <xf numFmtId="176" fontId="12" fillId="0" borderId="117" xfId="21" applyNumberFormat="1" applyFont="1" applyBorder="1" applyAlignment="1" applyProtection="1">
      <alignment vertical="center"/>
      <protection locked="0"/>
    </xf>
    <xf numFmtId="176" fontId="12" fillId="0" borderId="55" xfId="21" applyNumberFormat="1" applyFont="1" applyBorder="1" applyAlignment="1" applyProtection="1">
      <alignment vertical="center"/>
      <protection locked="0"/>
    </xf>
    <xf numFmtId="0" fontId="3" fillId="0" borderId="43" xfId="0" applyFont="1" applyBorder="1" applyAlignment="1" applyProtection="1">
      <alignment vertical="center"/>
      <protection/>
    </xf>
    <xf numFmtId="0" fontId="3" fillId="0" borderId="44" xfId="0" applyFont="1" applyBorder="1" applyAlignment="1" applyProtection="1">
      <alignment vertical="center"/>
      <protection/>
    </xf>
    <xf numFmtId="0" fontId="18" fillId="0" borderId="10" xfId="0" applyFont="1" applyBorder="1" applyAlignment="1" applyProtection="1">
      <alignment horizontal="center" vertical="center"/>
      <protection locked="0"/>
    </xf>
    <xf numFmtId="49" fontId="18" fillId="0" borderId="10" xfId="0" applyNumberFormat="1"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176" fontId="3" fillId="0" borderId="57" xfId="0" applyNumberFormat="1" applyFont="1" applyBorder="1" applyAlignment="1" applyProtection="1">
      <alignment vertical="center"/>
      <protection locked="0"/>
    </xf>
    <xf numFmtId="176" fontId="3" fillId="0" borderId="57" xfId="0" applyNumberFormat="1" applyFont="1" applyBorder="1" applyAlignment="1" applyProtection="1">
      <alignment vertical="center"/>
      <protection/>
    </xf>
    <xf numFmtId="0" fontId="18" fillId="0" borderId="0" xfId="0" applyFont="1" applyAlignment="1" applyProtection="1">
      <alignment horizontal="center"/>
      <protection locked="0"/>
    </xf>
    <xf numFmtId="0" fontId="18" fillId="0" borderId="10" xfId="0" applyFont="1" applyBorder="1" applyAlignment="1" applyProtection="1">
      <alignment horizontal="distributed" vertical="center"/>
      <protection locked="0"/>
    </xf>
    <xf numFmtId="0" fontId="3" fillId="0" borderId="54" xfId="0" applyFont="1" applyBorder="1" applyAlignment="1" applyProtection="1">
      <alignment vertical="center"/>
      <protection/>
    </xf>
    <xf numFmtId="0" fontId="3" fillId="0" borderId="57"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62" xfId="0" applyFont="1" applyBorder="1" applyAlignment="1" applyProtection="1">
      <alignment vertical="center"/>
      <protection/>
    </xf>
    <xf numFmtId="187" fontId="3" fillId="0" borderId="57" xfId="0" applyNumberFormat="1" applyFont="1" applyBorder="1" applyAlignment="1" applyProtection="1">
      <alignment horizontal="center" vertical="center"/>
      <protection/>
    </xf>
    <xf numFmtId="176" fontId="3" fillId="0" borderId="11" xfId="0" applyNumberFormat="1" applyFont="1" applyBorder="1" applyAlignment="1" applyProtection="1">
      <alignment vertical="center"/>
      <protection/>
    </xf>
    <xf numFmtId="176" fontId="3" fillId="0" borderId="43" xfId="0" applyNumberFormat="1" applyFont="1" applyBorder="1" applyAlignment="1" applyProtection="1">
      <alignment vertical="center"/>
      <protection/>
    </xf>
    <xf numFmtId="176" fontId="3" fillId="0" borderId="44" xfId="0" applyNumberFormat="1" applyFont="1" applyBorder="1" applyAlignment="1" applyProtection="1">
      <alignment vertical="center"/>
      <protection/>
    </xf>
    <xf numFmtId="176" fontId="3" fillId="0" borderId="53" xfId="0" applyNumberFormat="1" applyFont="1" applyBorder="1" applyAlignment="1" applyProtection="1">
      <alignment vertical="center"/>
      <protection/>
    </xf>
    <xf numFmtId="0" fontId="3" fillId="0" borderId="57"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1"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3" fillId="0" borderId="15"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0" xfId="0" applyFont="1" applyBorder="1" applyAlignment="1" applyProtection="1">
      <alignment vertical="center"/>
      <protection/>
    </xf>
    <xf numFmtId="176" fontId="3" fillId="0" borderId="11" xfId="0" applyNumberFormat="1" applyFont="1" applyBorder="1" applyAlignment="1" applyProtection="1">
      <alignment vertical="center"/>
      <protection locked="0"/>
    </xf>
    <xf numFmtId="176" fontId="3" fillId="0" borderId="43" xfId="0" applyNumberFormat="1" applyFont="1" applyBorder="1" applyAlignment="1" applyProtection="1">
      <alignment vertical="center"/>
      <protection locked="0"/>
    </xf>
    <xf numFmtId="176" fontId="3" fillId="0" borderId="44" xfId="0" applyNumberFormat="1" applyFont="1" applyBorder="1" applyAlignment="1" applyProtection="1">
      <alignment vertical="center"/>
      <protection locked="0"/>
    </xf>
    <xf numFmtId="176" fontId="12" fillId="0" borderId="11" xfId="21" applyNumberFormat="1" applyFont="1" applyBorder="1" applyAlignment="1" applyProtection="1">
      <alignment vertical="center"/>
      <protection/>
    </xf>
    <xf numFmtId="176" fontId="12" fillId="0" borderId="96" xfId="21" applyNumberFormat="1" applyFont="1" applyBorder="1" applyAlignment="1" applyProtection="1">
      <alignment vertical="center"/>
      <protection/>
    </xf>
    <xf numFmtId="176" fontId="12" fillId="0" borderId="60" xfId="21" applyNumberFormat="1" applyFont="1" applyBorder="1" applyAlignment="1" applyProtection="1">
      <alignment vertical="center"/>
      <protection/>
    </xf>
    <xf numFmtId="176" fontId="12" fillId="0" borderId="94" xfId="21" applyNumberFormat="1" applyFont="1" applyBorder="1" applyAlignment="1" applyProtection="1">
      <alignment vertical="center"/>
      <protection/>
    </xf>
    <xf numFmtId="176" fontId="12" fillId="0" borderId="11" xfId="21" applyNumberFormat="1" applyFont="1" applyBorder="1" applyAlignment="1" applyProtection="1">
      <alignment vertical="center"/>
      <protection locked="0"/>
    </xf>
    <xf numFmtId="176" fontId="12" fillId="0" borderId="44" xfId="21" applyNumberFormat="1" applyFont="1" applyBorder="1" applyAlignment="1" applyProtection="1">
      <alignment vertical="center"/>
      <protection locked="0"/>
    </xf>
    <xf numFmtId="176" fontId="12" fillId="0" borderId="44" xfId="21" applyNumberFormat="1" applyFont="1" applyBorder="1" applyAlignment="1" applyProtection="1">
      <alignment vertical="center"/>
      <protection/>
    </xf>
    <xf numFmtId="176" fontId="12" fillId="0" borderId="74" xfId="21" applyNumberFormat="1" applyFont="1" applyBorder="1" applyAlignment="1" applyProtection="1">
      <alignment vertical="center"/>
      <protection/>
    </xf>
    <xf numFmtId="0" fontId="12" fillId="4" borderId="0" xfId="21" applyFont="1" applyFill="1" applyAlignment="1" applyProtection="1">
      <alignment horizontal="center" vertical="center"/>
      <protection locked="0"/>
    </xf>
    <xf numFmtId="0" fontId="17" fillId="0" borderId="11" xfId="21" applyFont="1" applyBorder="1" applyAlignment="1" applyProtection="1">
      <alignment horizontal="center" vertical="center" shrinkToFit="1"/>
      <protection locked="0"/>
    </xf>
    <xf numFmtId="0" fontId="17" fillId="0" borderId="44" xfId="21" applyFont="1" applyBorder="1" applyAlignment="1" applyProtection="1">
      <alignment horizontal="center" vertical="center" shrinkToFit="1"/>
      <protection locked="0"/>
    </xf>
    <xf numFmtId="176" fontId="17" fillId="0" borderId="118" xfId="21" applyNumberFormat="1" applyFont="1" applyBorder="1" applyAlignment="1" applyProtection="1">
      <alignment vertical="center"/>
      <protection locked="0"/>
    </xf>
    <xf numFmtId="176" fontId="17" fillId="0" borderId="119" xfId="21" applyNumberFormat="1" applyFont="1" applyBorder="1" applyAlignment="1" applyProtection="1">
      <alignment vertical="center"/>
      <protection locked="0"/>
    </xf>
    <xf numFmtId="176" fontId="17" fillId="0" borderId="72" xfId="21" applyNumberFormat="1" applyFont="1" applyBorder="1" applyAlignment="1" applyProtection="1">
      <alignment vertical="center"/>
      <protection locked="0"/>
    </xf>
    <xf numFmtId="0" fontId="17" fillId="0" borderId="80" xfId="21" applyFont="1" applyBorder="1" applyAlignment="1" applyProtection="1">
      <alignment vertical="center"/>
      <protection locked="0"/>
    </xf>
    <xf numFmtId="0" fontId="17" fillId="0" borderId="81" xfId="21" applyFont="1" applyBorder="1" applyAlignment="1" applyProtection="1">
      <alignment vertical="center"/>
      <protection locked="0"/>
    </xf>
    <xf numFmtId="0" fontId="17" fillId="0" borderId="82" xfId="21" applyFont="1" applyBorder="1" applyAlignment="1" applyProtection="1">
      <alignment vertical="center"/>
      <protection locked="0"/>
    </xf>
    <xf numFmtId="0" fontId="17" fillId="0" borderId="120" xfId="21" applyFont="1" applyBorder="1" applyAlignment="1" applyProtection="1">
      <alignment vertical="center"/>
      <protection locked="0"/>
    </xf>
    <xf numFmtId="0" fontId="17" fillId="0" borderId="121" xfId="21" applyFont="1" applyBorder="1" applyAlignment="1" applyProtection="1">
      <alignment vertical="center"/>
      <protection locked="0"/>
    </xf>
    <xf numFmtId="0" fontId="17" fillId="0" borderId="122" xfId="21" applyFont="1" applyBorder="1" applyAlignment="1" applyProtection="1">
      <alignment vertical="center"/>
      <protection locked="0"/>
    </xf>
    <xf numFmtId="0" fontId="17" fillId="0" borderId="83" xfId="21" applyFont="1" applyBorder="1" applyAlignment="1" applyProtection="1">
      <alignment vertical="center"/>
      <protection locked="0"/>
    </xf>
    <xf numFmtId="0" fontId="17" fillId="0" borderId="84" xfId="21" applyFont="1" applyBorder="1" applyAlignment="1" applyProtection="1">
      <alignment vertical="center"/>
      <protection locked="0"/>
    </xf>
    <xf numFmtId="0" fontId="17" fillId="0" borderId="85" xfId="21" applyFont="1" applyBorder="1" applyAlignment="1" applyProtection="1">
      <alignment vertical="center"/>
      <protection locked="0"/>
    </xf>
    <xf numFmtId="0" fontId="17" fillId="0" borderId="118" xfId="21" applyFont="1" applyBorder="1" applyAlignment="1" applyProtection="1">
      <alignment vertical="center"/>
      <protection locked="0"/>
    </xf>
    <xf numFmtId="0" fontId="17" fillId="0" borderId="119" xfId="21" applyFont="1" applyBorder="1" applyAlignment="1" applyProtection="1">
      <alignment vertical="center"/>
      <protection locked="0"/>
    </xf>
    <xf numFmtId="0" fontId="17" fillId="0" borderId="72" xfId="21" applyFont="1" applyBorder="1" applyAlignment="1" applyProtection="1">
      <alignment vertical="center"/>
      <protection locked="0"/>
    </xf>
    <xf numFmtId="0" fontId="13" fillId="4" borderId="0" xfId="21" applyFont="1" applyFill="1" applyAlignment="1" applyProtection="1">
      <alignment horizontal="center" vertical="center"/>
      <protection locked="0"/>
    </xf>
    <xf numFmtId="0" fontId="2" fillId="0" borderId="0"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年報様式"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27</xdr:row>
      <xdr:rowOff>19050</xdr:rowOff>
    </xdr:from>
    <xdr:to>
      <xdr:col>14</xdr:col>
      <xdr:colOff>180975</xdr:colOff>
      <xdr:row>27</xdr:row>
      <xdr:rowOff>304800</xdr:rowOff>
    </xdr:to>
    <xdr:sp>
      <xdr:nvSpPr>
        <xdr:cNvPr id="1" name="テキスト 16"/>
        <xdr:cNvSpPr txBox="1">
          <a:spLocks noChangeArrowheads="1"/>
        </xdr:cNvSpPr>
      </xdr:nvSpPr>
      <xdr:spPr>
        <a:xfrm>
          <a:off x="4248150" y="5934075"/>
          <a:ext cx="571500" cy="285750"/>
        </a:xfrm>
        <a:prstGeom prst="rect">
          <a:avLst/>
        </a:prstGeom>
        <a:solidFill>
          <a:srgbClr val="FFFFFF"/>
        </a:solidFill>
        <a:ln w="1" cmpd="sng">
          <a:noFill/>
        </a:ln>
      </xdr:spPr>
      <xdr:txBody>
        <a:bodyPr vertOverflow="clip" wrap="square" anchor="ctr"/>
        <a:p>
          <a:pPr algn="dist">
            <a:defRPr/>
          </a:pPr>
          <a:r>
            <a:rPr lang="en-US" cap="none" sz="900" b="0" i="0" u="none" baseline="0"/>
            <a:t>適用除外
非該当</a:t>
          </a:r>
        </a:p>
      </xdr:txBody>
    </xdr:sp>
    <xdr:clientData/>
  </xdr:twoCellAnchor>
  <xdr:oneCellAnchor>
    <xdr:from>
      <xdr:col>12</xdr:col>
      <xdr:colOff>28575</xdr:colOff>
      <xdr:row>29</xdr:row>
      <xdr:rowOff>9525</xdr:rowOff>
    </xdr:from>
    <xdr:ext cx="571500" cy="276225"/>
    <xdr:sp>
      <xdr:nvSpPr>
        <xdr:cNvPr id="2" name="テキスト 17"/>
        <xdr:cNvSpPr txBox="1">
          <a:spLocks noChangeArrowheads="1"/>
        </xdr:cNvSpPr>
      </xdr:nvSpPr>
      <xdr:spPr>
        <a:xfrm>
          <a:off x="4248150" y="6515100"/>
          <a:ext cx="571500" cy="276225"/>
        </a:xfrm>
        <a:prstGeom prst="rect">
          <a:avLst/>
        </a:prstGeom>
        <a:solidFill>
          <a:srgbClr val="FFFFFF"/>
        </a:solidFill>
        <a:ln w="1" cmpd="sng">
          <a:noFill/>
        </a:ln>
      </xdr:spPr>
      <xdr:txBody>
        <a:bodyPr vertOverflow="clip" wrap="square" anchor="ctr"/>
        <a:p>
          <a:pPr algn="dist">
            <a:defRPr/>
          </a:pPr>
          <a:r>
            <a:rPr lang="en-US" cap="none" sz="900" b="0" i="0" u="none" baseline="0"/>
            <a:t>適用除外
該当</a:t>
          </a:r>
        </a:p>
      </xdr:txBody>
    </xdr:sp>
    <xdr:clientData/>
  </xdr:oneCellAnchor>
  <xdr:twoCellAnchor>
    <xdr:from>
      <xdr:col>8</xdr:col>
      <xdr:colOff>28575</xdr:colOff>
      <xdr:row>34</xdr:row>
      <xdr:rowOff>47625</xdr:rowOff>
    </xdr:from>
    <xdr:to>
      <xdr:col>12</xdr:col>
      <xdr:colOff>180975</xdr:colOff>
      <xdr:row>34</xdr:row>
      <xdr:rowOff>390525</xdr:rowOff>
    </xdr:to>
    <xdr:sp>
      <xdr:nvSpPr>
        <xdr:cNvPr id="3" name="テキスト 26"/>
        <xdr:cNvSpPr txBox="1">
          <a:spLocks noChangeArrowheads="1"/>
        </xdr:cNvSpPr>
      </xdr:nvSpPr>
      <xdr:spPr>
        <a:xfrm>
          <a:off x="3409950" y="7667625"/>
          <a:ext cx="990600" cy="342900"/>
        </a:xfrm>
        <a:prstGeom prst="rect">
          <a:avLst/>
        </a:prstGeom>
        <a:solidFill>
          <a:srgbClr val="FFFFFF"/>
        </a:solidFill>
        <a:ln w="1" cmpd="sng">
          <a:noFill/>
        </a:ln>
      </xdr:spPr>
      <xdr:txBody>
        <a:bodyPr vertOverflow="clip" wrap="square" anchor="ctr"/>
        <a:p>
          <a:pPr algn="ctr">
            <a:defRPr/>
          </a:pPr>
          <a:r>
            <a:rPr lang="en-US" cap="none" sz="1100" b="0" i="0" u="none" baseline="0"/>
            <a:t>年度末現在  被保険者数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30</xdr:row>
      <xdr:rowOff>0</xdr:rowOff>
    </xdr:from>
    <xdr:to>
      <xdr:col>8</xdr:col>
      <xdr:colOff>0</xdr:colOff>
      <xdr:row>39</xdr:row>
      <xdr:rowOff>0</xdr:rowOff>
    </xdr:to>
    <xdr:sp>
      <xdr:nvSpPr>
        <xdr:cNvPr id="1" name="Line 1"/>
        <xdr:cNvSpPr>
          <a:spLocks/>
        </xdr:cNvSpPr>
      </xdr:nvSpPr>
      <xdr:spPr>
        <a:xfrm flipV="1">
          <a:off x="4038600" y="7381875"/>
          <a:ext cx="2276475" cy="2228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H8:Z53"/>
  <sheetViews>
    <sheetView tabSelected="1" workbookViewId="0" topLeftCell="A1">
      <selection activeCell="H46" sqref="H46"/>
    </sheetView>
  </sheetViews>
  <sheetFormatPr defaultColWidth="9.00390625" defaultRowHeight="13.5"/>
  <cols>
    <col min="1" max="16384" width="2.625" style="0" customWidth="1"/>
  </cols>
  <sheetData>
    <row r="7" ht="14.25" thickBot="1"/>
    <row r="8" spans="8:26" ht="14.25" thickTop="1">
      <c r="H8" s="1"/>
      <c r="I8" s="2"/>
      <c r="J8" s="2"/>
      <c r="K8" s="2"/>
      <c r="L8" s="2"/>
      <c r="M8" s="2"/>
      <c r="N8" s="2"/>
      <c r="O8" s="2"/>
      <c r="P8" s="2"/>
      <c r="Q8" s="2"/>
      <c r="R8" s="2"/>
      <c r="S8" s="2"/>
      <c r="T8" s="2"/>
      <c r="U8" s="2"/>
      <c r="V8" s="2"/>
      <c r="W8" s="2"/>
      <c r="X8" s="2"/>
      <c r="Y8" s="2"/>
      <c r="Z8" s="3"/>
    </row>
    <row r="9" spans="8:26" ht="13.5">
      <c r="H9" s="4"/>
      <c r="I9" s="5"/>
      <c r="J9" s="5"/>
      <c r="K9" s="5"/>
      <c r="L9" s="5"/>
      <c r="M9" s="5"/>
      <c r="N9" s="5"/>
      <c r="O9" s="5"/>
      <c r="P9" s="5"/>
      <c r="Q9" s="5"/>
      <c r="R9" s="5"/>
      <c r="S9" s="5"/>
      <c r="T9" s="5"/>
      <c r="U9" s="5"/>
      <c r="V9" s="5"/>
      <c r="W9" s="5"/>
      <c r="X9" s="5"/>
      <c r="Y9" s="5"/>
      <c r="Z9" s="6"/>
    </row>
    <row r="10" spans="8:26" ht="14.25">
      <c r="H10" s="4"/>
      <c r="I10" s="5"/>
      <c r="J10" s="5"/>
      <c r="K10" s="740" t="s">
        <v>402</v>
      </c>
      <c r="L10" s="740"/>
      <c r="M10" s="740"/>
      <c r="N10" s="740"/>
      <c r="O10" s="740"/>
      <c r="P10" s="740"/>
      <c r="Q10" s="740"/>
      <c r="R10" s="740"/>
      <c r="S10" s="740"/>
      <c r="T10" s="740"/>
      <c r="U10" s="740"/>
      <c r="V10" s="740"/>
      <c r="W10" s="740"/>
      <c r="X10" s="5"/>
      <c r="Y10" s="5"/>
      <c r="Z10" s="6"/>
    </row>
    <row r="11" spans="8:26" ht="13.5">
      <c r="H11" s="4"/>
      <c r="I11" s="5"/>
      <c r="J11" s="5"/>
      <c r="K11" s="5"/>
      <c r="L11" s="5"/>
      <c r="M11" s="5"/>
      <c r="N11" s="5"/>
      <c r="O11" s="5"/>
      <c r="P11" s="5"/>
      <c r="Q11" s="5"/>
      <c r="R11" s="5"/>
      <c r="S11" s="5"/>
      <c r="T11" s="5"/>
      <c r="U11" s="5"/>
      <c r="V11" s="5"/>
      <c r="W11" s="5"/>
      <c r="X11" s="5"/>
      <c r="Y11" s="5"/>
      <c r="Z11" s="6"/>
    </row>
    <row r="12" spans="8:26" ht="13.5">
      <c r="H12" s="4"/>
      <c r="I12" s="5"/>
      <c r="J12" s="5"/>
      <c r="K12" s="5"/>
      <c r="L12" s="5"/>
      <c r="M12" s="5"/>
      <c r="N12" s="5"/>
      <c r="O12" s="5"/>
      <c r="P12" s="5"/>
      <c r="Q12" s="5"/>
      <c r="R12" s="5"/>
      <c r="S12" s="5"/>
      <c r="T12" s="5"/>
      <c r="U12" s="5"/>
      <c r="V12" s="5"/>
      <c r="W12" s="5"/>
      <c r="X12" s="5"/>
      <c r="Y12" s="5"/>
      <c r="Z12" s="6"/>
    </row>
    <row r="13" spans="8:26" ht="14.25">
      <c r="H13" s="4"/>
      <c r="I13" s="5"/>
      <c r="J13" s="5"/>
      <c r="K13" s="740" t="s">
        <v>403</v>
      </c>
      <c r="L13" s="740"/>
      <c r="M13" s="740"/>
      <c r="N13" s="740"/>
      <c r="O13" s="740"/>
      <c r="P13" s="740"/>
      <c r="Q13" s="740"/>
      <c r="R13" s="740"/>
      <c r="S13" s="740"/>
      <c r="T13" s="740"/>
      <c r="U13" s="740"/>
      <c r="V13" s="740"/>
      <c r="W13" s="740"/>
      <c r="X13" s="5"/>
      <c r="Y13" s="5"/>
      <c r="Z13" s="6"/>
    </row>
    <row r="14" spans="8:26" ht="13.5">
      <c r="H14" s="4"/>
      <c r="I14" s="5"/>
      <c r="J14" s="5"/>
      <c r="K14" s="5"/>
      <c r="L14" s="5"/>
      <c r="M14" s="5"/>
      <c r="N14" s="5"/>
      <c r="O14" s="5"/>
      <c r="P14" s="5"/>
      <c r="Q14" s="5"/>
      <c r="R14" s="5"/>
      <c r="S14" s="5"/>
      <c r="T14" s="5"/>
      <c r="U14" s="5"/>
      <c r="V14" s="5"/>
      <c r="W14" s="5"/>
      <c r="X14" s="5"/>
      <c r="Y14" s="5"/>
      <c r="Z14" s="6"/>
    </row>
    <row r="15" spans="8:26" ht="14.25" thickBot="1">
      <c r="H15" s="7"/>
      <c r="I15" s="8"/>
      <c r="J15" s="8"/>
      <c r="K15" s="8"/>
      <c r="L15" s="8"/>
      <c r="M15" s="8"/>
      <c r="N15" s="8"/>
      <c r="O15" s="8"/>
      <c r="P15" s="8"/>
      <c r="Q15" s="8"/>
      <c r="R15" s="8"/>
      <c r="S15" s="8"/>
      <c r="T15" s="8"/>
      <c r="U15" s="8"/>
      <c r="V15" s="8"/>
      <c r="W15" s="8"/>
      <c r="X15" s="8"/>
      <c r="Y15" s="8"/>
      <c r="Z15" s="9"/>
    </row>
    <row r="16" ht="14.25" thickTop="1"/>
    <row r="50" ht="13.5">
      <c r="T50" t="s">
        <v>404</v>
      </c>
    </row>
    <row r="53" ht="13.5">
      <c r="W53" t="s">
        <v>405</v>
      </c>
    </row>
  </sheetData>
  <mergeCells count="2">
    <mergeCell ref="K10:W10"/>
    <mergeCell ref="K13:W13"/>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G42"/>
  <sheetViews>
    <sheetView workbookViewId="0" topLeftCell="A1">
      <selection activeCell="I6" sqref="I6:L6"/>
    </sheetView>
  </sheetViews>
  <sheetFormatPr defaultColWidth="9.00390625" defaultRowHeight="16.5" customHeight="1"/>
  <cols>
    <col min="1" max="16384" width="2.625" style="48" customWidth="1"/>
  </cols>
  <sheetData>
    <row r="1" ht="16.5" customHeight="1">
      <c r="A1" s="48" t="s">
        <v>414</v>
      </c>
    </row>
    <row r="3" ht="16.5" customHeight="1">
      <c r="A3" s="48" t="s">
        <v>945</v>
      </c>
    </row>
    <row r="4" ht="16.5" customHeight="1">
      <c r="AG4" s="49" t="s">
        <v>82</v>
      </c>
    </row>
    <row r="5" spans="1:33" ht="16.5" customHeight="1">
      <c r="A5" s="563"/>
      <c r="B5" s="563"/>
      <c r="C5" s="563"/>
      <c r="D5" s="563"/>
      <c r="E5" s="563"/>
      <c r="F5" s="563"/>
      <c r="G5" s="563"/>
      <c r="H5" s="563"/>
      <c r="I5" s="581" t="s">
        <v>45</v>
      </c>
      <c r="J5" s="581"/>
      <c r="K5" s="581"/>
      <c r="L5" s="581"/>
      <c r="M5" s="580" t="s">
        <v>946</v>
      </c>
      <c r="N5" s="580"/>
      <c r="O5" s="580"/>
      <c r="P5" s="580"/>
      <c r="Q5" s="580"/>
      <c r="R5" s="580"/>
      <c r="S5" s="580"/>
      <c r="T5" s="580" t="s">
        <v>41</v>
      </c>
      <c r="U5" s="580"/>
      <c r="V5" s="580"/>
      <c r="W5" s="580"/>
      <c r="X5" s="580"/>
      <c r="Y5" s="580"/>
      <c r="Z5" s="580"/>
      <c r="AA5" s="580" t="s">
        <v>42</v>
      </c>
      <c r="AB5" s="580"/>
      <c r="AC5" s="580"/>
      <c r="AD5" s="580"/>
      <c r="AE5" s="580"/>
      <c r="AF5" s="580"/>
      <c r="AG5" s="580"/>
    </row>
    <row r="6" spans="1:33" ht="16.5" customHeight="1">
      <c r="A6" s="563"/>
      <c r="B6" s="563"/>
      <c r="C6" s="563"/>
      <c r="D6" s="563"/>
      <c r="E6" s="563"/>
      <c r="F6" s="563"/>
      <c r="G6" s="563"/>
      <c r="H6" s="563"/>
      <c r="I6" s="584" t="s">
        <v>46</v>
      </c>
      <c r="J6" s="584"/>
      <c r="K6" s="584"/>
      <c r="L6" s="584"/>
      <c r="M6" s="580" t="s">
        <v>43</v>
      </c>
      <c r="N6" s="580"/>
      <c r="O6" s="580"/>
      <c r="P6" s="580" t="s">
        <v>44</v>
      </c>
      <c r="Q6" s="580"/>
      <c r="R6" s="580"/>
      <c r="S6" s="580"/>
      <c r="T6" s="580" t="s">
        <v>43</v>
      </c>
      <c r="U6" s="580"/>
      <c r="V6" s="580"/>
      <c r="W6" s="580" t="s">
        <v>44</v>
      </c>
      <c r="X6" s="580"/>
      <c r="Y6" s="580"/>
      <c r="Z6" s="580"/>
      <c r="AA6" s="580" t="s">
        <v>43</v>
      </c>
      <c r="AB6" s="580"/>
      <c r="AC6" s="580"/>
      <c r="AD6" s="580" t="s">
        <v>44</v>
      </c>
      <c r="AE6" s="580"/>
      <c r="AF6" s="580"/>
      <c r="AG6" s="580"/>
    </row>
    <row r="7" spans="1:33" ht="16.5" customHeight="1">
      <c r="A7" s="567" t="s">
        <v>58</v>
      </c>
      <c r="B7" s="563" t="s">
        <v>542</v>
      </c>
      <c r="C7" s="563"/>
      <c r="D7" s="563"/>
      <c r="E7" s="563"/>
      <c r="F7" s="563"/>
      <c r="G7" s="563"/>
      <c r="H7" s="563"/>
      <c r="I7" s="556">
        <v>334</v>
      </c>
      <c r="J7" s="556"/>
      <c r="K7" s="556"/>
      <c r="L7" s="556"/>
      <c r="M7" s="556">
        <v>670</v>
      </c>
      <c r="N7" s="556"/>
      <c r="O7" s="556"/>
      <c r="P7" s="556">
        <v>223780</v>
      </c>
      <c r="Q7" s="556"/>
      <c r="R7" s="556"/>
      <c r="S7" s="556"/>
      <c r="T7" s="556">
        <v>726</v>
      </c>
      <c r="U7" s="556"/>
      <c r="V7" s="556"/>
      <c r="W7" s="556">
        <v>242484</v>
      </c>
      <c r="X7" s="556"/>
      <c r="Y7" s="556"/>
      <c r="Z7" s="556"/>
      <c r="AA7" s="556">
        <v>785</v>
      </c>
      <c r="AB7" s="556"/>
      <c r="AC7" s="556"/>
      <c r="AD7" s="556">
        <v>262190</v>
      </c>
      <c r="AE7" s="556"/>
      <c r="AF7" s="556"/>
      <c r="AG7" s="556"/>
    </row>
    <row r="8" spans="1:33" ht="16.5" customHeight="1">
      <c r="A8" s="567"/>
      <c r="B8" s="563" t="s">
        <v>543</v>
      </c>
      <c r="C8" s="563"/>
      <c r="D8" s="563"/>
      <c r="E8" s="563"/>
      <c r="F8" s="563"/>
      <c r="G8" s="563"/>
      <c r="H8" s="563"/>
      <c r="I8" s="556">
        <v>365</v>
      </c>
      <c r="J8" s="556"/>
      <c r="K8" s="556"/>
      <c r="L8" s="556"/>
      <c r="M8" s="556">
        <v>495</v>
      </c>
      <c r="N8" s="556"/>
      <c r="O8" s="556"/>
      <c r="P8" s="556">
        <v>180675</v>
      </c>
      <c r="Q8" s="556"/>
      <c r="R8" s="556"/>
      <c r="S8" s="556"/>
      <c r="T8" s="556">
        <v>557</v>
      </c>
      <c r="U8" s="556"/>
      <c r="V8" s="556"/>
      <c r="W8" s="556">
        <v>203305</v>
      </c>
      <c r="X8" s="556"/>
      <c r="Y8" s="556"/>
      <c r="Z8" s="556"/>
      <c r="AA8" s="556">
        <v>622</v>
      </c>
      <c r="AB8" s="556"/>
      <c r="AC8" s="556"/>
      <c r="AD8" s="556">
        <v>227030</v>
      </c>
      <c r="AE8" s="556"/>
      <c r="AF8" s="556"/>
      <c r="AG8" s="556"/>
    </row>
    <row r="9" spans="1:33" ht="16.5" customHeight="1">
      <c r="A9" s="567"/>
      <c r="B9" s="563" t="s">
        <v>518</v>
      </c>
      <c r="C9" s="563"/>
      <c r="D9" s="563"/>
      <c r="E9" s="563"/>
      <c r="F9" s="563"/>
      <c r="G9" s="563"/>
      <c r="H9" s="563"/>
      <c r="I9" s="556">
        <v>438</v>
      </c>
      <c r="J9" s="556"/>
      <c r="K9" s="556"/>
      <c r="L9" s="556"/>
      <c r="M9" s="556">
        <v>253</v>
      </c>
      <c r="N9" s="556"/>
      <c r="O9" s="556"/>
      <c r="P9" s="556">
        <v>110814</v>
      </c>
      <c r="Q9" s="556"/>
      <c r="R9" s="556"/>
      <c r="S9" s="556"/>
      <c r="T9" s="556">
        <v>406</v>
      </c>
      <c r="U9" s="556"/>
      <c r="V9" s="556"/>
      <c r="W9" s="556">
        <v>177828</v>
      </c>
      <c r="X9" s="556"/>
      <c r="Y9" s="556"/>
      <c r="Z9" s="556"/>
      <c r="AA9" s="556">
        <v>506</v>
      </c>
      <c r="AB9" s="556"/>
      <c r="AC9" s="556"/>
      <c r="AD9" s="556">
        <v>221628</v>
      </c>
      <c r="AE9" s="556"/>
      <c r="AF9" s="556"/>
      <c r="AG9" s="556"/>
    </row>
    <row r="10" spans="1:33" ht="16.5" customHeight="1">
      <c r="A10" s="567"/>
      <c r="B10" s="580" t="s">
        <v>531</v>
      </c>
      <c r="C10" s="580"/>
      <c r="D10" s="580"/>
      <c r="E10" s="580"/>
      <c r="F10" s="580"/>
      <c r="G10" s="580"/>
      <c r="H10" s="580"/>
      <c r="I10" s="583" t="s">
        <v>78</v>
      </c>
      <c r="J10" s="583"/>
      <c r="K10" s="583"/>
      <c r="L10" s="583"/>
      <c r="M10" s="557">
        <f>SUM(M7:O9)</f>
        <v>1418</v>
      </c>
      <c r="N10" s="557"/>
      <c r="O10" s="557"/>
      <c r="P10" s="557">
        <f>SUM(P7:S9)</f>
        <v>515269</v>
      </c>
      <c r="Q10" s="557"/>
      <c r="R10" s="557"/>
      <c r="S10" s="557"/>
      <c r="T10" s="557">
        <f>SUM(T7:V9)</f>
        <v>1689</v>
      </c>
      <c r="U10" s="557"/>
      <c r="V10" s="557"/>
      <c r="W10" s="557">
        <f>SUM(W7:Z9)</f>
        <v>623617</v>
      </c>
      <c r="X10" s="557"/>
      <c r="Y10" s="557"/>
      <c r="Z10" s="557"/>
      <c r="AA10" s="557">
        <f>SUM(AA7:AC9)</f>
        <v>1913</v>
      </c>
      <c r="AB10" s="557"/>
      <c r="AC10" s="557"/>
      <c r="AD10" s="557">
        <f>SUM(AD7:AG9)</f>
        <v>710848</v>
      </c>
      <c r="AE10" s="557"/>
      <c r="AF10" s="557"/>
      <c r="AG10" s="557"/>
    </row>
    <row r="11" spans="1:33" ht="16.5" customHeight="1">
      <c r="A11" s="567" t="s">
        <v>59</v>
      </c>
      <c r="B11" s="563" t="s">
        <v>533</v>
      </c>
      <c r="C11" s="563"/>
      <c r="D11" s="563"/>
      <c r="E11" s="563"/>
      <c r="F11" s="563"/>
      <c r="G11" s="563"/>
      <c r="H11" s="563"/>
      <c r="I11" s="582">
        <v>63.8</v>
      </c>
      <c r="J11" s="582"/>
      <c r="K11" s="582"/>
      <c r="L11" s="582"/>
      <c r="M11" s="556">
        <v>915</v>
      </c>
      <c r="N11" s="556"/>
      <c r="O11" s="556"/>
      <c r="P11" s="556">
        <v>58350</v>
      </c>
      <c r="Q11" s="556"/>
      <c r="R11" s="556"/>
      <c r="S11" s="556"/>
      <c r="T11" s="556">
        <v>964</v>
      </c>
      <c r="U11" s="556"/>
      <c r="V11" s="556"/>
      <c r="W11" s="556">
        <v>61522</v>
      </c>
      <c r="X11" s="556"/>
      <c r="Y11" s="556"/>
      <c r="Z11" s="556"/>
      <c r="AA11" s="556">
        <v>1014</v>
      </c>
      <c r="AB11" s="556"/>
      <c r="AC11" s="556"/>
      <c r="AD11" s="556">
        <v>64721</v>
      </c>
      <c r="AE11" s="556"/>
      <c r="AF11" s="556"/>
      <c r="AG11" s="556"/>
    </row>
    <row r="12" spans="1:33" ht="16.5" customHeight="1">
      <c r="A12" s="567"/>
      <c r="B12" s="563" t="s">
        <v>534</v>
      </c>
      <c r="C12" s="563"/>
      <c r="D12" s="563"/>
      <c r="E12" s="563"/>
      <c r="F12" s="563"/>
      <c r="G12" s="563"/>
      <c r="H12" s="563"/>
      <c r="I12" s="582">
        <v>173.8</v>
      </c>
      <c r="J12" s="582"/>
      <c r="K12" s="582"/>
      <c r="L12" s="582"/>
      <c r="M12" s="556">
        <v>1789</v>
      </c>
      <c r="N12" s="556"/>
      <c r="O12" s="556"/>
      <c r="P12" s="556">
        <v>310949</v>
      </c>
      <c r="Q12" s="556"/>
      <c r="R12" s="556"/>
      <c r="S12" s="556"/>
      <c r="T12" s="556">
        <v>1886</v>
      </c>
      <c r="U12" s="556"/>
      <c r="V12" s="556"/>
      <c r="W12" s="556">
        <v>327851</v>
      </c>
      <c r="X12" s="556"/>
      <c r="Y12" s="556"/>
      <c r="Z12" s="556"/>
      <c r="AA12" s="556">
        <v>1984</v>
      </c>
      <c r="AB12" s="556"/>
      <c r="AC12" s="556"/>
      <c r="AD12" s="556">
        <v>344897</v>
      </c>
      <c r="AE12" s="556"/>
      <c r="AF12" s="556"/>
      <c r="AG12" s="556"/>
    </row>
    <row r="13" spans="1:33" ht="16.5" customHeight="1">
      <c r="A13" s="567"/>
      <c r="B13" s="563" t="s">
        <v>535</v>
      </c>
      <c r="C13" s="563"/>
      <c r="D13" s="563"/>
      <c r="E13" s="563"/>
      <c r="F13" s="563"/>
      <c r="G13" s="563"/>
      <c r="H13" s="563"/>
      <c r="I13" s="582">
        <v>204</v>
      </c>
      <c r="J13" s="582"/>
      <c r="K13" s="582"/>
      <c r="L13" s="582"/>
      <c r="M13" s="556">
        <v>1073</v>
      </c>
      <c r="N13" s="556"/>
      <c r="O13" s="556"/>
      <c r="P13" s="556">
        <v>218945</v>
      </c>
      <c r="Q13" s="556"/>
      <c r="R13" s="556"/>
      <c r="S13" s="556"/>
      <c r="T13" s="556">
        <v>1132</v>
      </c>
      <c r="U13" s="556"/>
      <c r="V13" s="556"/>
      <c r="W13" s="556">
        <v>230844</v>
      </c>
      <c r="X13" s="556"/>
      <c r="Y13" s="556"/>
      <c r="Z13" s="556"/>
      <c r="AA13" s="556">
        <v>1190</v>
      </c>
      <c r="AB13" s="556"/>
      <c r="AC13" s="556"/>
      <c r="AD13" s="556">
        <v>242848</v>
      </c>
      <c r="AE13" s="556"/>
      <c r="AF13" s="556"/>
      <c r="AG13" s="556"/>
    </row>
    <row r="14" spans="1:33" ht="16.5" customHeight="1">
      <c r="A14" s="567"/>
      <c r="B14" s="563" t="s">
        <v>536</v>
      </c>
      <c r="C14" s="563"/>
      <c r="D14" s="563"/>
      <c r="E14" s="563"/>
      <c r="F14" s="563"/>
      <c r="G14" s="563"/>
      <c r="H14" s="563"/>
      <c r="I14" s="582">
        <v>280.6</v>
      </c>
      <c r="J14" s="582"/>
      <c r="K14" s="582"/>
      <c r="L14" s="582"/>
      <c r="M14" s="556">
        <v>1152</v>
      </c>
      <c r="N14" s="556"/>
      <c r="O14" s="556"/>
      <c r="P14" s="556">
        <v>323260</v>
      </c>
      <c r="Q14" s="556"/>
      <c r="R14" s="556"/>
      <c r="S14" s="556"/>
      <c r="T14" s="556">
        <v>1185</v>
      </c>
      <c r="U14" s="556"/>
      <c r="V14" s="556"/>
      <c r="W14" s="556">
        <v>332466</v>
      </c>
      <c r="X14" s="556"/>
      <c r="Y14" s="556"/>
      <c r="Z14" s="556"/>
      <c r="AA14" s="556">
        <v>1215</v>
      </c>
      <c r="AB14" s="556"/>
      <c r="AC14" s="556"/>
      <c r="AD14" s="556">
        <v>340940</v>
      </c>
      <c r="AE14" s="556"/>
      <c r="AF14" s="556"/>
      <c r="AG14" s="556"/>
    </row>
    <row r="15" spans="1:33" ht="16.5" customHeight="1">
      <c r="A15" s="567"/>
      <c r="B15" s="563" t="s">
        <v>537</v>
      </c>
      <c r="C15" s="563"/>
      <c r="D15" s="563"/>
      <c r="E15" s="563"/>
      <c r="F15" s="563"/>
      <c r="G15" s="563"/>
      <c r="H15" s="563"/>
      <c r="I15" s="582">
        <v>320.9</v>
      </c>
      <c r="J15" s="582"/>
      <c r="K15" s="582"/>
      <c r="L15" s="582"/>
      <c r="M15" s="556">
        <v>877</v>
      </c>
      <c r="N15" s="556"/>
      <c r="O15" s="556"/>
      <c r="P15" s="556">
        <v>281477</v>
      </c>
      <c r="Q15" s="556"/>
      <c r="R15" s="556"/>
      <c r="S15" s="556"/>
      <c r="T15" s="556">
        <v>881</v>
      </c>
      <c r="U15" s="556"/>
      <c r="V15" s="556"/>
      <c r="W15" s="556">
        <v>282674</v>
      </c>
      <c r="X15" s="556"/>
      <c r="Y15" s="556"/>
      <c r="Z15" s="556"/>
      <c r="AA15" s="556">
        <v>880</v>
      </c>
      <c r="AB15" s="556"/>
      <c r="AC15" s="556"/>
      <c r="AD15" s="556">
        <v>282353</v>
      </c>
      <c r="AE15" s="556"/>
      <c r="AF15" s="556"/>
      <c r="AG15" s="556"/>
    </row>
    <row r="16" spans="1:33" ht="16.5" customHeight="1">
      <c r="A16" s="567"/>
      <c r="B16" s="563" t="s">
        <v>538</v>
      </c>
      <c r="C16" s="563"/>
      <c r="D16" s="563"/>
      <c r="E16" s="563"/>
      <c r="F16" s="563"/>
      <c r="G16" s="563"/>
      <c r="H16" s="563"/>
      <c r="I16" s="582">
        <v>376</v>
      </c>
      <c r="J16" s="582"/>
      <c r="K16" s="582"/>
      <c r="L16" s="582"/>
      <c r="M16" s="556">
        <v>459</v>
      </c>
      <c r="N16" s="556"/>
      <c r="O16" s="556"/>
      <c r="P16" s="556">
        <v>172396</v>
      </c>
      <c r="Q16" s="556"/>
      <c r="R16" s="556"/>
      <c r="S16" s="556"/>
      <c r="T16" s="556">
        <v>408</v>
      </c>
      <c r="U16" s="556"/>
      <c r="V16" s="556"/>
      <c r="W16" s="556">
        <v>153570</v>
      </c>
      <c r="X16" s="556"/>
      <c r="Y16" s="556"/>
      <c r="Z16" s="556"/>
      <c r="AA16" s="556">
        <v>352</v>
      </c>
      <c r="AB16" s="556"/>
      <c r="AC16" s="556"/>
      <c r="AD16" s="556">
        <v>132224</v>
      </c>
      <c r="AE16" s="556"/>
      <c r="AF16" s="556"/>
      <c r="AG16" s="556"/>
    </row>
    <row r="17" spans="1:33" ht="16.5" customHeight="1">
      <c r="A17" s="567"/>
      <c r="B17" s="580" t="s">
        <v>531</v>
      </c>
      <c r="C17" s="580"/>
      <c r="D17" s="580"/>
      <c r="E17" s="580"/>
      <c r="F17" s="580"/>
      <c r="G17" s="580"/>
      <c r="H17" s="580"/>
      <c r="I17" s="583" t="s">
        <v>78</v>
      </c>
      <c r="J17" s="583"/>
      <c r="K17" s="583"/>
      <c r="L17" s="583"/>
      <c r="M17" s="557">
        <f>SUM(M11:O16)</f>
        <v>6265</v>
      </c>
      <c r="N17" s="557"/>
      <c r="O17" s="557"/>
      <c r="P17" s="557">
        <f>SUM(P11:S16)</f>
        <v>1365377</v>
      </c>
      <c r="Q17" s="557"/>
      <c r="R17" s="557"/>
      <c r="S17" s="557"/>
      <c r="T17" s="557">
        <f>SUM(T11:V16)</f>
        <v>6456</v>
      </c>
      <c r="U17" s="557"/>
      <c r="V17" s="557"/>
      <c r="W17" s="557">
        <f>SUM(W11:Z16)</f>
        <v>1388927</v>
      </c>
      <c r="X17" s="557"/>
      <c r="Y17" s="557"/>
      <c r="Z17" s="557"/>
      <c r="AA17" s="557">
        <v>6636</v>
      </c>
      <c r="AB17" s="557"/>
      <c r="AC17" s="557"/>
      <c r="AD17" s="557">
        <f>SUM(AD11:AG16)</f>
        <v>1407983</v>
      </c>
      <c r="AE17" s="557"/>
      <c r="AF17" s="557"/>
      <c r="AG17" s="557"/>
    </row>
    <row r="18" spans="1:33" ht="16.5" customHeight="1">
      <c r="A18" s="567"/>
      <c r="B18" s="563" t="s">
        <v>54</v>
      </c>
      <c r="C18" s="563"/>
      <c r="D18" s="563"/>
      <c r="E18" s="563"/>
      <c r="F18" s="563"/>
      <c r="G18" s="563"/>
      <c r="H18" s="563"/>
      <c r="I18" s="563"/>
      <c r="J18" s="563"/>
      <c r="K18" s="563"/>
      <c r="L18" s="563"/>
      <c r="M18" s="562">
        <v>0.3282</v>
      </c>
      <c r="N18" s="562"/>
      <c r="O18" s="562"/>
      <c r="P18" s="562"/>
      <c r="Q18" s="562"/>
      <c r="R18" s="562"/>
      <c r="S18" s="562"/>
      <c r="T18" s="562">
        <v>0.359</v>
      </c>
      <c r="U18" s="562"/>
      <c r="V18" s="562"/>
      <c r="W18" s="562"/>
      <c r="X18" s="562"/>
      <c r="Y18" s="562"/>
      <c r="Z18" s="562"/>
      <c r="AA18" s="562">
        <v>0.3827</v>
      </c>
      <c r="AB18" s="562"/>
      <c r="AC18" s="562"/>
      <c r="AD18" s="562"/>
      <c r="AE18" s="562"/>
      <c r="AF18" s="562"/>
      <c r="AG18" s="562"/>
    </row>
    <row r="19" spans="1:33" ht="16.5" customHeight="1">
      <c r="A19" s="567"/>
      <c r="B19" s="563" t="s">
        <v>55</v>
      </c>
      <c r="C19" s="563"/>
      <c r="D19" s="563"/>
      <c r="E19" s="563"/>
      <c r="F19" s="563"/>
      <c r="G19" s="563"/>
      <c r="H19" s="563"/>
      <c r="I19" s="563"/>
      <c r="J19" s="563"/>
      <c r="K19" s="563"/>
      <c r="L19" s="563"/>
      <c r="M19" s="556">
        <v>448113</v>
      </c>
      <c r="N19" s="556"/>
      <c r="O19" s="556"/>
      <c r="P19" s="556"/>
      <c r="Q19" s="556"/>
      <c r="R19" s="556"/>
      <c r="S19" s="556"/>
      <c r="T19" s="556">
        <v>498625</v>
      </c>
      <c r="U19" s="556"/>
      <c r="V19" s="556"/>
      <c r="W19" s="556"/>
      <c r="X19" s="556"/>
      <c r="Y19" s="556"/>
      <c r="Z19" s="556"/>
      <c r="AA19" s="556">
        <v>538821</v>
      </c>
      <c r="AB19" s="556"/>
      <c r="AC19" s="556"/>
      <c r="AD19" s="556"/>
      <c r="AE19" s="556"/>
      <c r="AF19" s="556"/>
      <c r="AG19" s="556"/>
    </row>
    <row r="20" spans="1:33" ht="16.5" customHeight="1">
      <c r="A20" s="567"/>
      <c r="B20" s="563" t="s">
        <v>56</v>
      </c>
      <c r="C20" s="563"/>
      <c r="D20" s="563"/>
      <c r="E20" s="563"/>
      <c r="F20" s="563"/>
      <c r="G20" s="563"/>
      <c r="H20" s="568"/>
      <c r="I20" s="572">
        <v>0.162</v>
      </c>
      <c r="J20" s="573"/>
      <c r="K20" s="573"/>
      <c r="L20" s="573"/>
      <c r="M20" s="556">
        <v>72594</v>
      </c>
      <c r="N20" s="556"/>
      <c r="O20" s="556"/>
      <c r="P20" s="556"/>
      <c r="Q20" s="556"/>
      <c r="R20" s="556"/>
      <c r="S20" s="556"/>
      <c r="T20" s="556">
        <v>80777</v>
      </c>
      <c r="U20" s="556"/>
      <c r="V20" s="556"/>
      <c r="W20" s="556"/>
      <c r="X20" s="556"/>
      <c r="Y20" s="556"/>
      <c r="Z20" s="556"/>
      <c r="AA20" s="556">
        <v>87289</v>
      </c>
      <c r="AB20" s="556"/>
      <c r="AC20" s="556"/>
      <c r="AD20" s="556"/>
      <c r="AE20" s="556"/>
      <c r="AF20" s="556"/>
      <c r="AG20" s="556"/>
    </row>
    <row r="21" spans="1:33" ht="16.5" customHeight="1">
      <c r="A21" s="567"/>
      <c r="B21" s="579" t="s">
        <v>595</v>
      </c>
      <c r="C21" s="579"/>
      <c r="D21" s="579"/>
      <c r="E21" s="579"/>
      <c r="F21" s="579"/>
      <c r="G21" s="579"/>
      <c r="H21" s="579"/>
      <c r="I21" s="556">
        <v>267</v>
      </c>
      <c r="J21" s="556"/>
      <c r="K21" s="556"/>
      <c r="L21" s="556"/>
      <c r="M21" s="556">
        <v>18</v>
      </c>
      <c r="N21" s="556"/>
      <c r="O21" s="556"/>
      <c r="P21" s="556">
        <v>4806</v>
      </c>
      <c r="Q21" s="556"/>
      <c r="R21" s="556"/>
      <c r="S21" s="556"/>
      <c r="T21" s="556">
        <v>18</v>
      </c>
      <c r="U21" s="556"/>
      <c r="V21" s="556"/>
      <c r="W21" s="556">
        <v>4806</v>
      </c>
      <c r="X21" s="556"/>
      <c r="Y21" s="556"/>
      <c r="Z21" s="556"/>
      <c r="AA21" s="556">
        <v>18</v>
      </c>
      <c r="AB21" s="556"/>
      <c r="AC21" s="556"/>
      <c r="AD21" s="556">
        <v>4806</v>
      </c>
      <c r="AE21" s="556"/>
      <c r="AF21" s="556"/>
      <c r="AG21" s="556"/>
    </row>
    <row r="22" spans="1:33" ht="16.5" customHeight="1">
      <c r="A22" s="567"/>
      <c r="B22" s="579" t="s">
        <v>596</v>
      </c>
      <c r="C22" s="579"/>
      <c r="D22" s="579"/>
      <c r="E22" s="579"/>
      <c r="F22" s="579"/>
      <c r="G22" s="579"/>
      <c r="H22" s="579"/>
      <c r="I22" s="556">
        <v>193</v>
      </c>
      <c r="J22" s="556"/>
      <c r="K22" s="556"/>
      <c r="L22" s="556"/>
      <c r="M22" s="556">
        <v>27</v>
      </c>
      <c r="N22" s="556"/>
      <c r="O22" s="556"/>
      <c r="P22" s="556">
        <v>5147</v>
      </c>
      <c r="Q22" s="556"/>
      <c r="R22" s="556"/>
      <c r="S22" s="556"/>
      <c r="T22" s="556">
        <v>27</v>
      </c>
      <c r="U22" s="556"/>
      <c r="V22" s="556"/>
      <c r="W22" s="556">
        <v>5147</v>
      </c>
      <c r="X22" s="556"/>
      <c r="Y22" s="556"/>
      <c r="Z22" s="556"/>
      <c r="AA22" s="556">
        <v>27</v>
      </c>
      <c r="AB22" s="556"/>
      <c r="AC22" s="556"/>
      <c r="AD22" s="556">
        <v>5147</v>
      </c>
      <c r="AE22" s="556"/>
      <c r="AF22" s="556"/>
      <c r="AG22" s="556"/>
    </row>
    <row r="23" spans="1:33" ht="16.5" customHeight="1">
      <c r="A23" s="567"/>
      <c r="B23" s="576" t="s">
        <v>57</v>
      </c>
      <c r="C23" s="577"/>
      <c r="D23" s="577"/>
      <c r="E23" s="577"/>
      <c r="F23" s="577"/>
      <c r="G23" s="577"/>
      <c r="H23" s="577"/>
      <c r="I23" s="577"/>
      <c r="J23" s="577"/>
      <c r="K23" s="577"/>
      <c r="L23" s="578"/>
      <c r="M23" s="557">
        <f>M19+M20+P21+P22</f>
        <v>530660</v>
      </c>
      <c r="N23" s="557"/>
      <c r="O23" s="557"/>
      <c r="P23" s="557"/>
      <c r="Q23" s="557"/>
      <c r="R23" s="557"/>
      <c r="S23" s="557"/>
      <c r="T23" s="557">
        <f>T19+T20+W21+W22</f>
        <v>589355</v>
      </c>
      <c r="U23" s="557"/>
      <c r="V23" s="557"/>
      <c r="W23" s="557"/>
      <c r="X23" s="557"/>
      <c r="Y23" s="557"/>
      <c r="Z23" s="557"/>
      <c r="AA23" s="557">
        <f>AA19+AA20+AD21+AD22</f>
        <v>636063</v>
      </c>
      <c r="AB23" s="557"/>
      <c r="AC23" s="557"/>
      <c r="AD23" s="557"/>
      <c r="AE23" s="557"/>
      <c r="AF23" s="557"/>
      <c r="AG23" s="557"/>
    </row>
    <row r="24" spans="1:33" ht="16.5" customHeight="1">
      <c r="A24" s="563" t="s">
        <v>60</v>
      </c>
      <c r="B24" s="563"/>
      <c r="C24" s="563"/>
      <c r="D24" s="563"/>
      <c r="E24" s="563"/>
      <c r="F24" s="563"/>
      <c r="G24" s="563"/>
      <c r="H24" s="563"/>
      <c r="I24" s="563"/>
      <c r="J24" s="563"/>
      <c r="K24" s="563"/>
      <c r="L24" s="563"/>
      <c r="M24" s="557">
        <f>P10+M23</f>
        <v>1045929</v>
      </c>
      <c r="N24" s="557"/>
      <c r="O24" s="557"/>
      <c r="P24" s="557"/>
      <c r="Q24" s="557"/>
      <c r="R24" s="557"/>
      <c r="S24" s="557"/>
      <c r="T24" s="557">
        <f>W10+T23</f>
        <v>1212972</v>
      </c>
      <c r="U24" s="557"/>
      <c r="V24" s="557"/>
      <c r="W24" s="557"/>
      <c r="X24" s="557"/>
      <c r="Y24" s="557"/>
      <c r="Z24" s="557"/>
      <c r="AA24" s="557">
        <f>AD10+AA23</f>
        <v>1346911</v>
      </c>
      <c r="AB24" s="557"/>
      <c r="AC24" s="557"/>
      <c r="AD24" s="557"/>
      <c r="AE24" s="557"/>
      <c r="AF24" s="557"/>
      <c r="AG24" s="557"/>
    </row>
    <row r="25" spans="1:33" ht="16.5" customHeight="1">
      <c r="A25" s="563" t="s">
        <v>61</v>
      </c>
      <c r="B25" s="563"/>
      <c r="C25" s="563"/>
      <c r="D25" s="563"/>
      <c r="E25" s="563"/>
      <c r="F25" s="563"/>
      <c r="G25" s="563"/>
      <c r="H25" s="563"/>
      <c r="I25" s="563"/>
      <c r="J25" s="563"/>
      <c r="K25" s="563"/>
      <c r="L25" s="563"/>
      <c r="M25" s="561" t="s">
        <v>79</v>
      </c>
      <c r="N25" s="561"/>
      <c r="O25" s="561"/>
      <c r="P25" s="556">
        <v>11505219</v>
      </c>
      <c r="Q25" s="556"/>
      <c r="R25" s="556"/>
      <c r="S25" s="556"/>
      <c r="T25" s="561" t="s">
        <v>80</v>
      </c>
      <c r="U25" s="561"/>
      <c r="V25" s="561"/>
      <c r="W25" s="556">
        <v>14388621</v>
      </c>
      <c r="X25" s="556"/>
      <c r="Y25" s="556"/>
      <c r="Z25" s="556"/>
      <c r="AA25" s="561" t="s">
        <v>80</v>
      </c>
      <c r="AB25" s="561"/>
      <c r="AC25" s="561"/>
      <c r="AD25" s="556">
        <v>16028993</v>
      </c>
      <c r="AE25" s="556"/>
      <c r="AF25" s="556"/>
      <c r="AG25" s="556"/>
    </row>
    <row r="26" spans="1:33" ht="16.5" customHeight="1">
      <c r="A26" s="563" t="s">
        <v>62</v>
      </c>
      <c r="B26" s="563"/>
      <c r="C26" s="563"/>
      <c r="D26" s="563"/>
      <c r="E26" s="563"/>
      <c r="F26" s="563"/>
      <c r="G26" s="563"/>
      <c r="H26" s="563"/>
      <c r="I26" s="563"/>
      <c r="J26" s="563"/>
      <c r="K26" s="563"/>
      <c r="L26" s="563"/>
      <c r="M26" s="560">
        <v>0.883</v>
      </c>
      <c r="N26" s="560"/>
      <c r="O26" s="560"/>
      <c r="P26" s="560"/>
      <c r="Q26" s="560"/>
      <c r="R26" s="560"/>
      <c r="S26" s="560"/>
      <c r="T26" s="560">
        <v>0.883</v>
      </c>
      <c r="U26" s="560"/>
      <c r="V26" s="560"/>
      <c r="W26" s="560"/>
      <c r="X26" s="560"/>
      <c r="Y26" s="560"/>
      <c r="Z26" s="560"/>
      <c r="AA26" s="560">
        <v>0.883</v>
      </c>
      <c r="AB26" s="560"/>
      <c r="AC26" s="560"/>
      <c r="AD26" s="560"/>
      <c r="AE26" s="560"/>
      <c r="AF26" s="560"/>
      <c r="AG26" s="560"/>
    </row>
    <row r="27" spans="1:33" ht="16.5" customHeight="1">
      <c r="A27" s="563" t="s">
        <v>63</v>
      </c>
      <c r="B27" s="563"/>
      <c r="C27" s="563"/>
      <c r="D27" s="563"/>
      <c r="E27" s="563"/>
      <c r="F27" s="563"/>
      <c r="G27" s="563"/>
      <c r="H27" s="563"/>
      <c r="I27" s="563"/>
      <c r="J27" s="563"/>
      <c r="K27" s="563"/>
      <c r="L27" s="563"/>
      <c r="M27" s="557">
        <f>ROUND(P25*M26,0)</f>
        <v>10159108</v>
      </c>
      <c r="N27" s="557"/>
      <c r="O27" s="557"/>
      <c r="P27" s="557"/>
      <c r="Q27" s="557"/>
      <c r="R27" s="557"/>
      <c r="S27" s="557"/>
      <c r="T27" s="557">
        <f>ROUND(W25*T26,0)</f>
        <v>12705152</v>
      </c>
      <c r="U27" s="557"/>
      <c r="V27" s="557"/>
      <c r="W27" s="557"/>
      <c r="X27" s="557"/>
      <c r="Y27" s="557"/>
      <c r="Z27" s="557"/>
      <c r="AA27" s="557">
        <f>ROUND(AD25*AA26,0)</f>
        <v>14153601</v>
      </c>
      <c r="AB27" s="557"/>
      <c r="AC27" s="557"/>
      <c r="AD27" s="557"/>
      <c r="AE27" s="557"/>
      <c r="AF27" s="557"/>
      <c r="AG27" s="557"/>
    </row>
    <row r="28" spans="1:33" ht="16.5" customHeight="1">
      <c r="A28" s="567" t="s">
        <v>68</v>
      </c>
      <c r="B28" s="563" t="s">
        <v>686</v>
      </c>
      <c r="C28" s="563"/>
      <c r="D28" s="563"/>
      <c r="E28" s="563"/>
      <c r="F28" s="563"/>
      <c r="G28" s="563"/>
      <c r="H28" s="568"/>
      <c r="I28" s="574">
        <v>0.2</v>
      </c>
      <c r="J28" s="575"/>
      <c r="K28" s="575"/>
      <c r="L28" s="575"/>
      <c r="M28" s="557">
        <f>ROUND($M$27*I28,0)</f>
        <v>2031822</v>
      </c>
      <c r="N28" s="557"/>
      <c r="O28" s="557"/>
      <c r="P28" s="557"/>
      <c r="Q28" s="557"/>
      <c r="R28" s="557"/>
      <c r="S28" s="557"/>
      <c r="T28" s="557">
        <f>ROUND($T$27*I28,0)</f>
        <v>2541030</v>
      </c>
      <c r="U28" s="557"/>
      <c r="V28" s="557"/>
      <c r="W28" s="557"/>
      <c r="X28" s="557"/>
      <c r="Y28" s="557"/>
      <c r="Z28" s="557"/>
      <c r="AA28" s="557">
        <f>ROUND($AA$27*I28,0)</f>
        <v>2830720</v>
      </c>
      <c r="AB28" s="557"/>
      <c r="AC28" s="557"/>
      <c r="AD28" s="557"/>
      <c r="AE28" s="557"/>
      <c r="AF28" s="557"/>
      <c r="AG28" s="557"/>
    </row>
    <row r="29" spans="1:33" ht="16.5" customHeight="1">
      <c r="A29" s="567"/>
      <c r="B29" s="563" t="s">
        <v>690</v>
      </c>
      <c r="C29" s="563"/>
      <c r="D29" s="563"/>
      <c r="E29" s="563"/>
      <c r="F29" s="563"/>
      <c r="G29" s="563"/>
      <c r="H29" s="568"/>
      <c r="I29" s="571">
        <v>0.0374</v>
      </c>
      <c r="J29" s="562"/>
      <c r="K29" s="562"/>
      <c r="L29" s="562"/>
      <c r="M29" s="557">
        <f>ROUND($M$27*I29,0)</f>
        <v>379951</v>
      </c>
      <c r="N29" s="557"/>
      <c r="O29" s="557"/>
      <c r="P29" s="557"/>
      <c r="Q29" s="557"/>
      <c r="R29" s="557"/>
      <c r="S29" s="557"/>
      <c r="T29" s="557">
        <f>ROUND($T$27*I29,0)</f>
        <v>475173</v>
      </c>
      <c r="U29" s="557"/>
      <c r="V29" s="557"/>
      <c r="W29" s="557"/>
      <c r="X29" s="557"/>
      <c r="Y29" s="557"/>
      <c r="Z29" s="557"/>
      <c r="AA29" s="557">
        <f>ROUND($AA$27*I29,0)</f>
        <v>529345</v>
      </c>
      <c r="AB29" s="557"/>
      <c r="AC29" s="557"/>
      <c r="AD29" s="557"/>
      <c r="AE29" s="557"/>
      <c r="AF29" s="557"/>
      <c r="AG29" s="557"/>
    </row>
    <row r="30" spans="1:33" ht="16.5" customHeight="1">
      <c r="A30" s="567"/>
      <c r="B30" s="563" t="s">
        <v>693</v>
      </c>
      <c r="C30" s="563"/>
      <c r="D30" s="563"/>
      <c r="E30" s="563"/>
      <c r="F30" s="563"/>
      <c r="G30" s="563"/>
      <c r="H30" s="568"/>
      <c r="I30" s="572">
        <v>0.125</v>
      </c>
      <c r="J30" s="573"/>
      <c r="K30" s="573"/>
      <c r="L30" s="573"/>
      <c r="M30" s="557">
        <f>ROUND($M$27*I30,0)</f>
        <v>1269889</v>
      </c>
      <c r="N30" s="557"/>
      <c r="O30" s="557"/>
      <c r="P30" s="557"/>
      <c r="Q30" s="557"/>
      <c r="R30" s="557"/>
      <c r="S30" s="557"/>
      <c r="T30" s="557">
        <f>ROUND($T$27*I30,0)</f>
        <v>1588144</v>
      </c>
      <c r="U30" s="557"/>
      <c r="V30" s="557"/>
      <c r="W30" s="557"/>
      <c r="X30" s="557"/>
      <c r="Y30" s="557"/>
      <c r="Z30" s="557"/>
      <c r="AA30" s="557">
        <f>ROUND($AA$27*I30,0)</f>
        <v>1769200</v>
      </c>
      <c r="AB30" s="557"/>
      <c r="AC30" s="557"/>
      <c r="AD30" s="557"/>
      <c r="AE30" s="557"/>
      <c r="AF30" s="557"/>
      <c r="AG30" s="557"/>
    </row>
    <row r="31" spans="1:33" ht="16.5" customHeight="1">
      <c r="A31" s="567"/>
      <c r="B31" s="563" t="s">
        <v>65</v>
      </c>
      <c r="C31" s="563"/>
      <c r="D31" s="563"/>
      <c r="E31" s="563"/>
      <c r="F31" s="563"/>
      <c r="G31" s="563"/>
      <c r="H31" s="568"/>
      <c r="I31" s="572">
        <v>0.125</v>
      </c>
      <c r="J31" s="573"/>
      <c r="K31" s="573"/>
      <c r="L31" s="573"/>
      <c r="M31" s="557">
        <f>ROUND($M$27*I31,0)</f>
        <v>1269889</v>
      </c>
      <c r="N31" s="557"/>
      <c r="O31" s="557"/>
      <c r="P31" s="557"/>
      <c r="Q31" s="557"/>
      <c r="R31" s="557"/>
      <c r="S31" s="557"/>
      <c r="T31" s="557">
        <f>ROUND($T$27*I31,0)</f>
        <v>1588144</v>
      </c>
      <c r="U31" s="557"/>
      <c r="V31" s="557"/>
      <c r="W31" s="557"/>
      <c r="X31" s="557"/>
      <c r="Y31" s="557"/>
      <c r="Z31" s="557"/>
      <c r="AA31" s="557">
        <f>ROUND($AA$27*I31,0)</f>
        <v>1769200</v>
      </c>
      <c r="AB31" s="557"/>
      <c r="AC31" s="557"/>
      <c r="AD31" s="557"/>
      <c r="AE31" s="557"/>
      <c r="AF31" s="557"/>
      <c r="AG31" s="557"/>
    </row>
    <row r="32" spans="1:33" ht="16.5" customHeight="1">
      <c r="A32" s="567"/>
      <c r="B32" s="563" t="s">
        <v>66</v>
      </c>
      <c r="C32" s="563"/>
      <c r="D32" s="563"/>
      <c r="E32" s="563"/>
      <c r="F32" s="563"/>
      <c r="G32" s="563"/>
      <c r="H32" s="568"/>
      <c r="I32" s="574">
        <v>0.33</v>
      </c>
      <c r="J32" s="575"/>
      <c r="K32" s="575"/>
      <c r="L32" s="575"/>
      <c r="M32" s="557">
        <f>ROUND($M$27*I32,0)</f>
        <v>3352506</v>
      </c>
      <c r="N32" s="557"/>
      <c r="O32" s="557"/>
      <c r="P32" s="557"/>
      <c r="Q32" s="557"/>
      <c r="R32" s="557"/>
      <c r="S32" s="557"/>
      <c r="T32" s="557">
        <f>ROUND($T$27*I32,0)</f>
        <v>4192700</v>
      </c>
      <c r="U32" s="557"/>
      <c r="V32" s="557"/>
      <c r="W32" s="557"/>
      <c r="X32" s="557"/>
      <c r="Y32" s="557"/>
      <c r="Z32" s="557"/>
      <c r="AA32" s="557">
        <f>ROUND($AA$27*I32,0)</f>
        <v>4670688</v>
      </c>
      <c r="AB32" s="557"/>
      <c r="AC32" s="557"/>
      <c r="AD32" s="557"/>
      <c r="AE32" s="557"/>
      <c r="AF32" s="557"/>
      <c r="AG32" s="557"/>
    </row>
    <row r="33" spans="1:33" ht="16.5" customHeight="1">
      <c r="A33" s="567"/>
      <c r="B33" s="563" t="s">
        <v>67</v>
      </c>
      <c r="C33" s="563"/>
      <c r="D33" s="563"/>
      <c r="E33" s="563"/>
      <c r="F33" s="563"/>
      <c r="G33" s="563"/>
      <c r="H33" s="563"/>
      <c r="I33" s="563"/>
      <c r="J33" s="563"/>
      <c r="K33" s="563"/>
      <c r="L33" s="563"/>
      <c r="M33" s="557">
        <f>SUM(M28:S32)</f>
        <v>8304057</v>
      </c>
      <c r="N33" s="559"/>
      <c r="O33" s="559"/>
      <c r="P33" s="559"/>
      <c r="Q33" s="559"/>
      <c r="R33" s="559"/>
      <c r="S33" s="559"/>
      <c r="T33" s="557">
        <f>SUM(T28:Z32)</f>
        <v>10385191</v>
      </c>
      <c r="U33" s="559"/>
      <c r="V33" s="559"/>
      <c r="W33" s="559"/>
      <c r="X33" s="559"/>
      <c r="Y33" s="559"/>
      <c r="Z33" s="559"/>
      <c r="AA33" s="557">
        <f>SUM(AA28:AG32)</f>
        <v>11569153</v>
      </c>
      <c r="AB33" s="559"/>
      <c r="AC33" s="559"/>
      <c r="AD33" s="559"/>
      <c r="AE33" s="559"/>
      <c r="AF33" s="559"/>
      <c r="AG33" s="559"/>
    </row>
    <row r="34" spans="1:33" ht="16.5" customHeight="1">
      <c r="A34" s="565" t="s">
        <v>697</v>
      </c>
      <c r="B34" s="565"/>
      <c r="C34" s="565"/>
      <c r="D34" s="563"/>
      <c r="E34" s="563"/>
      <c r="F34" s="563"/>
      <c r="G34" s="563"/>
      <c r="H34" s="568"/>
      <c r="I34" s="569" t="s">
        <v>81</v>
      </c>
      <c r="J34" s="569"/>
      <c r="K34" s="569"/>
      <c r="L34" s="570"/>
      <c r="M34" s="557">
        <v>61696</v>
      </c>
      <c r="N34" s="557"/>
      <c r="O34" s="557"/>
      <c r="P34" s="557"/>
      <c r="Q34" s="557"/>
      <c r="R34" s="557"/>
      <c r="S34" s="557"/>
      <c r="T34" s="557">
        <v>61696</v>
      </c>
      <c r="U34" s="557"/>
      <c r="V34" s="557"/>
      <c r="W34" s="557"/>
      <c r="X34" s="557"/>
      <c r="Y34" s="557"/>
      <c r="Z34" s="557"/>
      <c r="AA34" s="557">
        <v>61696</v>
      </c>
      <c r="AB34" s="557"/>
      <c r="AC34" s="557"/>
      <c r="AD34" s="557"/>
      <c r="AE34" s="557"/>
      <c r="AF34" s="557"/>
      <c r="AG34" s="557"/>
    </row>
    <row r="35" spans="1:33" ht="16.5" customHeight="1">
      <c r="A35" s="564"/>
      <c r="B35" s="564"/>
      <c r="C35" s="564"/>
      <c r="D35" s="566" t="s">
        <v>70</v>
      </c>
      <c r="E35" s="566"/>
      <c r="F35" s="566"/>
      <c r="G35" s="566"/>
      <c r="H35" s="566"/>
      <c r="I35" s="566"/>
      <c r="J35" s="566"/>
      <c r="K35" s="566"/>
      <c r="L35" s="566"/>
      <c r="M35" s="553">
        <f>SUM(M34:AG34)</f>
        <v>185088</v>
      </c>
      <c r="N35" s="558"/>
      <c r="O35" s="558"/>
      <c r="P35" s="558"/>
      <c r="Q35" s="558"/>
      <c r="R35" s="558"/>
      <c r="S35" s="558"/>
      <c r="T35" s="558"/>
      <c r="U35" s="558"/>
      <c r="V35" s="558"/>
      <c r="W35" s="558"/>
      <c r="X35" s="558"/>
      <c r="Y35" s="558"/>
      <c r="Z35" s="558"/>
      <c r="AA35" s="558"/>
      <c r="AB35" s="558"/>
      <c r="AC35" s="558"/>
      <c r="AD35" s="558"/>
      <c r="AE35" s="558"/>
      <c r="AF35" s="558"/>
      <c r="AG35" s="558"/>
    </row>
    <row r="36" spans="1:33" ht="16.5" customHeight="1">
      <c r="A36" s="565" t="s">
        <v>71</v>
      </c>
      <c r="B36" s="565"/>
      <c r="C36" s="565"/>
      <c r="D36" s="563"/>
      <c r="E36" s="563"/>
      <c r="F36" s="563"/>
      <c r="G36" s="563"/>
      <c r="H36" s="563"/>
      <c r="I36" s="563"/>
      <c r="J36" s="563"/>
      <c r="K36" s="563"/>
      <c r="L36" s="563"/>
      <c r="M36" s="557">
        <f>M27-M33+M34</f>
        <v>1916747</v>
      </c>
      <c r="N36" s="557"/>
      <c r="O36" s="557"/>
      <c r="P36" s="557"/>
      <c r="Q36" s="557"/>
      <c r="R36" s="557"/>
      <c r="S36" s="557"/>
      <c r="T36" s="557">
        <f>T27-T33+T34</f>
        <v>2381657</v>
      </c>
      <c r="U36" s="557"/>
      <c r="V36" s="557"/>
      <c r="W36" s="557"/>
      <c r="X36" s="557"/>
      <c r="Y36" s="557"/>
      <c r="Z36" s="557"/>
      <c r="AA36" s="557">
        <f>AA27-AA33+AA34</f>
        <v>2646144</v>
      </c>
      <c r="AB36" s="557"/>
      <c r="AC36" s="557"/>
      <c r="AD36" s="557"/>
      <c r="AE36" s="557"/>
      <c r="AF36" s="557"/>
      <c r="AG36" s="557"/>
    </row>
    <row r="37" spans="1:33" ht="16.5" customHeight="1">
      <c r="A37" s="564"/>
      <c r="B37" s="564"/>
      <c r="C37" s="564"/>
      <c r="D37" s="566" t="s">
        <v>72</v>
      </c>
      <c r="E37" s="566"/>
      <c r="F37" s="566"/>
      <c r="G37" s="566"/>
      <c r="H37" s="566"/>
      <c r="I37" s="566"/>
      <c r="J37" s="566"/>
      <c r="K37" s="566"/>
      <c r="L37" s="566"/>
      <c r="M37" s="553">
        <f>SUM(M36:AG36)</f>
        <v>6944548</v>
      </c>
      <c r="N37" s="553"/>
      <c r="O37" s="553"/>
      <c r="P37" s="553"/>
      <c r="Q37" s="553"/>
      <c r="R37" s="553"/>
      <c r="S37" s="553"/>
      <c r="T37" s="553"/>
      <c r="U37" s="553"/>
      <c r="V37" s="553"/>
      <c r="W37" s="553"/>
      <c r="X37" s="553"/>
      <c r="Y37" s="553"/>
      <c r="Z37" s="553"/>
      <c r="AA37" s="553"/>
      <c r="AB37" s="553"/>
      <c r="AC37" s="553"/>
      <c r="AD37" s="553"/>
      <c r="AE37" s="553"/>
      <c r="AF37" s="553"/>
      <c r="AG37" s="553"/>
    </row>
    <row r="38" spans="1:33" ht="16.5" customHeight="1">
      <c r="A38" s="565" t="s">
        <v>73</v>
      </c>
      <c r="B38" s="565"/>
      <c r="C38" s="565"/>
      <c r="D38" s="563"/>
      <c r="E38" s="563"/>
      <c r="F38" s="563"/>
      <c r="G38" s="563"/>
      <c r="H38" s="563"/>
      <c r="I38" s="563"/>
      <c r="J38" s="563"/>
      <c r="K38" s="563"/>
      <c r="L38" s="563"/>
      <c r="M38" s="556">
        <v>63757</v>
      </c>
      <c r="N38" s="556"/>
      <c r="O38" s="556"/>
      <c r="P38" s="556"/>
      <c r="Q38" s="556"/>
      <c r="R38" s="556"/>
      <c r="S38" s="556"/>
      <c r="T38" s="556">
        <v>66200</v>
      </c>
      <c r="U38" s="556"/>
      <c r="V38" s="556"/>
      <c r="W38" s="556"/>
      <c r="X38" s="556"/>
      <c r="Y38" s="556"/>
      <c r="Z38" s="556"/>
      <c r="AA38" s="556">
        <v>68579</v>
      </c>
      <c r="AB38" s="556"/>
      <c r="AC38" s="556"/>
      <c r="AD38" s="556"/>
      <c r="AE38" s="556"/>
      <c r="AF38" s="556"/>
      <c r="AG38" s="556"/>
    </row>
    <row r="39" spans="1:33" ht="16.5" customHeight="1">
      <c r="A39" s="564"/>
      <c r="B39" s="564"/>
      <c r="C39" s="564"/>
      <c r="D39" s="566" t="s">
        <v>74</v>
      </c>
      <c r="E39" s="566"/>
      <c r="F39" s="566"/>
      <c r="G39" s="566"/>
      <c r="H39" s="566"/>
      <c r="I39" s="566"/>
      <c r="J39" s="566"/>
      <c r="K39" s="566"/>
      <c r="L39" s="566"/>
      <c r="M39" s="553">
        <f>SUM(M38:AG38)</f>
        <v>198536</v>
      </c>
      <c r="N39" s="553"/>
      <c r="O39" s="553"/>
      <c r="P39" s="553"/>
      <c r="Q39" s="553"/>
      <c r="R39" s="553"/>
      <c r="S39" s="553"/>
      <c r="T39" s="553"/>
      <c r="U39" s="553"/>
      <c r="V39" s="553"/>
      <c r="W39" s="553"/>
      <c r="X39" s="553"/>
      <c r="Y39" s="553"/>
      <c r="Z39" s="553"/>
      <c r="AA39" s="553"/>
      <c r="AB39" s="553"/>
      <c r="AC39" s="553"/>
      <c r="AD39" s="553"/>
      <c r="AE39" s="553"/>
      <c r="AF39" s="553"/>
      <c r="AG39" s="553"/>
    </row>
    <row r="40" spans="1:33" ht="16.5" customHeight="1">
      <c r="A40" s="563" t="s">
        <v>75</v>
      </c>
      <c r="B40" s="563"/>
      <c r="C40" s="563"/>
      <c r="D40" s="563"/>
      <c r="E40" s="563"/>
      <c r="F40" s="563"/>
      <c r="G40" s="563"/>
      <c r="H40" s="563"/>
      <c r="I40" s="563"/>
      <c r="J40" s="563"/>
      <c r="K40" s="563"/>
      <c r="L40" s="563"/>
      <c r="M40" s="554">
        <v>0.9936</v>
      </c>
      <c r="N40" s="554"/>
      <c r="O40" s="554"/>
      <c r="P40" s="554"/>
      <c r="Q40" s="554"/>
      <c r="R40" s="554"/>
      <c r="S40" s="554"/>
      <c r="T40" s="554"/>
      <c r="U40" s="554"/>
      <c r="V40" s="554"/>
      <c r="W40" s="554"/>
      <c r="X40" s="554"/>
      <c r="Y40" s="554"/>
      <c r="Z40" s="554"/>
      <c r="AA40" s="554"/>
      <c r="AB40" s="554"/>
      <c r="AC40" s="554"/>
      <c r="AD40" s="554"/>
      <c r="AE40" s="554"/>
      <c r="AF40" s="554"/>
      <c r="AG40" s="554"/>
    </row>
    <row r="41" spans="1:33" ht="16.5" customHeight="1">
      <c r="A41" s="563" t="s">
        <v>76</v>
      </c>
      <c r="B41" s="563"/>
      <c r="C41" s="563"/>
      <c r="D41" s="563"/>
      <c r="E41" s="563"/>
      <c r="F41" s="563"/>
      <c r="G41" s="563"/>
      <c r="H41" s="563"/>
      <c r="I41" s="563"/>
      <c r="J41" s="563"/>
      <c r="K41" s="563"/>
      <c r="L41" s="563"/>
      <c r="M41" s="555">
        <f>ROUNDDOWN(ROUNDDOWN(M37*1000/M39,0)/M40,0)</f>
        <v>35203</v>
      </c>
      <c r="N41" s="555"/>
      <c r="O41" s="555"/>
      <c r="P41" s="555"/>
      <c r="Q41" s="555"/>
      <c r="R41" s="555"/>
      <c r="S41" s="555"/>
      <c r="T41" s="555"/>
      <c r="U41" s="555"/>
      <c r="V41" s="555"/>
      <c r="W41" s="555"/>
      <c r="X41" s="555"/>
      <c r="Y41" s="555"/>
      <c r="Z41" s="555"/>
      <c r="AA41" s="555"/>
      <c r="AB41" s="555"/>
      <c r="AC41" s="555"/>
      <c r="AD41" s="555"/>
      <c r="AE41" s="555"/>
      <c r="AF41" s="555"/>
      <c r="AG41" s="555"/>
    </row>
    <row r="42" spans="1:33" ht="16.5" customHeight="1">
      <c r="A42" s="563" t="s">
        <v>77</v>
      </c>
      <c r="B42" s="563"/>
      <c r="C42" s="563"/>
      <c r="D42" s="563"/>
      <c r="E42" s="563"/>
      <c r="F42" s="563"/>
      <c r="G42" s="563"/>
      <c r="H42" s="563"/>
      <c r="I42" s="563"/>
      <c r="J42" s="563"/>
      <c r="K42" s="563"/>
      <c r="L42" s="563"/>
      <c r="M42" s="555">
        <f>ROUND(M41/12,0)</f>
        <v>2934</v>
      </c>
      <c r="N42" s="555"/>
      <c r="O42" s="555"/>
      <c r="P42" s="555"/>
      <c r="Q42" s="555"/>
      <c r="R42" s="555"/>
      <c r="S42" s="555"/>
      <c r="T42" s="555"/>
      <c r="U42" s="555"/>
      <c r="V42" s="555"/>
      <c r="W42" s="555"/>
      <c r="X42" s="555"/>
      <c r="Y42" s="555"/>
      <c r="Z42" s="555"/>
      <c r="AA42" s="555"/>
      <c r="AB42" s="555"/>
      <c r="AC42" s="555"/>
      <c r="AD42" s="555"/>
      <c r="AE42" s="555"/>
      <c r="AF42" s="555"/>
      <c r="AG42" s="555"/>
    </row>
  </sheetData>
  <mergeCells count="212">
    <mergeCell ref="AD6:AG6"/>
    <mergeCell ref="AD7:AG7"/>
    <mergeCell ref="AD8:AG8"/>
    <mergeCell ref="AD9:AG9"/>
    <mergeCell ref="AD10:AG10"/>
    <mergeCell ref="AD11:AG11"/>
    <mergeCell ref="AD12:AG12"/>
    <mergeCell ref="AD13:AG13"/>
    <mergeCell ref="AD14:AG14"/>
    <mergeCell ref="AD15:AG15"/>
    <mergeCell ref="AD16:AG16"/>
    <mergeCell ref="AD17:AG17"/>
    <mergeCell ref="AA6:AC6"/>
    <mergeCell ref="AA7:AC7"/>
    <mergeCell ref="AA8:AC8"/>
    <mergeCell ref="AA9:AC9"/>
    <mergeCell ref="AA10:AC10"/>
    <mergeCell ref="AA11:AC11"/>
    <mergeCell ref="AA12:AC12"/>
    <mergeCell ref="AA13:AC13"/>
    <mergeCell ref="AA14:AC14"/>
    <mergeCell ref="AA15:AC15"/>
    <mergeCell ref="AA16:AC16"/>
    <mergeCell ref="AA17:AC17"/>
    <mergeCell ref="W6:Z6"/>
    <mergeCell ref="W7:Z7"/>
    <mergeCell ref="W8:Z8"/>
    <mergeCell ref="W9:Z9"/>
    <mergeCell ref="W10:Z10"/>
    <mergeCell ref="W11:Z11"/>
    <mergeCell ref="W12:Z12"/>
    <mergeCell ref="W13:Z13"/>
    <mergeCell ref="W14:Z14"/>
    <mergeCell ref="W15:Z15"/>
    <mergeCell ref="W16:Z16"/>
    <mergeCell ref="W17:Z17"/>
    <mergeCell ref="T6:V6"/>
    <mergeCell ref="T7:V7"/>
    <mergeCell ref="T8:V8"/>
    <mergeCell ref="T9:V9"/>
    <mergeCell ref="T10:V10"/>
    <mergeCell ref="T11:V11"/>
    <mergeCell ref="T12:V12"/>
    <mergeCell ref="T13:V13"/>
    <mergeCell ref="T14:V14"/>
    <mergeCell ref="T15:V15"/>
    <mergeCell ref="T16:V16"/>
    <mergeCell ref="T17:V17"/>
    <mergeCell ref="P6:S6"/>
    <mergeCell ref="P7:S7"/>
    <mergeCell ref="P8:S8"/>
    <mergeCell ref="P9:S9"/>
    <mergeCell ref="P10:S10"/>
    <mergeCell ref="P11:S11"/>
    <mergeCell ref="P12:S12"/>
    <mergeCell ref="P13:S13"/>
    <mergeCell ref="P14:S14"/>
    <mergeCell ref="P15:S15"/>
    <mergeCell ref="P16:S16"/>
    <mergeCell ref="P17:S17"/>
    <mergeCell ref="M6:O6"/>
    <mergeCell ref="M7:O7"/>
    <mergeCell ref="M8:O8"/>
    <mergeCell ref="M9:O9"/>
    <mergeCell ref="M10:O10"/>
    <mergeCell ref="M11:O11"/>
    <mergeCell ref="M12:O12"/>
    <mergeCell ref="M13:O13"/>
    <mergeCell ref="M14:O14"/>
    <mergeCell ref="M15:O15"/>
    <mergeCell ref="M16:O16"/>
    <mergeCell ref="M17:O17"/>
    <mergeCell ref="I6:L6"/>
    <mergeCell ref="I7:L7"/>
    <mergeCell ref="I8:L8"/>
    <mergeCell ref="I9:L9"/>
    <mergeCell ref="I10:L10"/>
    <mergeCell ref="I11:L11"/>
    <mergeCell ref="I12:L12"/>
    <mergeCell ref="I13:L13"/>
    <mergeCell ref="I14:L14"/>
    <mergeCell ref="I15:L15"/>
    <mergeCell ref="I16:L16"/>
    <mergeCell ref="I17:L17"/>
    <mergeCell ref="B7:H7"/>
    <mergeCell ref="B8:H8"/>
    <mergeCell ref="B9:H9"/>
    <mergeCell ref="A5:H6"/>
    <mergeCell ref="B10:H10"/>
    <mergeCell ref="B11:H11"/>
    <mergeCell ref="B12:H12"/>
    <mergeCell ref="B13:H13"/>
    <mergeCell ref="B20:H20"/>
    <mergeCell ref="I20:L20"/>
    <mergeCell ref="AA5:AG5"/>
    <mergeCell ref="T5:Z5"/>
    <mergeCell ref="M5:S5"/>
    <mergeCell ref="I5:L5"/>
    <mergeCell ref="B14:H14"/>
    <mergeCell ref="B15:H15"/>
    <mergeCell ref="B16:H16"/>
    <mergeCell ref="B17:H17"/>
    <mergeCell ref="B23:L23"/>
    <mergeCell ref="A11:A23"/>
    <mergeCell ref="A7:A10"/>
    <mergeCell ref="A24:L24"/>
    <mergeCell ref="B21:H21"/>
    <mergeCell ref="B22:H22"/>
    <mergeCell ref="I21:L21"/>
    <mergeCell ref="I22:L22"/>
    <mergeCell ref="B18:L18"/>
    <mergeCell ref="B19:L19"/>
    <mergeCell ref="B31:H31"/>
    <mergeCell ref="B32:H32"/>
    <mergeCell ref="A25:L25"/>
    <mergeCell ref="A26:L26"/>
    <mergeCell ref="A27:L27"/>
    <mergeCell ref="B28:H28"/>
    <mergeCell ref="I28:L28"/>
    <mergeCell ref="B33:L33"/>
    <mergeCell ref="A28:A33"/>
    <mergeCell ref="A34:H34"/>
    <mergeCell ref="I34:L34"/>
    <mergeCell ref="I29:L29"/>
    <mergeCell ref="I30:L30"/>
    <mergeCell ref="I31:L31"/>
    <mergeCell ref="I32:L32"/>
    <mergeCell ref="B29:H29"/>
    <mergeCell ref="B30:H30"/>
    <mergeCell ref="D35:L35"/>
    <mergeCell ref="A36:L36"/>
    <mergeCell ref="A35:C35"/>
    <mergeCell ref="D37:L37"/>
    <mergeCell ref="A37:C37"/>
    <mergeCell ref="A38:L38"/>
    <mergeCell ref="D39:L39"/>
    <mergeCell ref="A40:L40"/>
    <mergeCell ref="A41:L41"/>
    <mergeCell ref="A42:L42"/>
    <mergeCell ref="A39:C39"/>
    <mergeCell ref="M18:S18"/>
    <mergeCell ref="M19:S19"/>
    <mergeCell ref="M20:S20"/>
    <mergeCell ref="M21:O21"/>
    <mergeCell ref="M22:O22"/>
    <mergeCell ref="P21:S21"/>
    <mergeCell ref="P22:S22"/>
    <mergeCell ref="M23:S23"/>
    <mergeCell ref="T18:Z18"/>
    <mergeCell ref="T19:Z19"/>
    <mergeCell ref="T20:Z20"/>
    <mergeCell ref="AA18:AG18"/>
    <mergeCell ref="AA19:AG19"/>
    <mergeCell ref="AA20:AG20"/>
    <mergeCell ref="T21:V21"/>
    <mergeCell ref="T22:V22"/>
    <mergeCell ref="W21:Z21"/>
    <mergeCell ref="W22:Z22"/>
    <mergeCell ref="AA21:AC21"/>
    <mergeCell ref="AA22:AC22"/>
    <mergeCell ref="AD21:AG21"/>
    <mergeCell ref="AD22:AG22"/>
    <mergeCell ref="T23:Z23"/>
    <mergeCell ref="AA23:AG23"/>
    <mergeCell ref="M24:S24"/>
    <mergeCell ref="T24:Z24"/>
    <mergeCell ref="AA24:AG24"/>
    <mergeCell ref="AA25:AC25"/>
    <mergeCell ref="AD25:AG25"/>
    <mergeCell ref="M26:S26"/>
    <mergeCell ref="M27:S27"/>
    <mergeCell ref="M25:O25"/>
    <mergeCell ref="P25:S25"/>
    <mergeCell ref="T25:V25"/>
    <mergeCell ref="W25:Z25"/>
    <mergeCell ref="M28:S28"/>
    <mergeCell ref="M29:S29"/>
    <mergeCell ref="M30:S30"/>
    <mergeCell ref="M31:S31"/>
    <mergeCell ref="M32:S32"/>
    <mergeCell ref="M33:S33"/>
    <mergeCell ref="M34:S34"/>
    <mergeCell ref="T26:Z26"/>
    <mergeCell ref="T27:Z27"/>
    <mergeCell ref="T28:Z28"/>
    <mergeCell ref="T29:Z29"/>
    <mergeCell ref="T30:Z30"/>
    <mergeCell ref="T31:Z31"/>
    <mergeCell ref="T32:Z32"/>
    <mergeCell ref="T33:Z33"/>
    <mergeCell ref="T34:Z34"/>
    <mergeCell ref="AA26:AG26"/>
    <mergeCell ref="AA27:AG27"/>
    <mergeCell ref="AA28:AG28"/>
    <mergeCell ref="AA29:AG29"/>
    <mergeCell ref="AA30:AG30"/>
    <mergeCell ref="AA31:AG31"/>
    <mergeCell ref="AA32:AG32"/>
    <mergeCell ref="AA33:AG33"/>
    <mergeCell ref="AA34:AG34"/>
    <mergeCell ref="M35:AG35"/>
    <mergeCell ref="M36:S36"/>
    <mergeCell ref="T36:Z36"/>
    <mergeCell ref="AA36:AG36"/>
    <mergeCell ref="M37:AG37"/>
    <mergeCell ref="M38:S38"/>
    <mergeCell ref="T38:Z38"/>
    <mergeCell ref="AA38:AG38"/>
    <mergeCell ref="M39:AG39"/>
    <mergeCell ref="M40:AG40"/>
    <mergeCell ref="M41:AG41"/>
    <mergeCell ref="M42:AG42"/>
  </mergeCells>
  <printOptions/>
  <pageMargins left="0.75" right="0.75" top="1" bottom="1" header="0.512" footer="0.512"/>
  <pageSetup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AG200"/>
  <sheetViews>
    <sheetView workbookViewId="0" topLeftCell="A187">
      <selection activeCell="A1" sqref="A1:AG1"/>
    </sheetView>
  </sheetViews>
  <sheetFormatPr defaultColWidth="9.00390625" defaultRowHeight="13.5"/>
  <cols>
    <col min="1" max="16384" width="2.625" style="0" customWidth="1"/>
  </cols>
  <sheetData>
    <row r="1" spans="1:33" ht="24">
      <c r="A1" s="593" t="s">
        <v>888</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row>
    <row r="2" spans="1:33" ht="12" customHeight="1">
      <c r="A2" s="585"/>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row>
    <row r="3" spans="1:33" ht="12" customHeight="1">
      <c r="A3" s="586" t="s">
        <v>771</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row>
    <row r="4" spans="1:33" ht="12" customHeight="1">
      <c r="A4" s="586" t="s">
        <v>772</v>
      </c>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row>
    <row r="5" spans="1:33" ht="12" customHeight="1">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row>
    <row r="6" spans="1:33" ht="12" customHeight="1">
      <c r="A6" s="588"/>
      <c r="B6" s="588"/>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row>
    <row r="7" spans="1:33" ht="12" customHeight="1">
      <c r="A7" s="589" t="s">
        <v>773</v>
      </c>
      <c r="B7" s="589"/>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row>
    <row r="8" spans="1:33" ht="24" customHeight="1">
      <c r="A8" s="590" t="s">
        <v>889</v>
      </c>
      <c r="B8" s="590"/>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row>
    <row r="9" spans="1:33" ht="7.5" customHeight="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row>
    <row r="10" spans="1:33" ht="12" customHeight="1">
      <c r="A10" s="589" t="s">
        <v>774</v>
      </c>
      <c r="B10" s="589"/>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row>
    <row r="11" spans="1:33" ht="24" customHeight="1">
      <c r="A11" s="590" t="s">
        <v>890</v>
      </c>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row>
    <row r="12" spans="1:33" ht="7.5" customHeigh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row>
    <row r="13" spans="1:33" ht="12" customHeight="1">
      <c r="A13" s="589" t="s">
        <v>775</v>
      </c>
      <c r="B13" s="589"/>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row>
    <row r="14" spans="1:33" ht="12" customHeight="1">
      <c r="A14" s="590" t="s">
        <v>891</v>
      </c>
      <c r="B14" s="590"/>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row>
    <row r="15" spans="1:33" ht="7.5"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row>
    <row r="16" spans="1:33" ht="12" customHeight="1">
      <c r="A16" s="589" t="s">
        <v>776</v>
      </c>
      <c r="B16" s="589"/>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row>
    <row r="17" spans="1:33" ht="24" customHeight="1">
      <c r="A17" s="590" t="s">
        <v>892</v>
      </c>
      <c r="B17" s="590"/>
      <c r="C17" s="590"/>
      <c r="D17" s="590"/>
      <c r="E17" s="590"/>
      <c r="F17" s="590"/>
      <c r="G17" s="590"/>
      <c r="H17" s="590"/>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row>
    <row r="18" spans="1:33" ht="7.5" customHeight="1">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3" ht="12" customHeight="1">
      <c r="A19" s="589" t="s">
        <v>777</v>
      </c>
      <c r="B19" s="589"/>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row>
    <row r="20" spans="1:33" ht="36" customHeight="1">
      <c r="A20" s="590" t="s">
        <v>893</v>
      </c>
      <c r="B20" s="590"/>
      <c r="C20" s="590"/>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row>
    <row r="21" spans="1:33" ht="7.5"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row>
    <row r="22" spans="1:33" ht="12" customHeight="1">
      <c r="A22" s="591" t="s">
        <v>894</v>
      </c>
      <c r="B22" s="591"/>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row>
    <row r="23" spans="1:33" ht="12" customHeight="1">
      <c r="A23" s="591" t="s">
        <v>778</v>
      </c>
      <c r="B23" s="591"/>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row>
    <row r="24" spans="1:33" ht="12" customHeight="1">
      <c r="A24" s="591" t="s">
        <v>779</v>
      </c>
      <c r="B24" s="591"/>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row>
    <row r="25" spans="1:33" ht="12" customHeight="1">
      <c r="A25" s="591" t="s">
        <v>788</v>
      </c>
      <c r="B25" s="591"/>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row>
    <row r="26" spans="1:33" ht="12" customHeight="1">
      <c r="A26" s="591" t="s">
        <v>789</v>
      </c>
      <c r="B26" s="591"/>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row>
    <row r="27" spans="1:33" ht="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row>
    <row r="28" spans="1:33" ht="12" customHeight="1">
      <c r="A28" s="589" t="s">
        <v>790</v>
      </c>
      <c r="B28" s="589"/>
      <c r="C28" s="589"/>
      <c r="D28" s="589"/>
      <c r="E28" s="589"/>
      <c r="F28" s="589"/>
      <c r="G28" s="589"/>
      <c r="H28" s="589"/>
      <c r="I28" s="589"/>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row>
    <row r="29" spans="1:33" ht="36" customHeight="1">
      <c r="A29" s="590" t="s">
        <v>895</v>
      </c>
      <c r="B29" s="590"/>
      <c r="C29" s="590"/>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row>
    <row r="30" spans="1:33" ht="7.5"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row>
    <row r="31" spans="1:33" ht="12" customHeight="1">
      <c r="A31" s="591" t="s">
        <v>791</v>
      </c>
      <c r="B31" s="591"/>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row>
    <row r="32" spans="1:33" ht="12" customHeight="1">
      <c r="A32" s="591" t="s">
        <v>792</v>
      </c>
      <c r="B32" s="591"/>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row>
    <row r="33" spans="1:33" ht="12" customHeight="1">
      <c r="A33" s="591" t="s">
        <v>793</v>
      </c>
      <c r="B33" s="591"/>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row>
    <row r="34" spans="1:33" ht="12" customHeight="1">
      <c r="A34" s="591" t="s">
        <v>794</v>
      </c>
      <c r="B34" s="591"/>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row>
    <row r="35" spans="1:33" ht="12" customHeight="1">
      <c r="A35" s="591" t="s">
        <v>795</v>
      </c>
      <c r="B35" s="591"/>
      <c r="C35" s="591"/>
      <c r="D35" s="591"/>
      <c r="E35" s="591"/>
      <c r="F35" s="591"/>
      <c r="G35" s="591"/>
      <c r="H35" s="591"/>
      <c r="I35" s="591"/>
      <c r="J35" s="591"/>
      <c r="K35" s="591"/>
      <c r="L35" s="591"/>
      <c r="M35" s="591"/>
      <c r="N35" s="591"/>
      <c r="O35" s="591"/>
      <c r="P35" s="591"/>
      <c r="Q35" s="591"/>
      <c r="R35" s="591"/>
      <c r="S35" s="591"/>
      <c r="T35" s="591"/>
      <c r="U35" s="591"/>
      <c r="V35" s="591"/>
      <c r="W35" s="591"/>
      <c r="X35" s="591"/>
      <c r="Y35" s="591"/>
      <c r="Z35" s="591"/>
      <c r="AA35" s="591"/>
      <c r="AB35" s="591"/>
      <c r="AC35" s="591"/>
      <c r="AD35" s="591"/>
      <c r="AE35" s="591"/>
      <c r="AF35" s="591"/>
      <c r="AG35" s="591"/>
    </row>
    <row r="36" spans="1:33" ht="12" customHeight="1">
      <c r="A36" s="591" t="s">
        <v>796</v>
      </c>
      <c r="B36" s="591"/>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row>
    <row r="37" spans="1:33" ht="12" customHeight="1">
      <c r="A37" s="591" t="s">
        <v>797</v>
      </c>
      <c r="B37" s="591"/>
      <c r="C37" s="591"/>
      <c r="D37" s="591"/>
      <c r="E37" s="591"/>
      <c r="F37" s="591"/>
      <c r="G37" s="591"/>
      <c r="H37" s="591"/>
      <c r="I37" s="591"/>
      <c r="J37" s="591"/>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row>
    <row r="38" spans="1:33" ht="12" customHeight="1">
      <c r="A38" s="591" t="s">
        <v>798</v>
      </c>
      <c r="B38" s="591"/>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row>
    <row r="39" spans="1:33" ht="12" customHeight="1">
      <c r="A39" s="591" t="s">
        <v>799</v>
      </c>
      <c r="B39" s="591"/>
      <c r="C39" s="591"/>
      <c r="D39" s="591"/>
      <c r="E39" s="591"/>
      <c r="F39" s="591"/>
      <c r="G39" s="591"/>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row>
    <row r="40" spans="1:33" ht="12" customHeight="1">
      <c r="A40" s="591" t="s">
        <v>800</v>
      </c>
      <c r="B40" s="591"/>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row>
    <row r="41" spans="1:33" ht="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row>
    <row r="42" spans="1:33" ht="48" customHeight="1">
      <c r="A42" s="589" t="s">
        <v>801</v>
      </c>
      <c r="B42" s="589"/>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row>
    <row r="43" spans="1:33" ht="7.5"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row>
    <row r="44" spans="1:33" ht="24" customHeight="1">
      <c r="A44" s="589" t="s">
        <v>802</v>
      </c>
      <c r="B44" s="589"/>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row>
    <row r="45" spans="1:33" ht="7.5"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row>
    <row r="46" spans="1:33" ht="12" customHeight="1">
      <c r="A46" s="589" t="s">
        <v>803</v>
      </c>
      <c r="B46" s="589"/>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row>
    <row r="47" spans="1:33" ht="7.5"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row>
    <row r="48" spans="1:33" ht="12" customHeight="1">
      <c r="A48" s="589" t="s">
        <v>804</v>
      </c>
      <c r="B48" s="589"/>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row>
    <row r="49" spans="1:33" ht="24" customHeight="1">
      <c r="A49" s="590" t="s">
        <v>896</v>
      </c>
      <c r="B49" s="590"/>
      <c r="C49" s="590"/>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row>
    <row r="50" spans="1:33" ht="7.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row>
    <row r="51" spans="1:33" ht="24" customHeight="1">
      <c r="A51" s="589" t="s">
        <v>805</v>
      </c>
      <c r="B51" s="589"/>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row>
    <row r="52" spans="1:33" ht="7.5"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row>
    <row r="53" spans="1:33" ht="60" customHeight="1">
      <c r="A53" s="589" t="s">
        <v>806</v>
      </c>
      <c r="B53" s="589"/>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row>
    <row r="54" spans="1:33" ht="7.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row>
    <row r="55" spans="1:33" ht="12" customHeight="1">
      <c r="A55" s="589" t="s">
        <v>807</v>
      </c>
      <c r="B55" s="589"/>
      <c r="C55" s="589"/>
      <c r="D55" s="589"/>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row>
    <row r="56" spans="1:33" ht="24" customHeight="1">
      <c r="A56" s="590" t="s">
        <v>897</v>
      </c>
      <c r="B56" s="590"/>
      <c r="C56" s="590"/>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c r="AE56" s="590"/>
      <c r="AF56" s="590"/>
      <c r="AG56" s="590"/>
    </row>
    <row r="57" spans="1:33" ht="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row>
    <row r="58" spans="1:33" ht="12" customHeight="1">
      <c r="A58" s="589" t="s">
        <v>808</v>
      </c>
      <c r="B58" s="589"/>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row>
    <row r="59" spans="1:33" ht="48" customHeight="1">
      <c r="A59" s="590" t="s">
        <v>898</v>
      </c>
      <c r="B59" s="590"/>
      <c r="C59" s="590"/>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590"/>
    </row>
    <row r="60" spans="1:33" ht="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row>
    <row r="61" spans="1:33" ht="12" customHeight="1">
      <c r="A61" s="589" t="s">
        <v>809</v>
      </c>
      <c r="B61" s="589"/>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row>
    <row r="62" spans="1:33" ht="7.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row>
    <row r="63" spans="1:33" ht="12" customHeight="1">
      <c r="A63" s="589" t="s">
        <v>810</v>
      </c>
      <c r="B63" s="589"/>
      <c r="C63" s="589"/>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row>
    <row r="64" spans="1:33" ht="48" customHeight="1">
      <c r="A64" s="590" t="s">
        <v>899</v>
      </c>
      <c r="B64" s="590"/>
      <c r="C64" s="590"/>
      <c r="D64" s="590"/>
      <c r="E64" s="590"/>
      <c r="F64" s="590"/>
      <c r="G64" s="590"/>
      <c r="H64" s="590"/>
      <c r="I64" s="590"/>
      <c r="J64" s="590"/>
      <c r="K64" s="590"/>
      <c r="L64" s="590"/>
      <c r="M64" s="590"/>
      <c r="N64" s="590"/>
      <c r="O64" s="590"/>
      <c r="P64" s="590"/>
      <c r="Q64" s="590"/>
      <c r="R64" s="590"/>
      <c r="S64" s="590"/>
      <c r="T64" s="590"/>
      <c r="U64" s="590"/>
      <c r="V64" s="590"/>
      <c r="W64" s="590"/>
      <c r="X64" s="590"/>
      <c r="Y64" s="590"/>
      <c r="Z64" s="590"/>
      <c r="AA64" s="590"/>
      <c r="AB64" s="590"/>
      <c r="AC64" s="590"/>
      <c r="AD64" s="590"/>
      <c r="AE64" s="590"/>
      <c r="AF64" s="590"/>
      <c r="AG64" s="590"/>
    </row>
    <row r="65" spans="1:33" ht="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row>
    <row r="66" spans="1:33" ht="36" customHeight="1">
      <c r="A66" s="591" t="s">
        <v>811</v>
      </c>
      <c r="B66" s="591"/>
      <c r="C66" s="591"/>
      <c r="D66" s="591"/>
      <c r="E66" s="59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row>
    <row r="67" spans="1:33" ht="7.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row>
    <row r="68" spans="1:33" ht="24" customHeight="1">
      <c r="A68" s="591" t="s">
        <v>812</v>
      </c>
      <c r="B68" s="591"/>
      <c r="C68" s="591"/>
      <c r="D68" s="591"/>
      <c r="E68" s="591"/>
      <c r="F68" s="591"/>
      <c r="G68" s="591"/>
      <c r="H68" s="591"/>
      <c r="I68" s="591"/>
      <c r="J68" s="591"/>
      <c r="K68" s="591"/>
      <c r="L68" s="591"/>
      <c r="M68" s="591"/>
      <c r="N68" s="591"/>
      <c r="O68" s="591"/>
      <c r="P68" s="591"/>
      <c r="Q68" s="591"/>
      <c r="R68" s="591"/>
      <c r="S68" s="591"/>
      <c r="T68" s="591"/>
      <c r="U68" s="591"/>
      <c r="V68" s="591"/>
      <c r="W68" s="591"/>
      <c r="X68" s="591"/>
      <c r="Y68" s="591"/>
      <c r="Z68" s="591"/>
      <c r="AA68" s="591"/>
      <c r="AB68" s="591"/>
      <c r="AC68" s="591"/>
      <c r="AD68" s="591"/>
      <c r="AE68" s="591"/>
      <c r="AF68" s="591"/>
      <c r="AG68" s="591"/>
    </row>
    <row r="69" spans="1:33" ht="7.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row>
    <row r="70" spans="1:33" ht="24" customHeight="1">
      <c r="A70" s="591" t="s">
        <v>825</v>
      </c>
      <c r="B70" s="591"/>
      <c r="C70" s="591"/>
      <c r="D70" s="591"/>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row>
    <row r="71" spans="1:33" ht="7.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row>
    <row r="72" spans="1:33" ht="24" customHeight="1">
      <c r="A72" s="591" t="s">
        <v>826</v>
      </c>
      <c r="B72" s="591"/>
      <c r="C72" s="591"/>
      <c r="D72" s="591"/>
      <c r="E72" s="591"/>
      <c r="F72" s="591"/>
      <c r="G72" s="591"/>
      <c r="H72" s="591"/>
      <c r="I72" s="591"/>
      <c r="J72" s="591"/>
      <c r="K72" s="591"/>
      <c r="L72" s="591"/>
      <c r="M72" s="591"/>
      <c r="N72" s="591"/>
      <c r="O72" s="591"/>
      <c r="P72" s="591"/>
      <c r="Q72" s="591"/>
      <c r="R72" s="591"/>
      <c r="S72" s="591"/>
      <c r="T72" s="591"/>
      <c r="U72" s="591"/>
      <c r="V72" s="591"/>
      <c r="W72" s="591"/>
      <c r="X72" s="591"/>
      <c r="Y72" s="591"/>
      <c r="Z72" s="591"/>
      <c r="AA72" s="591"/>
      <c r="AB72" s="591"/>
      <c r="AC72" s="591"/>
      <c r="AD72" s="591"/>
      <c r="AE72" s="591"/>
      <c r="AF72" s="591"/>
      <c r="AG72" s="591"/>
    </row>
    <row r="73" spans="1:33" ht="7.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row>
    <row r="74" spans="1:33" ht="12" customHeight="1">
      <c r="A74" s="591" t="s">
        <v>827</v>
      </c>
      <c r="B74" s="591"/>
      <c r="C74" s="591"/>
      <c r="D74" s="591"/>
      <c r="E74" s="591"/>
      <c r="F74" s="591"/>
      <c r="G74" s="591"/>
      <c r="H74" s="591"/>
      <c r="I74" s="591"/>
      <c r="J74" s="591"/>
      <c r="K74" s="591"/>
      <c r="L74" s="591"/>
      <c r="M74" s="591"/>
      <c r="N74" s="591"/>
      <c r="O74" s="591"/>
      <c r="P74" s="591"/>
      <c r="Q74" s="591"/>
      <c r="R74" s="591"/>
      <c r="S74" s="591"/>
      <c r="T74" s="591"/>
      <c r="U74" s="591"/>
      <c r="V74" s="591"/>
      <c r="W74" s="591"/>
      <c r="X74" s="591"/>
      <c r="Y74" s="591"/>
      <c r="Z74" s="591"/>
      <c r="AA74" s="591"/>
      <c r="AB74" s="591"/>
      <c r="AC74" s="591"/>
      <c r="AD74" s="591"/>
      <c r="AE74" s="591"/>
      <c r="AF74" s="591"/>
      <c r="AG74" s="591"/>
    </row>
    <row r="75" spans="1:33" ht="7.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row>
    <row r="76" spans="1:33" ht="24" customHeight="1">
      <c r="A76" s="589" t="s">
        <v>828</v>
      </c>
      <c r="B76" s="589"/>
      <c r="C76" s="589"/>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row>
    <row r="77" spans="1:33" ht="7.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row>
    <row r="78" spans="1:33" ht="12" customHeight="1">
      <c r="A78" s="591" t="s">
        <v>829</v>
      </c>
      <c r="B78" s="591"/>
      <c r="C78" s="591"/>
      <c r="D78" s="591"/>
      <c r="E78" s="591"/>
      <c r="F78" s="591"/>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row>
    <row r="79" spans="1:33" ht="12" customHeight="1">
      <c r="A79" s="591" t="s">
        <v>830</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row>
    <row r="80" spans="1:33" ht="12" customHeight="1">
      <c r="A80" s="591" t="s">
        <v>831</v>
      </c>
      <c r="B80" s="591"/>
      <c r="C80" s="591"/>
      <c r="D80" s="591"/>
      <c r="E80" s="591"/>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row>
    <row r="81" spans="1:33" ht="7.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row>
    <row r="82" spans="1:33" ht="12" customHeight="1">
      <c r="A82" s="589" t="s">
        <v>832</v>
      </c>
      <c r="B82" s="589"/>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row>
    <row r="83" spans="1:33" ht="24" customHeight="1">
      <c r="A83" s="590" t="s">
        <v>900</v>
      </c>
      <c r="B83" s="590"/>
      <c r="C83" s="590"/>
      <c r="D83" s="590"/>
      <c r="E83" s="590"/>
      <c r="F83" s="590"/>
      <c r="G83" s="590"/>
      <c r="H83" s="590"/>
      <c r="I83" s="590"/>
      <c r="J83" s="590"/>
      <c r="K83" s="590"/>
      <c r="L83" s="590"/>
      <c r="M83" s="590"/>
      <c r="N83" s="590"/>
      <c r="O83" s="590"/>
      <c r="P83" s="590"/>
      <c r="Q83" s="590"/>
      <c r="R83" s="590"/>
      <c r="S83" s="590"/>
      <c r="T83" s="590"/>
      <c r="U83" s="590"/>
      <c r="V83" s="590"/>
      <c r="W83" s="590"/>
      <c r="X83" s="590"/>
      <c r="Y83" s="590"/>
      <c r="Z83" s="590"/>
      <c r="AA83" s="590"/>
      <c r="AB83" s="590"/>
      <c r="AC83" s="590"/>
      <c r="AD83" s="590"/>
      <c r="AE83" s="590"/>
      <c r="AF83" s="590"/>
      <c r="AG83" s="590"/>
    </row>
    <row r="84" spans="1:33" ht="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row>
    <row r="85" spans="1:33" ht="24" customHeight="1">
      <c r="A85" s="589" t="s">
        <v>833</v>
      </c>
      <c r="B85" s="589"/>
      <c r="C85" s="589"/>
      <c r="D85" s="589"/>
      <c r="E85" s="589"/>
      <c r="F85" s="589"/>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row>
    <row r="86" spans="1:33" ht="7.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row>
    <row r="87" spans="1:33" ht="24" customHeight="1">
      <c r="A87" s="589" t="s">
        <v>834</v>
      </c>
      <c r="B87" s="589"/>
      <c r="C87" s="589"/>
      <c r="D87" s="589"/>
      <c r="E87" s="589"/>
      <c r="F87" s="589"/>
      <c r="G87" s="589"/>
      <c r="H87" s="589"/>
      <c r="I87" s="589"/>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c r="AG87" s="589"/>
    </row>
    <row r="88" spans="1:33" ht="7.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row>
    <row r="89" spans="1:33" ht="12" customHeight="1">
      <c r="A89" s="589" t="s">
        <v>835</v>
      </c>
      <c r="B89" s="589"/>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row>
    <row r="90" spans="1:33" ht="60" customHeight="1">
      <c r="A90" s="590" t="s">
        <v>901</v>
      </c>
      <c r="B90" s="590"/>
      <c r="C90" s="590"/>
      <c r="D90" s="590"/>
      <c r="E90" s="590"/>
      <c r="F90" s="590"/>
      <c r="G90" s="590"/>
      <c r="H90" s="590"/>
      <c r="I90" s="590"/>
      <c r="J90" s="590"/>
      <c r="K90" s="590"/>
      <c r="L90" s="590"/>
      <c r="M90" s="590"/>
      <c r="N90" s="590"/>
      <c r="O90" s="590"/>
      <c r="P90" s="590"/>
      <c r="Q90" s="590"/>
      <c r="R90" s="590"/>
      <c r="S90" s="590"/>
      <c r="T90" s="590"/>
      <c r="U90" s="590"/>
      <c r="V90" s="590"/>
      <c r="W90" s="590"/>
      <c r="X90" s="590"/>
      <c r="Y90" s="590"/>
      <c r="Z90" s="590"/>
      <c r="AA90" s="590"/>
      <c r="AB90" s="590"/>
      <c r="AC90" s="590"/>
      <c r="AD90" s="590"/>
      <c r="AE90" s="590"/>
      <c r="AF90" s="590"/>
      <c r="AG90" s="590"/>
    </row>
    <row r="91" spans="1:33" ht="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row>
    <row r="92" spans="1:33" ht="24" customHeight="1">
      <c r="A92" s="589" t="s">
        <v>836</v>
      </c>
      <c r="B92" s="589"/>
      <c r="C92" s="589"/>
      <c r="D92" s="589"/>
      <c r="E92" s="589"/>
      <c r="F92" s="589"/>
      <c r="G92" s="589"/>
      <c r="H92" s="589"/>
      <c r="I92" s="589"/>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c r="AG92" s="589"/>
    </row>
    <row r="93" spans="1:33" ht="7.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row>
    <row r="94" spans="1:33" ht="24" customHeight="1">
      <c r="A94" s="591" t="s">
        <v>837</v>
      </c>
      <c r="B94" s="591"/>
      <c r="C94" s="591"/>
      <c r="D94" s="591"/>
      <c r="E94" s="591"/>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row>
    <row r="95" spans="1:33" ht="7.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row>
    <row r="96" spans="1:33" ht="24" customHeight="1">
      <c r="A96" s="591" t="s">
        <v>838</v>
      </c>
      <c r="B96" s="591"/>
      <c r="C96" s="591"/>
      <c r="D96" s="591"/>
      <c r="E96" s="591"/>
      <c r="F96" s="591"/>
      <c r="G96" s="591"/>
      <c r="H96" s="591"/>
      <c r="I96" s="591"/>
      <c r="J96" s="591"/>
      <c r="K96" s="591"/>
      <c r="L96" s="591"/>
      <c r="M96" s="591"/>
      <c r="N96" s="591"/>
      <c r="O96" s="591"/>
      <c r="P96" s="591"/>
      <c r="Q96" s="591"/>
      <c r="R96" s="591"/>
      <c r="S96" s="591"/>
      <c r="T96" s="591"/>
      <c r="U96" s="591"/>
      <c r="V96" s="591"/>
      <c r="W96" s="591"/>
      <c r="X96" s="591"/>
      <c r="Y96" s="591"/>
      <c r="Z96" s="591"/>
      <c r="AA96" s="591"/>
      <c r="AB96" s="591"/>
      <c r="AC96" s="591"/>
      <c r="AD96" s="591"/>
      <c r="AE96" s="591"/>
      <c r="AF96" s="591"/>
      <c r="AG96" s="591"/>
    </row>
    <row r="97" spans="1:33" ht="7.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row>
    <row r="98" spans="1:33" ht="24" customHeight="1">
      <c r="A98" s="591" t="s">
        <v>839</v>
      </c>
      <c r="B98" s="591"/>
      <c r="C98" s="591"/>
      <c r="D98" s="591"/>
      <c r="E98" s="591"/>
      <c r="F98" s="591"/>
      <c r="G98" s="591"/>
      <c r="H98" s="591"/>
      <c r="I98" s="591"/>
      <c r="J98" s="591"/>
      <c r="K98" s="591"/>
      <c r="L98" s="591"/>
      <c r="M98" s="591"/>
      <c r="N98" s="591"/>
      <c r="O98" s="591"/>
      <c r="P98" s="591"/>
      <c r="Q98" s="591"/>
      <c r="R98" s="591"/>
      <c r="S98" s="591"/>
      <c r="T98" s="591"/>
      <c r="U98" s="591"/>
      <c r="V98" s="591"/>
      <c r="W98" s="591"/>
      <c r="X98" s="591"/>
      <c r="Y98" s="591"/>
      <c r="Z98" s="591"/>
      <c r="AA98" s="591"/>
      <c r="AB98" s="591"/>
      <c r="AC98" s="591"/>
      <c r="AD98" s="591"/>
      <c r="AE98" s="591"/>
      <c r="AF98" s="591"/>
      <c r="AG98" s="591"/>
    </row>
    <row r="99" spans="1:33" ht="7.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row>
    <row r="100" spans="1:33" ht="24" customHeight="1">
      <c r="A100" s="591" t="s">
        <v>840</v>
      </c>
      <c r="B100" s="591"/>
      <c r="C100" s="591"/>
      <c r="D100" s="591"/>
      <c r="E100" s="591"/>
      <c r="F100" s="591"/>
      <c r="G100" s="591"/>
      <c r="H100" s="591"/>
      <c r="I100" s="591"/>
      <c r="J100" s="591"/>
      <c r="K100" s="591"/>
      <c r="L100" s="591"/>
      <c r="M100" s="591"/>
      <c r="N100" s="591"/>
      <c r="O100" s="591"/>
      <c r="P100" s="591"/>
      <c r="Q100" s="591"/>
      <c r="R100" s="591"/>
      <c r="S100" s="591"/>
      <c r="T100" s="591"/>
      <c r="U100" s="591"/>
      <c r="V100" s="591"/>
      <c r="W100" s="591"/>
      <c r="X100" s="591"/>
      <c r="Y100" s="591"/>
      <c r="Z100" s="591"/>
      <c r="AA100" s="591"/>
      <c r="AB100" s="591"/>
      <c r="AC100" s="591"/>
      <c r="AD100" s="591"/>
      <c r="AE100" s="591"/>
      <c r="AF100" s="591"/>
      <c r="AG100" s="591"/>
    </row>
    <row r="101" spans="1:33" ht="7.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row>
    <row r="102" spans="1:33" ht="12" customHeight="1">
      <c r="A102" s="591" t="s">
        <v>841</v>
      </c>
      <c r="B102" s="591"/>
      <c r="C102" s="591"/>
      <c r="D102" s="591"/>
      <c r="E102" s="591"/>
      <c r="F102" s="591"/>
      <c r="G102" s="591"/>
      <c r="H102" s="591"/>
      <c r="I102" s="591"/>
      <c r="J102" s="591"/>
      <c r="K102" s="591"/>
      <c r="L102" s="591"/>
      <c r="M102" s="591"/>
      <c r="N102" s="591"/>
      <c r="O102" s="591"/>
      <c r="P102" s="591"/>
      <c r="Q102" s="591"/>
      <c r="R102" s="591"/>
      <c r="S102" s="591"/>
      <c r="T102" s="591"/>
      <c r="U102" s="591"/>
      <c r="V102" s="591"/>
      <c r="W102" s="591"/>
      <c r="X102" s="591"/>
      <c r="Y102" s="591"/>
      <c r="Z102" s="591"/>
      <c r="AA102" s="591"/>
      <c r="AB102" s="591"/>
      <c r="AC102" s="591"/>
      <c r="AD102" s="591"/>
      <c r="AE102" s="591"/>
      <c r="AF102" s="591"/>
      <c r="AG102" s="591"/>
    </row>
    <row r="103" spans="1:33" ht="7.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row>
    <row r="104" spans="1:33" ht="12" customHeight="1">
      <c r="A104" s="589" t="s">
        <v>842</v>
      </c>
      <c r="B104" s="589"/>
      <c r="C104" s="589"/>
      <c r="D104" s="589"/>
      <c r="E104" s="589"/>
      <c r="F104" s="589"/>
      <c r="G104" s="589"/>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row>
    <row r="105" spans="1:33" ht="48" customHeight="1">
      <c r="A105" s="590" t="s">
        <v>902</v>
      </c>
      <c r="B105" s="590"/>
      <c r="C105" s="590"/>
      <c r="D105" s="590"/>
      <c r="E105" s="590"/>
      <c r="F105" s="590"/>
      <c r="G105" s="590"/>
      <c r="H105" s="590"/>
      <c r="I105" s="590"/>
      <c r="J105" s="590"/>
      <c r="K105" s="590"/>
      <c r="L105" s="590"/>
      <c r="M105" s="590"/>
      <c r="N105" s="590"/>
      <c r="O105" s="590"/>
      <c r="P105" s="590"/>
      <c r="Q105" s="590"/>
      <c r="R105" s="590"/>
      <c r="S105" s="590"/>
      <c r="T105" s="590"/>
      <c r="U105" s="590"/>
      <c r="V105" s="590"/>
      <c r="W105" s="590"/>
      <c r="X105" s="590"/>
      <c r="Y105" s="590"/>
      <c r="Z105" s="590"/>
      <c r="AA105" s="590"/>
      <c r="AB105" s="590"/>
      <c r="AC105" s="590"/>
      <c r="AD105" s="590"/>
      <c r="AE105" s="590"/>
      <c r="AF105" s="590"/>
      <c r="AG105" s="590"/>
    </row>
    <row r="106" spans="1:33" ht="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row>
    <row r="107" spans="1:33" ht="12" customHeight="1">
      <c r="A107" s="589" t="s">
        <v>843</v>
      </c>
      <c r="B107" s="589"/>
      <c r="C107" s="589"/>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89"/>
      <c r="AD107" s="589"/>
      <c r="AE107" s="589"/>
      <c r="AF107" s="589"/>
      <c r="AG107" s="589"/>
    </row>
    <row r="108" spans="1:33" ht="24" customHeight="1">
      <c r="A108" s="590" t="s">
        <v>903</v>
      </c>
      <c r="B108" s="590"/>
      <c r="C108" s="590"/>
      <c r="D108" s="590"/>
      <c r="E108" s="590"/>
      <c r="F108" s="590"/>
      <c r="G108" s="590"/>
      <c r="H108" s="590"/>
      <c r="I108" s="590"/>
      <c r="J108" s="590"/>
      <c r="K108" s="590"/>
      <c r="L108" s="590"/>
      <c r="M108" s="590"/>
      <c r="N108" s="590"/>
      <c r="O108" s="590"/>
      <c r="P108" s="590"/>
      <c r="Q108" s="590"/>
      <c r="R108" s="590"/>
      <c r="S108" s="590"/>
      <c r="T108" s="590"/>
      <c r="U108" s="590"/>
      <c r="V108" s="590"/>
      <c r="W108" s="590"/>
      <c r="X108" s="590"/>
      <c r="Y108" s="590"/>
      <c r="Z108" s="590"/>
      <c r="AA108" s="590"/>
      <c r="AB108" s="590"/>
      <c r="AC108" s="590"/>
      <c r="AD108" s="590"/>
      <c r="AE108" s="590"/>
      <c r="AF108" s="590"/>
      <c r="AG108" s="590"/>
    </row>
    <row r="109" spans="1:33" ht="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row>
    <row r="110" spans="1:33" ht="12" customHeight="1">
      <c r="A110" s="590" t="s">
        <v>904</v>
      </c>
      <c r="B110" s="590"/>
      <c r="C110" s="590"/>
      <c r="D110" s="590"/>
      <c r="E110" s="590"/>
      <c r="F110" s="590"/>
      <c r="G110" s="590"/>
      <c r="H110" s="590"/>
      <c r="I110" s="590"/>
      <c r="J110" s="590"/>
      <c r="K110" s="590"/>
      <c r="L110" s="590"/>
      <c r="M110" s="590"/>
      <c r="N110" s="590"/>
      <c r="O110" s="590"/>
      <c r="P110" s="590"/>
      <c r="Q110" s="590"/>
      <c r="R110" s="590"/>
      <c r="S110" s="590"/>
      <c r="T110" s="590"/>
      <c r="U110" s="590"/>
      <c r="V110" s="590"/>
      <c r="W110" s="590"/>
      <c r="X110" s="590"/>
      <c r="Y110" s="590"/>
      <c r="Z110" s="590"/>
      <c r="AA110" s="590"/>
      <c r="AB110" s="590"/>
      <c r="AC110" s="590"/>
      <c r="AD110" s="590"/>
      <c r="AE110" s="590"/>
      <c r="AF110" s="590"/>
      <c r="AG110" s="590"/>
    </row>
    <row r="111" spans="1:33" ht="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row>
    <row r="112" spans="1:33" ht="24" customHeight="1">
      <c r="A112" s="591" t="s">
        <v>905</v>
      </c>
      <c r="B112" s="591"/>
      <c r="C112" s="591"/>
      <c r="D112" s="591"/>
      <c r="E112" s="591"/>
      <c r="F112" s="591"/>
      <c r="G112" s="591"/>
      <c r="H112" s="591"/>
      <c r="I112" s="591"/>
      <c r="J112" s="591"/>
      <c r="K112" s="591"/>
      <c r="L112" s="591"/>
      <c r="M112" s="591"/>
      <c r="N112" s="591"/>
      <c r="O112" s="591"/>
      <c r="P112" s="591"/>
      <c r="Q112" s="591"/>
      <c r="R112" s="591"/>
      <c r="S112" s="591"/>
      <c r="T112" s="591"/>
      <c r="U112" s="591"/>
      <c r="V112" s="591"/>
      <c r="W112" s="591"/>
      <c r="X112" s="591"/>
      <c r="Y112" s="591"/>
      <c r="Z112" s="591"/>
      <c r="AA112" s="591"/>
      <c r="AB112" s="591"/>
      <c r="AC112" s="591"/>
      <c r="AD112" s="591"/>
      <c r="AE112" s="591"/>
      <c r="AF112" s="591"/>
      <c r="AG112" s="591"/>
    </row>
    <row r="113" spans="1:33" ht="12" customHeight="1">
      <c r="A113" s="591" t="s">
        <v>844</v>
      </c>
      <c r="B113" s="591"/>
      <c r="C113" s="591"/>
      <c r="D113" s="591"/>
      <c r="E113" s="591"/>
      <c r="F113" s="591"/>
      <c r="G113" s="591"/>
      <c r="H113" s="591"/>
      <c r="I113" s="591"/>
      <c r="J113" s="591"/>
      <c r="K113" s="591"/>
      <c r="L113" s="591"/>
      <c r="M113" s="591"/>
      <c r="N113" s="591"/>
      <c r="O113" s="591"/>
      <c r="P113" s="591"/>
      <c r="Q113" s="591"/>
      <c r="R113" s="591"/>
      <c r="S113" s="591"/>
      <c r="T113" s="591"/>
      <c r="U113" s="591"/>
      <c r="V113" s="591"/>
      <c r="W113" s="591"/>
      <c r="X113" s="591"/>
      <c r="Y113" s="591"/>
      <c r="Z113" s="591"/>
      <c r="AA113" s="591"/>
      <c r="AB113" s="591"/>
      <c r="AC113" s="591"/>
      <c r="AD113" s="591"/>
      <c r="AE113" s="591"/>
      <c r="AF113" s="591"/>
      <c r="AG113" s="591"/>
    </row>
    <row r="114" spans="1:33" ht="12" customHeight="1">
      <c r="A114" s="591" t="s">
        <v>845</v>
      </c>
      <c r="B114" s="591"/>
      <c r="C114" s="591"/>
      <c r="D114" s="591"/>
      <c r="E114" s="591"/>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591"/>
      <c r="AC114" s="591"/>
      <c r="AD114" s="591"/>
      <c r="AE114" s="591"/>
      <c r="AF114" s="591"/>
      <c r="AG114" s="591"/>
    </row>
    <row r="115" spans="1:33" ht="7.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row>
    <row r="116" spans="1:33" ht="24" customHeight="1">
      <c r="A116" s="590" t="s">
        <v>906</v>
      </c>
      <c r="B116" s="590"/>
      <c r="C116" s="590"/>
      <c r="D116" s="590"/>
      <c r="E116" s="590"/>
      <c r="F116" s="590"/>
      <c r="G116" s="590"/>
      <c r="H116" s="590"/>
      <c r="I116" s="590"/>
      <c r="J116" s="590"/>
      <c r="K116" s="590"/>
      <c r="L116" s="590"/>
      <c r="M116" s="590"/>
      <c r="N116" s="590"/>
      <c r="O116" s="590"/>
      <c r="P116" s="590"/>
      <c r="Q116" s="590"/>
      <c r="R116" s="590"/>
      <c r="S116" s="590"/>
      <c r="T116" s="590"/>
      <c r="U116" s="590"/>
      <c r="V116" s="590"/>
      <c r="W116" s="590"/>
      <c r="X116" s="590"/>
      <c r="Y116" s="590"/>
      <c r="Z116" s="590"/>
      <c r="AA116" s="590"/>
      <c r="AB116" s="590"/>
      <c r="AC116" s="590"/>
      <c r="AD116" s="590"/>
      <c r="AE116" s="590"/>
      <c r="AF116" s="590"/>
      <c r="AG116" s="590"/>
    </row>
    <row r="117" spans="1:33" ht="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row>
    <row r="118" spans="1:33" ht="12" customHeight="1">
      <c r="A118" s="590" t="s">
        <v>907</v>
      </c>
      <c r="B118" s="590"/>
      <c r="C118" s="590"/>
      <c r="D118" s="590"/>
      <c r="E118" s="590"/>
      <c r="F118" s="590"/>
      <c r="G118" s="590"/>
      <c r="H118" s="590"/>
      <c r="I118" s="590"/>
      <c r="J118" s="590"/>
      <c r="K118" s="590"/>
      <c r="L118" s="590"/>
      <c r="M118" s="590"/>
      <c r="N118" s="590"/>
      <c r="O118" s="590"/>
      <c r="P118" s="590"/>
      <c r="Q118" s="590"/>
      <c r="R118" s="590"/>
      <c r="S118" s="590"/>
      <c r="T118" s="590"/>
      <c r="U118" s="590"/>
      <c r="V118" s="590"/>
      <c r="W118" s="590"/>
      <c r="X118" s="590"/>
      <c r="Y118" s="590"/>
      <c r="Z118" s="590"/>
      <c r="AA118" s="590"/>
      <c r="AB118" s="590"/>
      <c r="AC118" s="590"/>
      <c r="AD118" s="590"/>
      <c r="AE118" s="590"/>
      <c r="AF118" s="590"/>
      <c r="AG118" s="590"/>
    </row>
    <row r="119" spans="1:33" ht="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row>
    <row r="120" spans="1:33" ht="12" customHeight="1">
      <c r="A120" s="591" t="s">
        <v>846</v>
      </c>
      <c r="B120" s="591"/>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row>
    <row r="121" spans="1:33" ht="12" customHeight="1">
      <c r="A121" s="591" t="s">
        <v>847</v>
      </c>
      <c r="B121" s="591"/>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row>
    <row r="122" spans="1:33" ht="7.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row>
    <row r="123" spans="1:33" ht="24" customHeight="1">
      <c r="A123" s="590" t="s">
        <v>908</v>
      </c>
      <c r="B123" s="590"/>
      <c r="C123" s="590"/>
      <c r="D123" s="590"/>
      <c r="E123" s="590"/>
      <c r="F123" s="590"/>
      <c r="G123" s="590"/>
      <c r="H123" s="590"/>
      <c r="I123" s="590"/>
      <c r="J123" s="590"/>
      <c r="K123" s="590"/>
      <c r="L123" s="590"/>
      <c r="M123" s="590"/>
      <c r="N123" s="590"/>
      <c r="O123" s="590"/>
      <c r="P123" s="590"/>
      <c r="Q123" s="590"/>
      <c r="R123" s="590"/>
      <c r="S123" s="590"/>
      <c r="T123" s="590"/>
      <c r="U123" s="590"/>
      <c r="V123" s="590"/>
      <c r="W123" s="590"/>
      <c r="X123" s="590"/>
      <c r="Y123" s="590"/>
      <c r="Z123" s="590"/>
      <c r="AA123" s="590"/>
      <c r="AB123" s="590"/>
      <c r="AC123" s="590"/>
      <c r="AD123" s="590"/>
      <c r="AE123" s="590"/>
      <c r="AF123" s="590"/>
      <c r="AG123" s="590"/>
    </row>
    <row r="124" spans="1:33" ht="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row>
    <row r="125" spans="1:33" ht="12" customHeight="1">
      <c r="A125" s="589" t="s">
        <v>848</v>
      </c>
      <c r="B125" s="589"/>
      <c r="C125" s="589"/>
      <c r="D125" s="589"/>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89"/>
    </row>
    <row r="126" spans="1:33" ht="12" customHeight="1">
      <c r="A126" s="590" t="s">
        <v>909</v>
      </c>
      <c r="B126" s="590"/>
      <c r="C126" s="590"/>
      <c r="D126" s="590"/>
      <c r="E126" s="590"/>
      <c r="F126" s="590"/>
      <c r="G126" s="590"/>
      <c r="H126" s="590"/>
      <c r="I126" s="590"/>
      <c r="J126" s="590"/>
      <c r="K126" s="590"/>
      <c r="L126" s="590"/>
      <c r="M126" s="590"/>
      <c r="N126" s="590"/>
      <c r="O126" s="590"/>
      <c r="P126" s="590"/>
      <c r="Q126" s="590"/>
      <c r="R126" s="590"/>
      <c r="S126" s="590"/>
      <c r="T126" s="590"/>
      <c r="U126" s="590"/>
      <c r="V126" s="590"/>
      <c r="W126" s="590"/>
      <c r="X126" s="590"/>
      <c r="Y126" s="590"/>
      <c r="Z126" s="590"/>
      <c r="AA126" s="590"/>
      <c r="AB126" s="590"/>
      <c r="AC126" s="590"/>
      <c r="AD126" s="590"/>
      <c r="AE126" s="590"/>
      <c r="AF126" s="590"/>
      <c r="AG126" s="590"/>
    </row>
    <row r="127" spans="1:33" ht="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row>
    <row r="128" spans="1:33" ht="12" customHeight="1">
      <c r="A128" s="589" t="s">
        <v>849</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row>
    <row r="129" spans="1:33" ht="36" customHeight="1">
      <c r="A129" s="590" t="s">
        <v>910</v>
      </c>
      <c r="B129" s="590"/>
      <c r="C129" s="590"/>
      <c r="D129" s="590"/>
      <c r="E129" s="590"/>
      <c r="F129" s="590"/>
      <c r="G129" s="590"/>
      <c r="H129" s="590"/>
      <c r="I129" s="590"/>
      <c r="J129" s="590"/>
      <c r="K129" s="590"/>
      <c r="L129" s="590"/>
      <c r="M129" s="590"/>
      <c r="N129" s="590"/>
      <c r="O129" s="590"/>
      <c r="P129" s="590"/>
      <c r="Q129" s="590"/>
      <c r="R129" s="590"/>
      <c r="S129" s="590"/>
      <c r="T129" s="590"/>
      <c r="U129" s="590"/>
      <c r="V129" s="590"/>
      <c r="W129" s="590"/>
      <c r="X129" s="590"/>
      <c r="Y129" s="590"/>
      <c r="Z129" s="590"/>
      <c r="AA129" s="590"/>
      <c r="AB129" s="590"/>
      <c r="AC129" s="590"/>
      <c r="AD129" s="590"/>
      <c r="AE129" s="590"/>
      <c r="AF129" s="590"/>
      <c r="AG129" s="590"/>
    </row>
    <row r="130" spans="1:33" ht="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row>
    <row r="131" spans="1:33" ht="36" customHeight="1">
      <c r="A131" s="590" t="s">
        <v>911</v>
      </c>
      <c r="B131" s="590"/>
      <c r="C131" s="590"/>
      <c r="D131" s="590"/>
      <c r="E131" s="590"/>
      <c r="F131" s="590"/>
      <c r="G131" s="590"/>
      <c r="H131" s="590"/>
      <c r="I131" s="590"/>
      <c r="J131" s="590"/>
      <c r="K131" s="590"/>
      <c r="L131" s="590"/>
      <c r="M131" s="590"/>
      <c r="N131" s="590"/>
      <c r="O131" s="590"/>
      <c r="P131" s="590"/>
      <c r="Q131" s="590"/>
      <c r="R131" s="590"/>
      <c r="S131" s="590"/>
      <c r="T131" s="590"/>
      <c r="U131" s="590"/>
      <c r="V131" s="590"/>
      <c r="W131" s="590"/>
      <c r="X131" s="590"/>
      <c r="Y131" s="590"/>
      <c r="Z131" s="590"/>
      <c r="AA131" s="590"/>
      <c r="AB131" s="590"/>
      <c r="AC131" s="590"/>
      <c r="AD131" s="590"/>
      <c r="AE131" s="590"/>
      <c r="AF131" s="590"/>
      <c r="AG131" s="590"/>
    </row>
    <row r="132" spans="1:33" ht="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row>
    <row r="133" spans="1:33" ht="48" customHeight="1">
      <c r="A133" s="590" t="s">
        <v>912</v>
      </c>
      <c r="B133" s="590"/>
      <c r="C133" s="590"/>
      <c r="D133" s="590"/>
      <c r="E133" s="590"/>
      <c r="F133" s="590"/>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0"/>
      <c r="AD133" s="590"/>
      <c r="AE133" s="590"/>
      <c r="AF133" s="590"/>
      <c r="AG133" s="590"/>
    </row>
    <row r="134" spans="1:33" ht="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row>
    <row r="135" spans="1:33" ht="36" customHeight="1">
      <c r="A135" s="590" t="s">
        <v>913</v>
      </c>
      <c r="B135" s="590"/>
      <c r="C135" s="590"/>
      <c r="D135" s="590"/>
      <c r="E135" s="590"/>
      <c r="F135" s="59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590"/>
      <c r="AC135" s="590"/>
      <c r="AD135" s="590"/>
      <c r="AE135" s="590"/>
      <c r="AF135" s="590"/>
      <c r="AG135" s="590"/>
    </row>
    <row r="136" spans="1:33" ht="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row>
    <row r="137" spans="1:33" ht="12" customHeight="1">
      <c r="A137" s="590" t="s">
        <v>914</v>
      </c>
      <c r="B137" s="590"/>
      <c r="C137" s="590"/>
      <c r="D137" s="590"/>
      <c r="E137" s="590"/>
      <c r="F137" s="590"/>
      <c r="G137" s="590"/>
      <c r="H137" s="590"/>
      <c r="I137" s="590"/>
      <c r="J137" s="590"/>
      <c r="K137" s="590"/>
      <c r="L137" s="590"/>
      <c r="M137" s="590"/>
      <c r="N137" s="590"/>
      <c r="O137" s="590"/>
      <c r="P137" s="590"/>
      <c r="Q137" s="590"/>
      <c r="R137" s="590"/>
      <c r="S137" s="590"/>
      <c r="T137" s="590"/>
      <c r="U137" s="590"/>
      <c r="V137" s="590"/>
      <c r="W137" s="590"/>
      <c r="X137" s="590"/>
      <c r="Y137" s="590"/>
      <c r="Z137" s="590"/>
      <c r="AA137" s="590"/>
      <c r="AB137" s="590"/>
      <c r="AC137" s="590"/>
      <c r="AD137" s="590"/>
      <c r="AE137" s="590"/>
      <c r="AF137" s="590"/>
      <c r="AG137" s="590"/>
    </row>
    <row r="138" spans="1:33" ht="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row>
    <row r="139" spans="1:33" ht="24" customHeight="1">
      <c r="A139" s="589" t="s">
        <v>850</v>
      </c>
      <c r="B139" s="589"/>
      <c r="C139" s="589"/>
      <c r="D139" s="589"/>
      <c r="E139" s="589"/>
      <c r="F139" s="589"/>
      <c r="G139" s="589"/>
      <c r="H139" s="589"/>
      <c r="I139" s="589"/>
      <c r="J139" s="589"/>
      <c r="K139" s="589"/>
      <c r="L139" s="589"/>
      <c r="M139" s="589"/>
      <c r="N139" s="589"/>
      <c r="O139" s="589"/>
      <c r="P139" s="589"/>
      <c r="Q139" s="589"/>
      <c r="R139" s="589"/>
      <c r="S139" s="589"/>
      <c r="T139" s="589"/>
      <c r="U139" s="589"/>
      <c r="V139" s="589"/>
      <c r="W139" s="589"/>
      <c r="X139" s="589"/>
      <c r="Y139" s="589"/>
      <c r="Z139" s="589"/>
      <c r="AA139" s="589"/>
      <c r="AB139" s="589"/>
      <c r="AC139" s="589"/>
      <c r="AD139" s="589"/>
      <c r="AE139" s="589"/>
      <c r="AF139" s="589"/>
      <c r="AG139" s="589"/>
    </row>
    <row r="140" spans="1:33" ht="7.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row>
    <row r="141" spans="1:33" ht="12" customHeight="1">
      <c r="A141" s="592" t="s">
        <v>851</v>
      </c>
      <c r="B141" s="592"/>
      <c r="C141" s="592"/>
      <c r="D141" s="592"/>
      <c r="E141" s="592"/>
      <c r="F141" s="592"/>
      <c r="G141" s="592"/>
      <c r="H141" s="592"/>
      <c r="I141" s="592"/>
      <c r="J141" s="592"/>
      <c r="K141" s="592"/>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row>
    <row r="142" spans="1:33" ht="7.5" customHeight="1">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row>
    <row r="143" spans="1:33" ht="12" customHeight="1">
      <c r="A143" s="589" t="s">
        <v>852</v>
      </c>
      <c r="B143" s="589"/>
      <c r="C143" s="589"/>
      <c r="D143" s="589"/>
      <c r="E143" s="589"/>
      <c r="F143" s="589"/>
      <c r="G143" s="589"/>
      <c r="H143" s="589"/>
      <c r="I143" s="589"/>
      <c r="J143" s="589"/>
      <c r="K143" s="589"/>
      <c r="L143" s="589"/>
      <c r="M143" s="589"/>
      <c r="N143" s="589"/>
      <c r="O143" s="589"/>
      <c r="P143" s="589"/>
      <c r="Q143" s="589"/>
      <c r="R143" s="589"/>
      <c r="S143" s="589"/>
      <c r="T143" s="589"/>
      <c r="U143" s="589"/>
      <c r="V143" s="589"/>
      <c r="W143" s="589"/>
      <c r="X143" s="589"/>
      <c r="Y143" s="589"/>
      <c r="Z143" s="589"/>
      <c r="AA143" s="589"/>
      <c r="AB143" s="589"/>
      <c r="AC143" s="589"/>
      <c r="AD143" s="589"/>
      <c r="AE143" s="589"/>
      <c r="AF143" s="589"/>
      <c r="AG143" s="589"/>
    </row>
    <row r="144" spans="1:33" ht="12" customHeight="1">
      <c r="A144" s="590" t="s">
        <v>915</v>
      </c>
      <c r="B144" s="590"/>
      <c r="C144" s="590"/>
      <c r="D144" s="590"/>
      <c r="E144" s="590"/>
      <c r="F144" s="590"/>
      <c r="G144" s="590"/>
      <c r="H144" s="590"/>
      <c r="I144" s="590"/>
      <c r="J144" s="590"/>
      <c r="K144" s="590"/>
      <c r="L144" s="590"/>
      <c r="M144" s="590"/>
      <c r="N144" s="590"/>
      <c r="O144" s="590"/>
      <c r="P144" s="590"/>
      <c r="Q144" s="590"/>
      <c r="R144" s="590"/>
      <c r="S144" s="590"/>
      <c r="T144" s="590"/>
      <c r="U144" s="590"/>
      <c r="V144" s="590"/>
      <c r="W144" s="590"/>
      <c r="X144" s="590"/>
      <c r="Y144" s="590"/>
      <c r="Z144" s="590"/>
      <c r="AA144" s="590"/>
      <c r="AB144" s="590"/>
      <c r="AC144" s="590"/>
      <c r="AD144" s="590"/>
      <c r="AE144" s="590"/>
      <c r="AF144" s="590"/>
      <c r="AG144" s="590"/>
    </row>
    <row r="145" spans="1:33" ht="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row>
    <row r="146" spans="1:33" ht="12" customHeight="1">
      <c r="A146" s="589" t="s">
        <v>853</v>
      </c>
      <c r="B146" s="589"/>
      <c r="C146" s="589"/>
      <c r="D146" s="589"/>
      <c r="E146" s="589"/>
      <c r="F146" s="589"/>
      <c r="G146" s="589"/>
      <c r="H146" s="589"/>
      <c r="I146" s="589"/>
      <c r="J146" s="589"/>
      <c r="K146" s="589"/>
      <c r="L146" s="589"/>
      <c r="M146" s="589"/>
      <c r="N146" s="589"/>
      <c r="O146" s="589"/>
      <c r="P146" s="589"/>
      <c r="Q146" s="589"/>
      <c r="R146" s="589"/>
      <c r="S146" s="589"/>
      <c r="T146" s="589"/>
      <c r="U146" s="589"/>
      <c r="V146" s="589"/>
      <c r="W146" s="589"/>
      <c r="X146" s="589"/>
      <c r="Y146" s="589"/>
      <c r="Z146" s="589"/>
      <c r="AA146" s="589"/>
      <c r="AB146" s="589"/>
      <c r="AC146" s="589"/>
      <c r="AD146" s="589"/>
      <c r="AE146" s="589"/>
      <c r="AF146" s="589"/>
      <c r="AG146" s="589"/>
    </row>
    <row r="147" spans="1:33" ht="12" customHeight="1">
      <c r="A147" s="590" t="s">
        <v>916</v>
      </c>
      <c r="B147" s="590"/>
      <c r="C147" s="590"/>
      <c r="D147" s="590"/>
      <c r="E147" s="590"/>
      <c r="F147" s="590"/>
      <c r="G147" s="590"/>
      <c r="H147" s="590"/>
      <c r="I147" s="590"/>
      <c r="J147" s="590"/>
      <c r="K147" s="590"/>
      <c r="L147" s="590"/>
      <c r="M147" s="590"/>
      <c r="N147" s="590"/>
      <c r="O147" s="590"/>
      <c r="P147" s="590"/>
      <c r="Q147" s="590"/>
      <c r="R147" s="590"/>
      <c r="S147" s="590"/>
      <c r="T147" s="590"/>
      <c r="U147" s="590"/>
      <c r="V147" s="590"/>
      <c r="W147" s="590"/>
      <c r="X147" s="590"/>
      <c r="Y147" s="590"/>
      <c r="Z147" s="590"/>
      <c r="AA147" s="590"/>
      <c r="AB147" s="590"/>
      <c r="AC147" s="590"/>
      <c r="AD147" s="590"/>
      <c r="AE147" s="590"/>
      <c r="AF147" s="590"/>
      <c r="AG147" s="590"/>
    </row>
    <row r="148" spans="1:33" ht="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row>
    <row r="149" spans="1:33" ht="12" customHeight="1">
      <c r="A149" s="589" t="s">
        <v>854</v>
      </c>
      <c r="B149" s="589"/>
      <c r="C149" s="589"/>
      <c r="D149" s="589"/>
      <c r="E149" s="589"/>
      <c r="F149" s="589"/>
      <c r="G149" s="589"/>
      <c r="H149" s="589"/>
      <c r="I149" s="589"/>
      <c r="J149" s="589"/>
      <c r="K149" s="589"/>
      <c r="L149" s="589"/>
      <c r="M149" s="589"/>
      <c r="N149" s="589"/>
      <c r="O149" s="589"/>
      <c r="P149" s="589"/>
      <c r="Q149" s="589"/>
      <c r="R149" s="589"/>
      <c r="S149" s="589"/>
      <c r="T149" s="589"/>
      <c r="U149" s="589"/>
      <c r="V149" s="589"/>
      <c r="W149" s="589"/>
      <c r="X149" s="589"/>
      <c r="Y149" s="589"/>
      <c r="Z149" s="589"/>
      <c r="AA149" s="589"/>
      <c r="AB149" s="589"/>
      <c r="AC149" s="589"/>
      <c r="AD149" s="589"/>
      <c r="AE149" s="589"/>
      <c r="AF149" s="589"/>
      <c r="AG149" s="589"/>
    </row>
    <row r="150" spans="1:33" ht="24" customHeight="1">
      <c r="A150" s="590" t="s">
        <v>917</v>
      </c>
      <c r="B150" s="590"/>
      <c r="C150" s="590"/>
      <c r="D150" s="590"/>
      <c r="E150" s="590"/>
      <c r="F150" s="590"/>
      <c r="G150" s="590"/>
      <c r="H150" s="590"/>
      <c r="I150" s="590"/>
      <c r="J150" s="590"/>
      <c r="K150" s="590"/>
      <c r="L150" s="590"/>
      <c r="M150" s="590"/>
      <c r="N150" s="590"/>
      <c r="O150" s="590"/>
      <c r="P150" s="590"/>
      <c r="Q150" s="590"/>
      <c r="R150" s="590"/>
      <c r="S150" s="590"/>
      <c r="T150" s="590"/>
      <c r="U150" s="590"/>
      <c r="V150" s="590"/>
      <c r="W150" s="590"/>
      <c r="X150" s="590"/>
      <c r="Y150" s="590"/>
      <c r="Z150" s="590"/>
      <c r="AA150" s="590"/>
      <c r="AB150" s="590"/>
      <c r="AC150" s="590"/>
      <c r="AD150" s="590"/>
      <c r="AE150" s="590"/>
      <c r="AF150" s="590"/>
      <c r="AG150" s="590"/>
    </row>
    <row r="151" spans="1:33" ht="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row>
    <row r="152" spans="1:33" ht="12" customHeight="1">
      <c r="A152" s="591" t="s">
        <v>855</v>
      </c>
      <c r="B152" s="591"/>
      <c r="C152" s="591"/>
      <c r="D152" s="591"/>
      <c r="E152" s="591"/>
      <c r="F152" s="591"/>
      <c r="G152" s="591"/>
      <c r="H152" s="591"/>
      <c r="I152" s="591"/>
      <c r="J152" s="591"/>
      <c r="K152" s="591"/>
      <c r="L152" s="591"/>
      <c r="M152" s="591"/>
      <c r="N152" s="591"/>
      <c r="O152" s="591"/>
      <c r="P152" s="591"/>
      <c r="Q152" s="591"/>
      <c r="R152" s="591"/>
      <c r="S152" s="591"/>
      <c r="T152" s="591"/>
      <c r="U152" s="591"/>
      <c r="V152" s="591"/>
      <c r="W152" s="591"/>
      <c r="X152" s="591"/>
      <c r="Y152" s="591"/>
      <c r="Z152" s="591"/>
      <c r="AA152" s="591"/>
      <c r="AB152" s="591"/>
      <c r="AC152" s="591"/>
      <c r="AD152" s="591"/>
      <c r="AE152" s="591"/>
      <c r="AF152" s="591"/>
      <c r="AG152" s="591"/>
    </row>
    <row r="153" spans="1:33" ht="12" customHeight="1">
      <c r="A153" s="591" t="s">
        <v>856</v>
      </c>
      <c r="B153" s="591"/>
      <c r="C153" s="591"/>
      <c r="D153" s="591"/>
      <c r="E153" s="591"/>
      <c r="F153" s="591"/>
      <c r="G153" s="591"/>
      <c r="H153" s="591"/>
      <c r="I153" s="591"/>
      <c r="J153" s="591"/>
      <c r="K153" s="591"/>
      <c r="L153" s="591"/>
      <c r="M153" s="591"/>
      <c r="N153" s="591"/>
      <c r="O153" s="591"/>
      <c r="P153" s="591"/>
      <c r="Q153" s="591"/>
      <c r="R153" s="591"/>
      <c r="S153" s="591"/>
      <c r="T153" s="591"/>
      <c r="U153" s="591"/>
      <c r="V153" s="591"/>
      <c r="W153" s="591"/>
      <c r="X153" s="591"/>
      <c r="Y153" s="591"/>
      <c r="Z153" s="591"/>
      <c r="AA153" s="591"/>
      <c r="AB153" s="591"/>
      <c r="AC153" s="591"/>
      <c r="AD153" s="591"/>
      <c r="AE153" s="591"/>
      <c r="AF153" s="591"/>
      <c r="AG153" s="591"/>
    </row>
    <row r="154" spans="1:33" ht="12" customHeight="1">
      <c r="A154" s="591" t="s">
        <v>857</v>
      </c>
      <c r="B154" s="591"/>
      <c r="C154" s="591"/>
      <c r="D154" s="591"/>
      <c r="E154" s="591"/>
      <c r="F154" s="591"/>
      <c r="G154" s="591"/>
      <c r="H154" s="591"/>
      <c r="I154" s="591"/>
      <c r="J154" s="591"/>
      <c r="K154" s="591"/>
      <c r="L154" s="591"/>
      <c r="M154" s="591"/>
      <c r="N154" s="591"/>
      <c r="O154" s="591"/>
      <c r="P154" s="591"/>
      <c r="Q154" s="591"/>
      <c r="R154" s="591"/>
      <c r="S154" s="591"/>
      <c r="T154" s="591"/>
      <c r="U154" s="591"/>
      <c r="V154" s="591"/>
      <c r="W154" s="591"/>
      <c r="X154" s="591"/>
      <c r="Y154" s="591"/>
      <c r="Z154" s="591"/>
      <c r="AA154" s="591"/>
      <c r="AB154" s="591"/>
      <c r="AC154" s="591"/>
      <c r="AD154" s="591"/>
      <c r="AE154" s="591"/>
      <c r="AF154" s="591"/>
      <c r="AG154" s="591"/>
    </row>
    <row r="155" spans="1:33" ht="12" customHeight="1">
      <c r="A155" s="591" t="s">
        <v>858</v>
      </c>
      <c r="B155" s="591"/>
      <c r="C155" s="591"/>
      <c r="D155" s="591"/>
      <c r="E155" s="591"/>
      <c r="F155" s="591"/>
      <c r="G155" s="591"/>
      <c r="H155" s="591"/>
      <c r="I155" s="591"/>
      <c r="J155" s="591"/>
      <c r="K155" s="591"/>
      <c r="L155" s="591"/>
      <c r="M155" s="591"/>
      <c r="N155" s="591"/>
      <c r="O155" s="591"/>
      <c r="P155" s="591"/>
      <c r="Q155" s="591"/>
      <c r="R155" s="591"/>
      <c r="S155" s="591"/>
      <c r="T155" s="591"/>
      <c r="U155" s="591"/>
      <c r="V155" s="591"/>
      <c r="W155" s="591"/>
      <c r="X155" s="591"/>
      <c r="Y155" s="591"/>
      <c r="Z155" s="591"/>
      <c r="AA155" s="591"/>
      <c r="AB155" s="591"/>
      <c r="AC155" s="591"/>
      <c r="AD155" s="591"/>
      <c r="AE155" s="591"/>
      <c r="AF155" s="591"/>
      <c r="AG155" s="591"/>
    </row>
    <row r="156" spans="1:33" ht="12" customHeight="1">
      <c r="A156" s="591" t="s">
        <v>859</v>
      </c>
      <c r="B156" s="591"/>
      <c r="C156" s="591"/>
      <c r="D156" s="591"/>
      <c r="E156" s="591"/>
      <c r="F156" s="591"/>
      <c r="G156" s="591"/>
      <c r="H156" s="591"/>
      <c r="I156" s="591"/>
      <c r="J156" s="591"/>
      <c r="K156" s="591"/>
      <c r="L156" s="591"/>
      <c r="M156" s="591"/>
      <c r="N156" s="591"/>
      <c r="O156" s="591"/>
      <c r="P156" s="591"/>
      <c r="Q156" s="591"/>
      <c r="R156" s="591"/>
      <c r="S156" s="591"/>
      <c r="T156" s="591"/>
      <c r="U156" s="591"/>
      <c r="V156" s="591"/>
      <c r="W156" s="591"/>
      <c r="X156" s="591"/>
      <c r="Y156" s="591"/>
      <c r="Z156" s="591"/>
      <c r="AA156" s="591"/>
      <c r="AB156" s="591"/>
      <c r="AC156" s="591"/>
      <c r="AD156" s="591"/>
      <c r="AE156" s="591"/>
      <c r="AF156" s="591"/>
      <c r="AG156" s="591"/>
    </row>
    <row r="157" spans="1:33" ht="7.5"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row>
    <row r="158" spans="1:33" ht="24" customHeight="1">
      <c r="A158" s="589" t="s">
        <v>860</v>
      </c>
      <c r="B158" s="589"/>
      <c r="C158" s="589"/>
      <c r="D158" s="589"/>
      <c r="E158" s="589"/>
      <c r="F158" s="589"/>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c r="AG158" s="589"/>
    </row>
    <row r="159" spans="1:33" ht="7.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row>
    <row r="160" spans="1:33" ht="12" customHeight="1">
      <c r="A160" s="591" t="s">
        <v>861</v>
      </c>
      <c r="B160" s="591"/>
      <c r="C160" s="591"/>
      <c r="D160" s="591"/>
      <c r="E160" s="591"/>
      <c r="F160" s="591"/>
      <c r="G160" s="591"/>
      <c r="H160" s="591"/>
      <c r="I160" s="591"/>
      <c r="J160" s="591"/>
      <c r="K160" s="591"/>
      <c r="L160" s="591"/>
      <c r="M160" s="591"/>
      <c r="N160" s="591"/>
      <c r="O160" s="591"/>
      <c r="P160" s="591"/>
      <c r="Q160" s="591"/>
      <c r="R160" s="591"/>
      <c r="S160" s="591"/>
      <c r="T160" s="591"/>
      <c r="U160" s="591"/>
      <c r="V160" s="591"/>
      <c r="W160" s="591"/>
      <c r="X160" s="591"/>
      <c r="Y160" s="591"/>
      <c r="Z160" s="591"/>
      <c r="AA160" s="591"/>
      <c r="AB160" s="591"/>
      <c r="AC160" s="591"/>
      <c r="AD160" s="591"/>
      <c r="AE160" s="591"/>
      <c r="AF160" s="591"/>
      <c r="AG160" s="591"/>
    </row>
    <row r="161" spans="1:33" ht="12" customHeight="1">
      <c r="A161" s="591" t="s">
        <v>862</v>
      </c>
      <c r="B161" s="591"/>
      <c r="C161" s="591"/>
      <c r="D161" s="591"/>
      <c r="E161" s="591"/>
      <c r="F161" s="591"/>
      <c r="G161" s="591"/>
      <c r="H161" s="591"/>
      <c r="I161" s="591"/>
      <c r="J161" s="591"/>
      <c r="K161" s="591"/>
      <c r="L161" s="591"/>
      <c r="M161" s="591"/>
      <c r="N161" s="591"/>
      <c r="O161" s="591"/>
      <c r="P161" s="591"/>
      <c r="Q161" s="591"/>
      <c r="R161" s="591"/>
      <c r="S161" s="591"/>
      <c r="T161" s="591"/>
      <c r="U161" s="591"/>
      <c r="V161" s="591"/>
      <c r="W161" s="591"/>
      <c r="X161" s="591"/>
      <c r="Y161" s="591"/>
      <c r="Z161" s="591"/>
      <c r="AA161" s="591"/>
      <c r="AB161" s="591"/>
      <c r="AC161" s="591"/>
      <c r="AD161" s="591"/>
      <c r="AE161" s="591"/>
      <c r="AF161" s="591"/>
      <c r="AG161" s="591"/>
    </row>
    <row r="162" spans="1:33" ht="12" customHeight="1">
      <c r="A162" s="591" t="s">
        <v>863</v>
      </c>
      <c r="B162" s="591"/>
      <c r="C162" s="591"/>
      <c r="D162" s="591"/>
      <c r="E162" s="591"/>
      <c r="F162" s="591"/>
      <c r="G162" s="591"/>
      <c r="H162" s="591"/>
      <c r="I162" s="591"/>
      <c r="J162" s="591"/>
      <c r="K162" s="591"/>
      <c r="L162" s="591"/>
      <c r="M162" s="591"/>
      <c r="N162" s="591"/>
      <c r="O162" s="591"/>
      <c r="P162" s="591"/>
      <c r="Q162" s="591"/>
      <c r="R162" s="591"/>
      <c r="S162" s="591"/>
      <c r="T162" s="591"/>
      <c r="U162" s="591"/>
      <c r="V162" s="591"/>
      <c r="W162" s="591"/>
      <c r="X162" s="591"/>
      <c r="Y162" s="591"/>
      <c r="Z162" s="591"/>
      <c r="AA162" s="591"/>
      <c r="AB162" s="591"/>
      <c r="AC162" s="591"/>
      <c r="AD162" s="591"/>
      <c r="AE162" s="591"/>
      <c r="AF162" s="591"/>
      <c r="AG162" s="591"/>
    </row>
    <row r="163" spans="1:33" ht="12" customHeight="1">
      <c r="A163" s="591" t="s">
        <v>864</v>
      </c>
      <c r="B163" s="591"/>
      <c r="C163" s="591"/>
      <c r="D163" s="591"/>
      <c r="E163" s="591"/>
      <c r="F163" s="591"/>
      <c r="G163" s="591"/>
      <c r="H163" s="591"/>
      <c r="I163" s="591"/>
      <c r="J163" s="591"/>
      <c r="K163" s="591"/>
      <c r="L163" s="591"/>
      <c r="M163" s="591"/>
      <c r="N163" s="591"/>
      <c r="O163" s="591"/>
      <c r="P163" s="591"/>
      <c r="Q163" s="591"/>
      <c r="R163" s="591"/>
      <c r="S163" s="591"/>
      <c r="T163" s="591"/>
      <c r="U163" s="591"/>
      <c r="V163" s="591"/>
      <c r="W163" s="591"/>
      <c r="X163" s="591"/>
      <c r="Y163" s="591"/>
      <c r="Z163" s="591"/>
      <c r="AA163" s="591"/>
      <c r="AB163" s="591"/>
      <c r="AC163" s="591"/>
      <c r="AD163" s="591"/>
      <c r="AE163" s="591"/>
      <c r="AF163" s="591"/>
      <c r="AG163" s="591"/>
    </row>
    <row r="164" spans="1:33" ht="12" customHeight="1">
      <c r="A164" s="591" t="s">
        <v>865</v>
      </c>
      <c r="B164" s="591"/>
      <c r="C164" s="591"/>
      <c r="D164" s="591"/>
      <c r="E164" s="591"/>
      <c r="F164" s="591"/>
      <c r="G164" s="591"/>
      <c r="H164" s="591"/>
      <c r="I164" s="591"/>
      <c r="J164" s="591"/>
      <c r="K164" s="591"/>
      <c r="L164" s="591"/>
      <c r="M164" s="591"/>
      <c r="N164" s="591"/>
      <c r="O164" s="591"/>
      <c r="P164" s="591"/>
      <c r="Q164" s="591"/>
      <c r="R164" s="591"/>
      <c r="S164" s="591"/>
      <c r="T164" s="591"/>
      <c r="U164" s="591"/>
      <c r="V164" s="591"/>
      <c r="W164" s="591"/>
      <c r="X164" s="591"/>
      <c r="Y164" s="591"/>
      <c r="Z164" s="591"/>
      <c r="AA164" s="591"/>
      <c r="AB164" s="591"/>
      <c r="AC164" s="591"/>
      <c r="AD164" s="591"/>
      <c r="AE164" s="591"/>
      <c r="AF164" s="591"/>
      <c r="AG164" s="591"/>
    </row>
    <row r="165" spans="1:33" ht="7.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row>
    <row r="166" spans="1:33" ht="12" customHeight="1">
      <c r="A166" s="589" t="s">
        <v>866</v>
      </c>
      <c r="B166" s="589"/>
      <c r="C166" s="589"/>
      <c r="D166" s="589"/>
      <c r="E166" s="589"/>
      <c r="F166" s="589"/>
      <c r="G166" s="589"/>
      <c r="H166" s="589"/>
      <c r="I166" s="589"/>
      <c r="J166" s="589"/>
      <c r="K166" s="589"/>
      <c r="L166" s="589"/>
      <c r="M166" s="589"/>
      <c r="N166" s="589"/>
      <c r="O166" s="589"/>
      <c r="P166" s="589"/>
      <c r="Q166" s="589"/>
      <c r="R166" s="589"/>
      <c r="S166" s="589"/>
      <c r="T166" s="589"/>
      <c r="U166" s="589"/>
      <c r="V166" s="589"/>
      <c r="W166" s="589"/>
      <c r="X166" s="589"/>
      <c r="Y166" s="589"/>
      <c r="Z166" s="589"/>
      <c r="AA166" s="589"/>
      <c r="AB166" s="589"/>
      <c r="AC166" s="589"/>
      <c r="AD166" s="589"/>
      <c r="AE166" s="589"/>
      <c r="AF166" s="589"/>
      <c r="AG166" s="589"/>
    </row>
    <row r="167" spans="1:33" ht="12" customHeight="1">
      <c r="A167" s="590" t="s">
        <v>918</v>
      </c>
      <c r="B167" s="590"/>
      <c r="C167" s="590"/>
      <c r="D167" s="590"/>
      <c r="E167" s="590"/>
      <c r="F167" s="590"/>
      <c r="G167" s="590"/>
      <c r="H167" s="590"/>
      <c r="I167" s="590"/>
      <c r="J167" s="590"/>
      <c r="K167" s="590"/>
      <c r="L167" s="590"/>
      <c r="M167" s="590"/>
      <c r="N167" s="590"/>
      <c r="O167" s="590"/>
      <c r="P167" s="590"/>
      <c r="Q167" s="590"/>
      <c r="R167" s="590"/>
      <c r="S167" s="590"/>
      <c r="T167" s="590"/>
      <c r="U167" s="590"/>
      <c r="V167" s="590"/>
      <c r="W167" s="590"/>
      <c r="X167" s="590"/>
      <c r="Y167" s="590"/>
      <c r="Z167" s="590"/>
      <c r="AA167" s="590"/>
      <c r="AB167" s="590"/>
      <c r="AC167" s="590"/>
      <c r="AD167" s="590"/>
      <c r="AE167" s="590"/>
      <c r="AF167" s="590"/>
      <c r="AG167" s="590"/>
    </row>
    <row r="168" spans="1:33" ht="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row>
    <row r="169" spans="1:33" ht="12" customHeight="1">
      <c r="A169" s="591" t="s">
        <v>867</v>
      </c>
      <c r="B169" s="591"/>
      <c r="C169" s="591"/>
      <c r="D169" s="591"/>
      <c r="E169" s="591"/>
      <c r="F169" s="591"/>
      <c r="G169" s="591"/>
      <c r="H169" s="591"/>
      <c r="I169" s="591"/>
      <c r="J169" s="591"/>
      <c r="K169" s="591"/>
      <c r="L169" s="591"/>
      <c r="M169" s="591"/>
      <c r="N169" s="591"/>
      <c r="O169" s="591"/>
      <c r="P169" s="591"/>
      <c r="Q169" s="591"/>
      <c r="R169" s="591"/>
      <c r="S169" s="591"/>
      <c r="T169" s="591"/>
      <c r="U169" s="591"/>
      <c r="V169" s="591"/>
      <c r="W169" s="591"/>
      <c r="X169" s="591"/>
      <c r="Y169" s="591"/>
      <c r="Z169" s="591"/>
      <c r="AA169" s="591"/>
      <c r="AB169" s="591"/>
      <c r="AC169" s="591"/>
      <c r="AD169" s="591"/>
      <c r="AE169" s="591"/>
      <c r="AF169" s="591"/>
      <c r="AG169" s="591"/>
    </row>
    <row r="170" spans="1:33" ht="12" customHeight="1">
      <c r="A170" s="591" t="s">
        <v>868</v>
      </c>
      <c r="B170" s="591"/>
      <c r="C170" s="591"/>
      <c r="D170" s="591"/>
      <c r="E170" s="591"/>
      <c r="F170" s="591"/>
      <c r="G170" s="591"/>
      <c r="H170" s="591"/>
      <c r="I170" s="591"/>
      <c r="J170" s="591"/>
      <c r="K170" s="591"/>
      <c r="L170" s="591"/>
      <c r="M170" s="591"/>
      <c r="N170" s="591"/>
      <c r="O170" s="591"/>
      <c r="P170" s="591"/>
      <c r="Q170" s="591"/>
      <c r="R170" s="591"/>
      <c r="S170" s="591"/>
      <c r="T170" s="591"/>
      <c r="U170" s="591"/>
      <c r="V170" s="591"/>
      <c r="W170" s="591"/>
      <c r="X170" s="591"/>
      <c r="Y170" s="591"/>
      <c r="Z170" s="591"/>
      <c r="AA170" s="591"/>
      <c r="AB170" s="591"/>
      <c r="AC170" s="591"/>
      <c r="AD170" s="591"/>
      <c r="AE170" s="591"/>
      <c r="AF170" s="591"/>
      <c r="AG170" s="591"/>
    </row>
    <row r="171" spans="1:33" ht="12" customHeight="1">
      <c r="A171" s="591" t="s">
        <v>869</v>
      </c>
      <c r="B171" s="591"/>
      <c r="C171" s="591"/>
      <c r="D171" s="591"/>
      <c r="E171" s="591"/>
      <c r="F171" s="591"/>
      <c r="G171" s="591"/>
      <c r="H171" s="591"/>
      <c r="I171" s="591"/>
      <c r="J171" s="591"/>
      <c r="K171" s="591"/>
      <c r="L171" s="591"/>
      <c r="M171" s="591"/>
      <c r="N171" s="591"/>
      <c r="O171" s="591"/>
      <c r="P171" s="591"/>
      <c r="Q171" s="591"/>
      <c r="R171" s="591"/>
      <c r="S171" s="591"/>
      <c r="T171" s="591"/>
      <c r="U171" s="591"/>
      <c r="V171" s="591"/>
      <c r="W171" s="591"/>
      <c r="X171" s="591"/>
      <c r="Y171" s="591"/>
      <c r="Z171" s="591"/>
      <c r="AA171" s="591"/>
      <c r="AB171" s="591"/>
      <c r="AC171" s="591"/>
      <c r="AD171" s="591"/>
      <c r="AE171" s="591"/>
      <c r="AF171" s="591"/>
      <c r="AG171" s="591"/>
    </row>
    <row r="172" spans="1:33" ht="12" customHeight="1">
      <c r="A172" s="591" t="s">
        <v>870</v>
      </c>
      <c r="B172" s="591"/>
      <c r="C172" s="591"/>
      <c r="D172" s="591"/>
      <c r="E172" s="591"/>
      <c r="F172" s="591"/>
      <c r="G172" s="591"/>
      <c r="H172" s="591"/>
      <c r="I172" s="591"/>
      <c r="J172" s="591"/>
      <c r="K172" s="591"/>
      <c r="L172" s="591"/>
      <c r="M172" s="591"/>
      <c r="N172" s="591"/>
      <c r="O172" s="591"/>
      <c r="P172" s="591"/>
      <c r="Q172" s="591"/>
      <c r="R172" s="591"/>
      <c r="S172" s="591"/>
      <c r="T172" s="591"/>
      <c r="U172" s="591"/>
      <c r="V172" s="591"/>
      <c r="W172" s="591"/>
      <c r="X172" s="591"/>
      <c r="Y172" s="591"/>
      <c r="Z172" s="591"/>
      <c r="AA172" s="591"/>
      <c r="AB172" s="591"/>
      <c r="AC172" s="591"/>
      <c r="AD172" s="591"/>
      <c r="AE172" s="591"/>
      <c r="AF172" s="591"/>
      <c r="AG172" s="591"/>
    </row>
    <row r="173" spans="1:33" ht="12" customHeight="1">
      <c r="A173" s="591" t="s">
        <v>871</v>
      </c>
      <c r="B173" s="591"/>
      <c r="C173" s="591"/>
      <c r="D173" s="591"/>
      <c r="E173" s="591"/>
      <c r="F173" s="591"/>
      <c r="G173" s="591"/>
      <c r="H173" s="591"/>
      <c r="I173" s="591"/>
      <c r="J173" s="591"/>
      <c r="K173" s="591"/>
      <c r="L173" s="591"/>
      <c r="M173" s="591"/>
      <c r="N173" s="591"/>
      <c r="O173" s="591"/>
      <c r="P173" s="591"/>
      <c r="Q173" s="591"/>
      <c r="R173" s="591"/>
      <c r="S173" s="591"/>
      <c r="T173" s="591"/>
      <c r="U173" s="591"/>
      <c r="V173" s="591"/>
      <c r="W173" s="591"/>
      <c r="X173" s="591"/>
      <c r="Y173" s="591"/>
      <c r="Z173" s="591"/>
      <c r="AA173" s="591"/>
      <c r="AB173" s="591"/>
      <c r="AC173" s="591"/>
      <c r="AD173" s="591"/>
      <c r="AE173" s="591"/>
      <c r="AF173" s="591"/>
      <c r="AG173" s="591"/>
    </row>
    <row r="174" spans="1:33" ht="12" customHeight="1">
      <c r="A174" s="591" t="s">
        <v>872</v>
      </c>
      <c r="B174" s="591"/>
      <c r="C174" s="591"/>
      <c r="D174" s="591"/>
      <c r="E174" s="591"/>
      <c r="F174" s="591"/>
      <c r="G174" s="591"/>
      <c r="H174" s="591"/>
      <c r="I174" s="591"/>
      <c r="J174" s="591"/>
      <c r="K174" s="591"/>
      <c r="L174" s="591"/>
      <c r="M174" s="591"/>
      <c r="N174" s="591"/>
      <c r="O174" s="591"/>
      <c r="P174" s="591"/>
      <c r="Q174" s="591"/>
      <c r="R174" s="591"/>
      <c r="S174" s="591"/>
      <c r="T174" s="591"/>
      <c r="U174" s="591"/>
      <c r="V174" s="591"/>
      <c r="W174" s="591"/>
      <c r="X174" s="591"/>
      <c r="Y174" s="591"/>
      <c r="Z174" s="591"/>
      <c r="AA174" s="591"/>
      <c r="AB174" s="591"/>
      <c r="AC174" s="591"/>
      <c r="AD174" s="591"/>
      <c r="AE174" s="591"/>
      <c r="AF174" s="591"/>
      <c r="AG174" s="591"/>
    </row>
    <row r="175" spans="1:33" ht="7.5"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row>
    <row r="176" spans="1:33" ht="24" customHeight="1">
      <c r="A176" s="589" t="s">
        <v>873</v>
      </c>
      <c r="B176" s="589"/>
      <c r="C176" s="589"/>
      <c r="D176" s="589"/>
      <c r="E176" s="589"/>
      <c r="F176" s="589"/>
      <c r="G176" s="589"/>
      <c r="H176" s="589"/>
      <c r="I176" s="589"/>
      <c r="J176" s="589"/>
      <c r="K176" s="589"/>
      <c r="L176" s="589"/>
      <c r="M176" s="589"/>
      <c r="N176" s="589"/>
      <c r="O176" s="589"/>
      <c r="P176" s="589"/>
      <c r="Q176" s="589"/>
      <c r="R176" s="589"/>
      <c r="S176" s="589"/>
      <c r="T176" s="589"/>
      <c r="U176" s="589"/>
      <c r="V176" s="589"/>
      <c r="W176" s="589"/>
      <c r="X176" s="589"/>
      <c r="Y176" s="589"/>
      <c r="Z176" s="589"/>
      <c r="AA176" s="589"/>
      <c r="AB176" s="589"/>
      <c r="AC176" s="589"/>
      <c r="AD176" s="589"/>
      <c r="AE176" s="589"/>
      <c r="AF176" s="589"/>
      <c r="AG176" s="589"/>
    </row>
    <row r="177" spans="1:33" ht="7.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row>
    <row r="178" spans="1:33" ht="12" customHeight="1">
      <c r="A178" s="589" t="s">
        <v>874</v>
      </c>
      <c r="B178" s="589"/>
      <c r="C178" s="589"/>
      <c r="D178" s="589"/>
      <c r="E178" s="589"/>
      <c r="F178" s="589"/>
      <c r="G178" s="589"/>
      <c r="H178" s="589"/>
      <c r="I178" s="589"/>
      <c r="J178" s="589"/>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c r="AG178" s="589"/>
    </row>
    <row r="179" spans="1:33" ht="36" customHeight="1">
      <c r="A179" s="590" t="s">
        <v>919</v>
      </c>
      <c r="B179" s="590"/>
      <c r="C179" s="590"/>
      <c r="D179" s="590"/>
      <c r="E179" s="590"/>
      <c r="F179" s="590"/>
      <c r="G179" s="590"/>
      <c r="H179" s="590"/>
      <c r="I179" s="590"/>
      <c r="J179" s="590"/>
      <c r="K179" s="590"/>
      <c r="L179" s="590"/>
      <c r="M179" s="590"/>
      <c r="N179" s="590"/>
      <c r="O179" s="590"/>
      <c r="P179" s="590"/>
      <c r="Q179" s="590"/>
      <c r="R179" s="590"/>
      <c r="S179" s="590"/>
      <c r="T179" s="590"/>
      <c r="U179" s="590"/>
      <c r="V179" s="590"/>
      <c r="W179" s="590"/>
      <c r="X179" s="590"/>
      <c r="Y179" s="590"/>
      <c r="Z179" s="590"/>
      <c r="AA179" s="590"/>
      <c r="AB179" s="590"/>
      <c r="AC179" s="590"/>
      <c r="AD179" s="590"/>
      <c r="AE179" s="590"/>
      <c r="AF179" s="590"/>
      <c r="AG179" s="590"/>
    </row>
    <row r="180" spans="1:33" ht="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row>
    <row r="181" spans="1:33" ht="24" customHeight="1">
      <c r="A181" s="589" t="s">
        <v>875</v>
      </c>
      <c r="B181" s="589"/>
      <c r="C181" s="589"/>
      <c r="D181" s="589"/>
      <c r="E181" s="589"/>
      <c r="F181" s="589"/>
      <c r="G181" s="589"/>
      <c r="H181" s="589"/>
      <c r="I181" s="589"/>
      <c r="J181" s="589"/>
      <c r="K181" s="589"/>
      <c r="L181" s="589"/>
      <c r="M181" s="589"/>
      <c r="N181" s="589"/>
      <c r="O181" s="589"/>
      <c r="P181" s="589"/>
      <c r="Q181" s="589"/>
      <c r="R181" s="589"/>
      <c r="S181" s="589"/>
      <c r="T181" s="589"/>
      <c r="U181" s="589"/>
      <c r="V181" s="589"/>
      <c r="W181" s="589"/>
      <c r="X181" s="589"/>
      <c r="Y181" s="589"/>
      <c r="Z181" s="589"/>
      <c r="AA181" s="589"/>
      <c r="AB181" s="589"/>
      <c r="AC181" s="589"/>
      <c r="AD181" s="589"/>
      <c r="AE181" s="589"/>
      <c r="AF181" s="589"/>
      <c r="AG181" s="589"/>
    </row>
    <row r="182" spans="1:33" ht="72" customHeight="1">
      <c r="A182" s="590" t="s">
        <v>920</v>
      </c>
      <c r="B182" s="590"/>
      <c r="C182" s="590"/>
      <c r="D182" s="590"/>
      <c r="E182" s="590"/>
      <c r="F182" s="590"/>
      <c r="G182" s="590"/>
      <c r="H182" s="590"/>
      <c r="I182" s="590"/>
      <c r="J182" s="590"/>
      <c r="K182" s="590"/>
      <c r="L182" s="590"/>
      <c r="M182" s="590"/>
      <c r="N182" s="590"/>
      <c r="O182" s="590"/>
      <c r="P182" s="590"/>
      <c r="Q182" s="590"/>
      <c r="R182" s="590"/>
      <c r="S182" s="590"/>
      <c r="T182" s="590"/>
      <c r="U182" s="590"/>
      <c r="V182" s="590"/>
      <c r="W182" s="590"/>
      <c r="X182" s="590"/>
      <c r="Y182" s="590"/>
      <c r="Z182" s="590"/>
      <c r="AA182" s="590"/>
      <c r="AB182" s="590"/>
      <c r="AC182" s="590"/>
      <c r="AD182" s="590"/>
      <c r="AE182" s="590"/>
      <c r="AF182" s="590"/>
      <c r="AG182" s="590"/>
    </row>
    <row r="183" spans="1:33" ht="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row>
    <row r="184" spans="1:33" ht="36" customHeight="1">
      <c r="A184" s="591" t="s">
        <v>876</v>
      </c>
      <c r="B184" s="591"/>
      <c r="C184" s="591"/>
      <c r="D184" s="591"/>
      <c r="E184" s="591"/>
      <c r="F184" s="591"/>
      <c r="G184" s="591"/>
      <c r="H184" s="591"/>
      <c r="I184" s="591"/>
      <c r="J184" s="591"/>
      <c r="K184" s="591"/>
      <c r="L184" s="591"/>
      <c r="M184" s="591"/>
      <c r="N184" s="591"/>
      <c r="O184" s="591"/>
      <c r="P184" s="591"/>
      <c r="Q184" s="591"/>
      <c r="R184" s="591"/>
      <c r="S184" s="591"/>
      <c r="T184" s="591"/>
      <c r="U184" s="591"/>
      <c r="V184" s="591"/>
      <c r="W184" s="591"/>
      <c r="X184" s="591"/>
      <c r="Y184" s="591"/>
      <c r="Z184" s="591"/>
      <c r="AA184" s="591"/>
      <c r="AB184" s="591"/>
      <c r="AC184" s="591"/>
      <c r="AD184" s="591"/>
      <c r="AE184" s="591"/>
      <c r="AF184" s="591"/>
      <c r="AG184" s="591"/>
    </row>
    <row r="185" spans="1:33" ht="7.5"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row>
    <row r="186" spans="1:33" ht="24" customHeight="1">
      <c r="A186" s="591" t="s">
        <v>877</v>
      </c>
      <c r="B186" s="591"/>
      <c r="C186" s="591"/>
      <c r="D186" s="591"/>
      <c r="E186" s="591"/>
      <c r="F186" s="591"/>
      <c r="G186" s="591"/>
      <c r="H186" s="591"/>
      <c r="I186" s="591"/>
      <c r="J186" s="591"/>
      <c r="K186" s="591"/>
      <c r="L186" s="591"/>
      <c r="M186" s="591"/>
      <c r="N186" s="591"/>
      <c r="O186" s="591"/>
      <c r="P186" s="591"/>
      <c r="Q186" s="591"/>
      <c r="R186" s="591"/>
      <c r="S186" s="591"/>
      <c r="T186" s="591"/>
      <c r="U186" s="591"/>
      <c r="V186" s="591"/>
      <c r="W186" s="591"/>
      <c r="X186" s="591"/>
      <c r="Y186" s="591"/>
      <c r="Z186" s="591"/>
      <c r="AA186" s="591"/>
      <c r="AB186" s="591"/>
      <c r="AC186" s="591"/>
      <c r="AD186" s="591"/>
      <c r="AE186" s="591"/>
      <c r="AF186" s="591"/>
      <c r="AG186" s="591"/>
    </row>
    <row r="187" spans="1:33" ht="7.5"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row>
    <row r="188" spans="1:33" ht="12" customHeight="1">
      <c r="A188" s="589" t="s">
        <v>878</v>
      </c>
      <c r="B188" s="589"/>
      <c r="C188" s="589"/>
      <c r="D188" s="589"/>
      <c r="E188" s="589"/>
      <c r="F188" s="589"/>
      <c r="G188" s="589"/>
      <c r="H188" s="589"/>
      <c r="I188" s="589"/>
      <c r="J188" s="589"/>
      <c r="K188" s="589"/>
      <c r="L188" s="589"/>
      <c r="M188" s="589"/>
      <c r="N188" s="589"/>
      <c r="O188" s="589"/>
      <c r="P188" s="589"/>
      <c r="Q188" s="589"/>
      <c r="R188" s="589"/>
      <c r="S188" s="589"/>
      <c r="T188" s="589"/>
      <c r="U188" s="589"/>
      <c r="V188" s="589"/>
      <c r="W188" s="589"/>
      <c r="X188" s="589"/>
      <c r="Y188" s="589"/>
      <c r="Z188" s="589"/>
      <c r="AA188" s="589"/>
      <c r="AB188" s="589"/>
      <c r="AC188" s="589"/>
      <c r="AD188" s="589"/>
      <c r="AE188" s="589"/>
      <c r="AF188" s="589"/>
      <c r="AG188" s="589"/>
    </row>
    <row r="189" spans="1:33" ht="48" customHeight="1">
      <c r="A189" s="590" t="s">
        <v>921</v>
      </c>
      <c r="B189" s="590"/>
      <c r="C189" s="590"/>
      <c r="D189" s="590"/>
      <c r="E189" s="590"/>
      <c r="F189" s="590"/>
      <c r="G189" s="590"/>
      <c r="H189" s="590"/>
      <c r="I189" s="590"/>
      <c r="J189" s="590"/>
      <c r="K189" s="590"/>
      <c r="L189" s="590"/>
      <c r="M189" s="590"/>
      <c r="N189" s="590"/>
      <c r="O189" s="590"/>
      <c r="P189" s="590"/>
      <c r="Q189" s="590"/>
      <c r="R189" s="590"/>
      <c r="S189" s="590"/>
      <c r="T189" s="590"/>
      <c r="U189" s="590"/>
      <c r="V189" s="590"/>
      <c r="W189" s="590"/>
      <c r="X189" s="590"/>
      <c r="Y189" s="590"/>
      <c r="Z189" s="590"/>
      <c r="AA189" s="590"/>
      <c r="AB189" s="590"/>
      <c r="AC189" s="590"/>
      <c r="AD189" s="590"/>
      <c r="AE189" s="590"/>
      <c r="AF189" s="590"/>
      <c r="AG189" s="590"/>
    </row>
    <row r="190" spans="1:33" ht="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row>
    <row r="191" spans="1:33" ht="36" customHeight="1">
      <c r="A191" s="591" t="s">
        <v>879</v>
      </c>
      <c r="B191" s="591"/>
      <c r="C191" s="591"/>
      <c r="D191" s="591"/>
      <c r="E191" s="591"/>
      <c r="F191" s="591"/>
      <c r="G191" s="591"/>
      <c r="H191" s="591"/>
      <c r="I191" s="591"/>
      <c r="J191" s="591"/>
      <c r="K191" s="591"/>
      <c r="L191" s="591"/>
      <c r="M191" s="591"/>
      <c r="N191" s="591"/>
      <c r="O191" s="591"/>
      <c r="P191" s="591"/>
      <c r="Q191" s="591"/>
      <c r="R191" s="591"/>
      <c r="S191" s="591"/>
      <c r="T191" s="591"/>
      <c r="U191" s="591"/>
      <c r="V191" s="591"/>
      <c r="W191" s="591"/>
      <c r="X191" s="591"/>
      <c r="Y191" s="591"/>
      <c r="Z191" s="591"/>
      <c r="AA191" s="591"/>
      <c r="AB191" s="591"/>
      <c r="AC191" s="591"/>
      <c r="AD191" s="591"/>
      <c r="AE191" s="591"/>
      <c r="AF191" s="591"/>
      <c r="AG191" s="591"/>
    </row>
    <row r="192" spans="1:33" ht="7.5"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row>
    <row r="193" spans="1:33" ht="72" customHeight="1">
      <c r="A193" s="591" t="s">
        <v>880</v>
      </c>
      <c r="B193" s="591"/>
      <c r="C193" s="591"/>
      <c r="D193" s="591"/>
      <c r="E193" s="591"/>
      <c r="F193" s="591"/>
      <c r="G193" s="591"/>
      <c r="H193" s="591"/>
      <c r="I193" s="591"/>
      <c r="J193" s="591"/>
      <c r="K193" s="591"/>
      <c r="L193" s="591"/>
      <c r="M193" s="591"/>
      <c r="N193" s="591"/>
      <c r="O193" s="591"/>
      <c r="P193" s="591"/>
      <c r="Q193" s="591"/>
      <c r="R193" s="591"/>
      <c r="S193" s="591"/>
      <c r="T193" s="591"/>
      <c r="U193" s="591"/>
      <c r="V193" s="591"/>
      <c r="W193" s="591"/>
      <c r="X193" s="591"/>
      <c r="Y193" s="591"/>
      <c r="Z193" s="591"/>
      <c r="AA193" s="591"/>
      <c r="AB193" s="591"/>
      <c r="AC193" s="591"/>
      <c r="AD193" s="591"/>
      <c r="AE193" s="591"/>
      <c r="AF193" s="591"/>
      <c r="AG193" s="591"/>
    </row>
    <row r="194" spans="1:33" ht="7.5"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row>
    <row r="195" spans="1:33" ht="84" customHeight="1">
      <c r="A195" s="591" t="s">
        <v>881</v>
      </c>
      <c r="B195" s="591"/>
      <c r="C195" s="591"/>
      <c r="D195" s="591"/>
      <c r="E195" s="591"/>
      <c r="F195" s="591"/>
      <c r="G195" s="591"/>
      <c r="H195" s="591"/>
      <c r="I195" s="591"/>
      <c r="J195" s="591"/>
      <c r="K195" s="591"/>
      <c r="L195" s="591"/>
      <c r="M195" s="591"/>
      <c r="N195" s="591"/>
      <c r="O195" s="591"/>
      <c r="P195" s="591"/>
      <c r="Q195" s="591"/>
      <c r="R195" s="591"/>
      <c r="S195" s="591"/>
      <c r="T195" s="591"/>
      <c r="U195" s="591"/>
      <c r="V195" s="591"/>
      <c r="W195" s="591"/>
      <c r="X195" s="591"/>
      <c r="Y195" s="591"/>
      <c r="Z195" s="591"/>
      <c r="AA195" s="591"/>
      <c r="AB195" s="591"/>
      <c r="AC195" s="591"/>
      <c r="AD195" s="591"/>
      <c r="AE195" s="591"/>
      <c r="AF195" s="591"/>
      <c r="AG195" s="591"/>
    </row>
    <row r="196" spans="1:33" ht="7.5"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row>
    <row r="197" spans="1:33" ht="48" customHeight="1">
      <c r="A197" s="591" t="s">
        <v>882</v>
      </c>
      <c r="B197" s="591"/>
      <c r="C197" s="591"/>
      <c r="D197" s="591"/>
      <c r="E197" s="591"/>
      <c r="F197" s="591"/>
      <c r="G197" s="591"/>
      <c r="H197" s="591"/>
      <c r="I197" s="591"/>
      <c r="J197" s="591"/>
      <c r="K197" s="591"/>
      <c r="L197" s="591"/>
      <c r="M197" s="591"/>
      <c r="N197" s="591"/>
      <c r="O197" s="591"/>
      <c r="P197" s="591"/>
      <c r="Q197" s="591"/>
      <c r="R197" s="591"/>
      <c r="S197" s="591"/>
      <c r="T197" s="591"/>
      <c r="U197" s="591"/>
      <c r="V197" s="591"/>
      <c r="W197" s="591"/>
      <c r="X197" s="591"/>
      <c r="Y197" s="591"/>
      <c r="Z197" s="591"/>
      <c r="AA197" s="591"/>
      <c r="AB197" s="591"/>
      <c r="AC197" s="591"/>
      <c r="AD197" s="591"/>
      <c r="AE197" s="591"/>
      <c r="AF197" s="591"/>
      <c r="AG197" s="591"/>
    </row>
    <row r="198" spans="1:33" ht="7.5"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row>
    <row r="199" spans="1:33" ht="84" customHeight="1">
      <c r="A199" s="591" t="s">
        <v>887</v>
      </c>
      <c r="B199" s="591"/>
      <c r="C199" s="591"/>
      <c r="D199" s="591"/>
      <c r="E199" s="591"/>
      <c r="F199" s="591"/>
      <c r="G199" s="591"/>
      <c r="H199" s="591"/>
      <c r="I199" s="591"/>
      <c r="J199" s="591"/>
      <c r="K199" s="591"/>
      <c r="L199" s="591"/>
      <c r="M199" s="591"/>
      <c r="N199" s="591"/>
      <c r="O199" s="591"/>
      <c r="P199" s="591"/>
      <c r="Q199" s="591"/>
      <c r="R199" s="591"/>
      <c r="S199" s="591"/>
      <c r="T199" s="591"/>
      <c r="U199" s="591"/>
      <c r="V199" s="591"/>
      <c r="W199" s="591"/>
      <c r="X199" s="591"/>
      <c r="Y199" s="591"/>
      <c r="Z199" s="591"/>
      <c r="AA199" s="591"/>
      <c r="AB199" s="591"/>
      <c r="AC199" s="591"/>
      <c r="AD199" s="591"/>
      <c r="AE199" s="591"/>
      <c r="AF199" s="591"/>
      <c r="AG199" s="591"/>
    </row>
    <row r="200" spans="1:9" ht="13.5">
      <c r="A200" s="39"/>
      <c r="B200" s="39"/>
      <c r="C200" s="39"/>
      <c r="D200" s="39"/>
      <c r="E200" s="39"/>
      <c r="F200" s="39"/>
      <c r="G200" s="39"/>
      <c r="H200" s="39"/>
      <c r="I200" s="39"/>
    </row>
  </sheetData>
  <mergeCells count="130">
    <mergeCell ref="A199:AG199"/>
    <mergeCell ref="A1:AG1"/>
    <mergeCell ref="A191:AG191"/>
    <mergeCell ref="A193:AG193"/>
    <mergeCell ref="A195:AG195"/>
    <mergeCell ref="A197:AG197"/>
    <mergeCell ref="A184:AG184"/>
    <mergeCell ref="A186:AG186"/>
    <mergeCell ref="A188:AG188"/>
    <mergeCell ref="A189:AG189"/>
    <mergeCell ref="A178:AG178"/>
    <mergeCell ref="A179:AG179"/>
    <mergeCell ref="A181:AG181"/>
    <mergeCell ref="A182:AG182"/>
    <mergeCell ref="A172:AG172"/>
    <mergeCell ref="A173:AG173"/>
    <mergeCell ref="A174:AG174"/>
    <mergeCell ref="A176:AG176"/>
    <mergeCell ref="A167:AG167"/>
    <mergeCell ref="A169:AG169"/>
    <mergeCell ref="A170:AG170"/>
    <mergeCell ref="A171:AG171"/>
    <mergeCell ref="A162:AG162"/>
    <mergeCell ref="A163:AG163"/>
    <mergeCell ref="A164:AG164"/>
    <mergeCell ref="A166:AG166"/>
    <mergeCell ref="A156:AG156"/>
    <mergeCell ref="A158:AG158"/>
    <mergeCell ref="A160:AG160"/>
    <mergeCell ref="A161:AG161"/>
    <mergeCell ref="A152:AG152"/>
    <mergeCell ref="A153:AG153"/>
    <mergeCell ref="A154:AG154"/>
    <mergeCell ref="A155:AG155"/>
    <mergeCell ref="A146:AG146"/>
    <mergeCell ref="A147:AG147"/>
    <mergeCell ref="A149:AG149"/>
    <mergeCell ref="A150:AG150"/>
    <mergeCell ref="A139:AG139"/>
    <mergeCell ref="A141:AG141"/>
    <mergeCell ref="A143:AG143"/>
    <mergeCell ref="A144:AG144"/>
    <mergeCell ref="A131:AG131"/>
    <mergeCell ref="A133:AG133"/>
    <mergeCell ref="A135:AG135"/>
    <mergeCell ref="A137:AG137"/>
    <mergeCell ref="A125:AG125"/>
    <mergeCell ref="A126:AG126"/>
    <mergeCell ref="A128:AG128"/>
    <mergeCell ref="A129:AG129"/>
    <mergeCell ref="A118:AG118"/>
    <mergeCell ref="A120:AG120"/>
    <mergeCell ref="A121:AG121"/>
    <mergeCell ref="A123:AG123"/>
    <mergeCell ref="A112:AG112"/>
    <mergeCell ref="A113:AG113"/>
    <mergeCell ref="A114:AG114"/>
    <mergeCell ref="A116:AG116"/>
    <mergeCell ref="A105:AG105"/>
    <mergeCell ref="A107:AG107"/>
    <mergeCell ref="A108:AG108"/>
    <mergeCell ref="A110:AG110"/>
    <mergeCell ref="A98:AG98"/>
    <mergeCell ref="A100:AG100"/>
    <mergeCell ref="A102:AG102"/>
    <mergeCell ref="A104:AG104"/>
    <mergeCell ref="A90:AG90"/>
    <mergeCell ref="A92:AG92"/>
    <mergeCell ref="A94:AG94"/>
    <mergeCell ref="A96:AG96"/>
    <mergeCell ref="A83:AG83"/>
    <mergeCell ref="A85:AG85"/>
    <mergeCell ref="A87:AG87"/>
    <mergeCell ref="A89:AG89"/>
    <mergeCell ref="A78:AG78"/>
    <mergeCell ref="A79:AG79"/>
    <mergeCell ref="A80:AG80"/>
    <mergeCell ref="A82:AG82"/>
    <mergeCell ref="A70:AG70"/>
    <mergeCell ref="A72:AG72"/>
    <mergeCell ref="A74:AG74"/>
    <mergeCell ref="A76:AG76"/>
    <mergeCell ref="A63:AG63"/>
    <mergeCell ref="A64:AG64"/>
    <mergeCell ref="A66:AG66"/>
    <mergeCell ref="A68:AG68"/>
    <mergeCell ref="A56:AG56"/>
    <mergeCell ref="A58:AG58"/>
    <mergeCell ref="A59:AG59"/>
    <mergeCell ref="A61:AG61"/>
    <mergeCell ref="A49:AG49"/>
    <mergeCell ref="A51:AG51"/>
    <mergeCell ref="A53:AG53"/>
    <mergeCell ref="A55:AG55"/>
    <mergeCell ref="A42:AG42"/>
    <mergeCell ref="A44:AG44"/>
    <mergeCell ref="A46:AG46"/>
    <mergeCell ref="A48:AG48"/>
    <mergeCell ref="A37:AG37"/>
    <mergeCell ref="A38:AG38"/>
    <mergeCell ref="A39:AG39"/>
    <mergeCell ref="A40:AG40"/>
    <mergeCell ref="A33:AG33"/>
    <mergeCell ref="A34:AG34"/>
    <mergeCell ref="A35:AG35"/>
    <mergeCell ref="A36:AG36"/>
    <mergeCell ref="A28:AG28"/>
    <mergeCell ref="A29:AG29"/>
    <mergeCell ref="A31:AG31"/>
    <mergeCell ref="A32:AG32"/>
    <mergeCell ref="A23:AG23"/>
    <mergeCell ref="A24:AG24"/>
    <mergeCell ref="A25:AG25"/>
    <mergeCell ref="A26:AG26"/>
    <mergeCell ref="A17:AG17"/>
    <mergeCell ref="A19:AG19"/>
    <mergeCell ref="A20:AG20"/>
    <mergeCell ref="A22:AG22"/>
    <mergeCell ref="A11:AG11"/>
    <mergeCell ref="A13:AG13"/>
    <mergeCell ref="A14:AG14"/>
    <mergeCell ref="A16:AG16"/>
    <mergeCell ref="A6:AG6"/>
    <mergeCell ref="A7:AG7"/>
    <mergeCell ref="A8:AG8"/>
    <mergeCell ref="A10:AG10"/>
    <mergeCell ref="A2:AG2"/>
    <mergeCell ref="A3:AG3"/>
    <mergeCell ref="A4:AG4"/>
    <mergeCell ref="A5:AG5"/>
  </mergeCells>
  <printOptions/>
  <pageMargins left="0.75" right="0.75" top="1" bottom="1" header="0.512" footer="0.512"/>
  <pageSetup horizontalDpi="600" verticalDpi="600" orientation="portrait"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C184"/>
  <sheetViews>
    <sheetView workbookViewId="0" topLeftCell="A164">
      <selection activeCell="B172" sqref="B172"/>
    </sheetView>
  </sheetViews>
  <sheetFormatPr defaultColWidth="9.00390625" defaultRowHeight="13.5"/>
  <cols>
    <col min="1" max="1" width="14.625" style="39" customWidth="1"/>
    <col min="2" max="3" width="35.625" style="39" customWidth="1"/>
    <col min="4" max="16384" width="2.625" style="39" customWidth="1"/>
  </cols>
  <sheetData>
    <row r="1" spans="1:3" s="45" customFormat="1" ht="24">
      <c r="A1" s="593" t="s">
        <v>362</v>
      </c>
      <c r="B1" s="593"/>
      <c r="C1" s="593"/>
    </row>
    <row r="2" spans="1:3" s="11" customFormat="1" ht="12">
      <c r="A2" s="605"/>
      <c r="B2" s="605"/>
      <c r="C2" s="605"/>
    </row>
    <row r="3" spans="1:3" s="11" customFormat="1" ht="12">
      <c r="A3" s="606" t="s">
        <v>922</v>
      </c>
      <c r="B3" s="606"/>
      <c r="C3" s="606"/>
    </row>
    <row r="4" spans="1:3" s="11" customFormat="1" ht="12">
      <c r="A4" s="606" t="s">
        <v>923</v>
      </c>
      <c r="B4" s="606"/>
      <c r="C4" s="606"/>
    </row>
    <row r="5" spans="1:3" s="11" customFormat="1" ht="12">
      <c r="A5" s="605"/>
      <c r="B5" s="605"/>
      <c r="C5" s="605"/>
    </row>
    <row r="6" spans="1:3" s="11" customFormat="1" ht="12">
      <c r="A6" s="603" t="s">
        <v>924</v>
      </c>
      <c r="B6" s="603"/>
      <c r="C6" s="603"/>
    </row>
    <row r="7" spans="1:3" s="11" customFormat="1" ht="12">
      <c r="A7" s="604" t="s">
        <v>925</v>
      </c>
      <c r="B7" s="604"/>
      <c r="C7" s="604"/>
    </row>
    <row r="8" spans="1:3" s="11" customFormat="1" ht="12">
      <c r="A8" s="604" t="s">
        <v>926</v>
      </c>
      <c r="B8" s="604"/>
      <c r="C8" s="604"/>
    </row>
    <row r="9" spans="1:3" s="11" customFormat="1" ht="12">
      <c r="A9" s="605"/>
      <c r="B9" s="605"/>
      <c r="C9" s="605"/>
    </row>
    <row r="10" spans="1:3" s="40" customFormat="1" ht="12">
      <c r="A10" s="589" t="s">
        <v>773</v>
      </c>
      <c r="B10" s="589"/>
      <c r="C10" s="589"/>
    </row>
    <row r="11" spans="1:3" s="40" customFormat="1" ht="48" customHeight="1">
      <c r="A11" s="590" t="s">
        <v>372</v>
      </c>
      <c r="B11" s="590"/>
      <c r="C11" s="590"/>
    </row>
    <row r="12" spans="1:3" s="40" customFormat="1" ht="7.5" customHeight="1">
      <c r="A12" s="42"/>
      <c r="B12" s="42"/>
      <c r="C12" s="42"/>
    </row>
    <row r="13" spans="1:3" s="40" customFormat="1" ht="12">
      <c r="A13" s="589" t="s">
        <v>927</v>
      </c>
      <c r="B13" s="589"/>
      <c r="C13" s="589"/>
    </row>
    <row r="14" spans="1:3" s="40" customFormat="1" ht="12">
      <c r="A14" s="590" t="s">
        <v>373</v>
      </c>
      <c r="B14" s="590"/>
      <c r="C14" s="590"/>
    </row>
    <row r="15" spans="1:3" s="40" customFormat="1" ht="7.5" customHeight="1">
      <c r="A15" s="42"/>
      <c r="B15" s="42"/>
      <c r="C15" s="42"/>
    </row>
    <row r="16" spans="1:3" s="40" customFormat="1" ht="12">
      <c r="A16" s="589" t="s">
        <v>928</v>
      </c>
      <c r="B16" s="589"/>
      <c r="C16" s="589"/>
    </row>
    <row r="17" spans="1:3" s="40" customFormat="1" ht="12">
      <c r="A17" s="590" t="s">
        <v>374</v>
      </c>
      <c r="B17" s="590"/>
      <c r="C17" s="590"/>
    </row>
    <row r="18" spans="1:3" s="40" customFormat="1" ht="12">
      <c r="A18" s="589" t="s">
        <v>929</v>
      </c>
      <c r="B18" s="589"/>
      <c r="C18" s="589"/>
    </row>
    <row r="19" spans="1:3" s="40" customFormat="1" ht="12">
      <c r="A19" s="589" t="s">
        <v>930</v>
      </c>
      <c r="B19" s="589"/>
      <c r="C19" s="589"/>
    </row>
    <row r="20" spans="1:3" s="40" customFormat="1" ht="12">
      <c r="A20" s="589" t="s">
        <v>931</v>
      </c>
      <c r="B20" s="589"/>
      <c r="C20" s="589"/>
    </row>
    <row r="21" spans="1:3" s="40" customFormat="1" ht="24" customHeight="1">
      <c r="A21" s="589" t="s">
        <v>932</v>
      </c>
      <c r="B21" s="589"/>
      <c r="C21" s="589"/>
    </row>
    <row r="22" spans="1:3" s="40" customFormat="1" ht="7.5" customHeight="1">
      <c r="A22" s="41"/>
      <c r="B22" s="41"/>
      <c r="C22" s="41"/>
    </row>
    <row r="23" spans="1:3" s="40" customFormat="1" ht="12">
      <c r="A23" s="589" t="s">
        <v>933</v>
      </c>
      <c r="B23" s="589"/>
      <c r="C23" s="589"/>
    </row>
    <row r="24" spans="1:3" s="40" customFormat="1" ht="36" customHeight="1">
      <c r="A24" s="590" t="s">
        <v>375</v>
      </c>
      <c r="B24" s="590"/>
      <c r="C24" s="590"/>
    </row>
    <row r="25" spans="1:3" s="40" customFormat="1" ht="24" customHeight="1">
      <c r="A25" s="591" t="s">
        <v>934</v>
      </c>
      <c r="B25" s="591"/>
      <c r="C25" s="591"/>
    </row>
    <row r="26" spans="1:3" s="40" customFormat="1" ht="12">
      <c r="A26" s="591" t="s">
        <v>935</v>
      </c>
      <c r="B26" s="591"/>
      <c r="C26" s="591"/>
    </row>
    <row r="27" spans="1:3" s="40" customFormat="1" ht="12">
      <c r="A27" s="591" t="s">
        <v>936</v>
      </c>
      <c r="B27" s="591"/>
      <c r="C27" s="591"/>
    </row>
    <row r="28" spans="1:3" s="40" customFormat="1" ht="12">
      <c r="A28" s="591" t="s">
        <v>937</v>
      </c>
      <c r="B28" s="591"/>
      <c r="C28" s="591"/>
    </row>
    <row r="29" spans="1:3" s="40" customFormat="1" ht="7.5" customHeight="1">
      <c r="A29" s="43"/>
      <c r="B29" s="43"/>
      <c r="C29" s="43"/>
    </row>
    <row r="30" spans="1:3" s="40" customFormat="1" ht="12">
      <c r="A30" s="589" t="s">
        <v>938</v>
      </c>
      <c r="B30" s="589"/>
      <c r="C30" s="589"/>
    </row>
    <row r="31" spans="1:3" s="40" customFormat="1" ht="12">
      <c r="A31" s="590" t="s">
        <v>376</v>
      </c>
      <c r="B31" s="590"/>
      <c r="C31" s="590"/>
    </row>
    <row r="32" spans="1:3" s="40" customFormat="1" ht="12">
      <c r="A32" s="591" t="s">
        <v>939</v>
      </c>
      <c r="B32" s="591"/>
      <c r="C32" s="591"/>
    </row>
    <row r="33" spans="1:3" s="40" customFormat="1" ht="12">
      <c r="A33" s="591" t="s">
        <v>940</v>
      </c>
      <c r="B33" s="591"/>
      <c r="C33" s="591"/>
    </row>
    <row r="34" spans="1:3" s="40" customFormat="1" ht="12">
      <c r="A34" s="591" t="s">
        <v>941</v>
      </c>
      <c r="B34" s="591"/>
      <c r="C34" s="591"/>
    </row>
    <row r="35" spans="1:3" s="40" customFormat="1" ht="7.5" customHeight="1">
      <c r="A35" s="43"/>
      <c r="B35" s="43"/>
      <c r="C35" s="43"/>
    </row>
    <row r="36" spans="1:3" s="40" customFormat="1" ht="12">
      <c r="A36" s="589" t="s">
        <v>942</v>
      </c>
      <c r="B36" s="589"/>
      <c r="C36" s="589"/>
    </row>
    <row r="37" spans="1:3" s="40" customFormat="1" ht="12">
      <c r="A37" s="590" t="s">
        <v>377</v>
      </c>
      <c r="B37" s="590"/>
      <c r="C37" s="590"/>
    </row>
    <row r="38" spans="1:3" s="40" customFormat="1" ht="12">
      <c r="A38" s="591" t="s">
        <v>943</v>
      </c>
      <c r="B38" s="591"/>
      <c r="C38" s="591"/>
    </row>
    <row r="39" spans="1:3" s="40" customFormat="1" ht="12">
      <c r="A39" s="591" t="s">
        <v>944</v>
      </c>
      <c r="B39" s="591"/>
      <c r="C39" s="591"/>
    </row>
    <row r="40" spans="1:3" s="40" customFormat="1" ht="7.5" customHeight="1">
      <c r="A40" s="43"/>
      <c r="B40" s="43"/>
      <c r="C40" s="43"/>
    </row>
    <row r="41" spans="1:3" s="40" customFormat="1" ht="12">
      <c r="A41" s="589" t="s">
        <v>282</v>
      </c>
      <c r="B41" s="589"/>
      <c r="C41" s="589"/>
    </row>
    <row r="42" spans="1:3" s="40" customFormat="1" ht="24" customHeight="1">
      <c r="A42" s="590" t="s">
        <v>363</v>
      </c>
      <c r="B42" s="589"/>
      <c r="C42" s="589"/>
    </row>
    <row r="43" spans="1:3" s="40" customFormat="1" ht="12">
      <c r="A43" s="589" t="s">
        <v>283</v>
      </c>
      <c r="B43" s="589"/>
      <c r="C43" s="589"/>
    </row>
    <row r="44" spans="1:3" s="40" customFormat="1" ht="36" customHeight="1">
      <c r="A44" s="589" t="s">
        <v>284</v>
      </c>
      <c r="B44" s="589"/>
      <c r="C44" s="589"/>
    </row>
    <row r="45" spans="1:3" s="40" customFormat="1" ht="12">
      <c r="A45" s="591" t="s">
        <v>285</v>
      </c>
      <c r="B45" s="591"/>
      <c r="C45" s="591"/>
    </row>
    <row r="46" spans="1:3" s="40" customFormat="1" ht="12">
      <c r="A46" s="591" t="s">
        <v>286</v>
      </c>
      <c r="B46" s="591"/>
      <c r="C46" s="591"/>
    </row>
    <row r="47" spans="1:3" s="40" customFormat="1" ht="12">
      <c r="A47" s="591" t="s">
        <v>287</v>
      </c>
      <c r="B47" s="591"/>
      <c r="C47" s="591"/>
    </row>
    <row r="48" spans="1:3" s="40" customFormat="1" ht="12">
      <c r="A48" s="591" t="s">
        <v>288</v>
      </c>
      <c r="B48" s="591"/>
      <c r="C48" s="591"/>
    </row>
    <row r="49" spans="1:3" s="40" customFormat="1" ht="36" customHeight="1">
      <c r="A49" s="589" t="s">
        <v>378</v>
      </c>
      <c r="B49" s="589"/>
      <c r="C49" s="589"/>
    </row>
    <row r="50" spans="1:3" s="40" customFormat="1" ht="24" customHeight="1">
      <c r="A50" s="589" t="s">
        <v>289</v>
      </c>
      <c r="B50" s="589"/>
      <c r="C50" s="589"/>
    </row>
    <row r="51" spans="1:3" s="40" customFormat="1" ht="7.5" customHeight="1">
      <c r="A51" s="41"/>
      <c r="B51" s="41"/>
      <c r="C51" s="41"/>
    </row>
    <row r="52" spans="1:3" s="40" customFormat="1" ht="12" customHeight="1">
      <c r="A52" s="589" t="s">
        <v>290</v>
      </c>
      <c r="B52" s="589"/>
      <c r="C52" s="589"/>
    </row>
    <row r="53" spans="1:3" s="40" customFormat="1" ht="12">
      <c r="A53" s="590" t="s">
        <v>379</v>
      </c>
      <c r="B53" s="590"/>
      <c r="C53" s="590"/>
    </row>
    <row r="54" spans="1:3" s="40" customFormat="1" ht="7.5" customHeight="1">
      <c r="A54" s="42"/>
      <c r="B54" s="42"/>
      <c r="C54" s="42"/>
    </row>
    <row r="55" spans="1:3" s="40" customFormat="1" ht="12">
      <c r="A55" s="589" t="s">
        <v>291</v>
      </c>
      <c r="B55" s="589"/>
      <c r="C55" s="589"/>
    </row>
    <row r="56" spans="1:3" s="40" customFormat="1" ht="24" customHeight="1">
      <c r="A56" s="590" t="s">
        <v>380</v>
      </c>
      <c r="B56" s="590"/>
      <c r="C56" s="590"/>
    </row>
    <row r="57" spans="1:3" s="40" customFormat="1" ht="12">
      <c r="A57" s="589" t="s">
        <v>292</v>
      </c>
      <c r="B57" s="589"/>
      <c r="C57" s="589"/>
    </row>
    <row r="58" spans="1:3" s="40" customFormat="1" ht="12">
      <c r="A58" s="589" t="s">
        <v>293</v>
      </c>
      <c r="B58" s="589"/>
      <c r="C58" s="589"/>
    </row>
    <row r="59" spans="1:3" s="40" customFormat="1" ht="7.5" customHeight="1">
      <c r="A59" s="41"/>
      <c r="B59" s="41"/>
      <c r="C59" s="41"/>
    </row>
    <row r="60" spans="1:3" s="40" customFormat="1" ht="12">
      <c r="A60" s="589" t="s">
        <v>294</v>
      </c>
      <c r="B60" s="589"/>
      <c r="C60" s="589"/>
    </row>
    <row r="61" spans="1:3" s="40" customFormat="1" ht="24" customHeight="1">
      <c r="A61" s="590" t="s">
        <v>381</v>
      </c>
      <c r="B61" s="590"/>
      <c r="C61" s="590"/>
    </row>
    <row r="62" spans="1:3" s="40" customFormat="1" ht="7.5" customHeight="1">
      <c r="A62" s="42"/>
      <c r="B62" s="42"/>
      <c r="C62" s="42"/>
    </row>
    <row r="63" spans="1:3" s="40" customFormat="1" ht="12">
      <c r="A63" s="589" t="s">
        <v>295</v>
      </c>
      <c r="B63" s="589"/>
      <c r="C63" s="589"/>
    </row>
    <row r="64" spans="1:3" s="40" customFormat="1" ht="24" customHeight="1">
      <c r="A64" s="590" t="s">
        <v>382</v>
      </c>
      <c r="B64" s="590"/>
      <c r="C64" s="590"/>
    </row>
    <row r="65" spans="1:3" s="40" customFormat="1" ht="7.5" customHeight="1">
      <c r="A65" s="42"/>
      <c r="B65" s="42"/>
      <c r="C65" s="42"/>
    </row>
    <row r="66" spans="1:3" s="40" customFormat="1" ht="12">
      <c r="A66" s="589" t="s">
        <v>296</v>
      </c>
      <c r="B66" s="589"/>
      <c r="C66" s="589"/>
    </row>
    <row r="67" spans="1:3" s="40" customFormat="1" ht="24" customHeight="1">
      <c r="A67" s="590" t="s">
        <v>383</v>
      </c>
      <c r="B67" s="590"/>
      <c r="C67" s="590"/>
    </row>
    <row r="68" spans="1:3" s="40" customFormat="1" ht="24" customHeight="1">
      <c r="A68" s="589" t="s">
        <v>384</v>
      </c>
      <c r="B68" s="589"/>
      <c r="C68" s="589"/>
    </row>
    <row r="69" spans="1:3" s="40" customFormat="1" ht="7.5" customHeight="1">
      <c r="A69" s="41"/>
      <c r="B69" s="41"/>
      <c r="C69" s="41"/>
    </row>
    <row r="70" spans="1:3" s="40" customFormat="1" ht="12">
      <c r="A70" s="589" t="s">
        <v>385</v>
      </c>
      <c r="B70" s="589"/>
      <c r="C70" s="589"/>
    </row>
    <row r="71" spans="1:3" s="40" customFormat="1" ht="24" customHeight="1">
      <c r="A71" s="590" t="s">
        <v>386</v>
      </c>
      <c r="B71" s="590"/>
      <c r="C71" s="590"/>
    </row>
    <row r="72" spans="1:3" s="40" customFormat="1" ht="7.5" customHeight="1">
      <c r="A72" s="42"/>
      <c r="B72" s="42"/>
      <c r="C72" s="42"/>
    </row>
    <row r="73" spans="1:3" s="40" customFormat="1" ht="12">
      <c r="A73" s="589" t="s">
        <v>832</v>
      </c>
      <c r="B73" s="589"/>
      <c r="C73" s="589"/>
    </row>
    <row r="74" spans="1:3" s="40" customFormat="1" ht="24" customHeight="1">
      <c r="A74" s="590" t="s">
        <v>387</v>
      </c>
      <c r="B74" s="589"/>
      <c r="C74" s="589"/>
    </row>
    <row r="75" spans="1:3" s="40" customFormat="1" ht="24" customHeight="1">
      <c r="A75" s="589" t="s">
        <v>297</v>
      </c>
      <c r="B75" s="589"/>
      <c r="C75" s="589"/>
    </row>
    <row r="76" spans="1:3" s="40" customFormat="1" ht="12">
      <c r="A76" s="589" t="s">
        <v>298</v>
      </c>
      <c r="B76" s="589"/>
      <c r="C76" s="589"/>
    </row>
    <row r="77" spans="1:3" s="40" customFormat="1" ht="7.5" customHeight="1">
      <c r="A77" s="41"/>
      <c r="B77" s="41"/>
      <c r="C77" s="41"/>
    </row>
    <row r="78" spans="1:3" s="40" customFormat="1" ht="12">
      <c r="A78" s="589" t="s">
        <v>849</v>
      </c>
      <c r="B78" s="589"/>
      <c r="C78" s="589"/>
    </row>
    <row r="79" spans="1:3" s="40" customFormat="1" ht="24" customHeight="1">
      <c r="A79" s="590" t="s">
        <v>388</v>
      </c>
      <c r="B79" s="590"/>
      <c r="C79" s="590"/>
    </row>
    <row r="80" spans="1:3" s="40" customFormat="1" ht="7.5" customHeight="1">
      <c r="A80" s="42"/>
      <c r="B80" s="42"/>
      <c r="C80" s="42"/>
    </row>
    <row r="81" spans="1:3" s="40" customFormat="1" ht="12">
      <c r="A81" s="589" t="s">
        <v>299</v>
      </c>
      <c r="B81" s="589"/>
      <c r="C81" s="589"/>
    </row>
    <row r="82" spans="1:3" s="40" customFormat="1" ht="12">
      <c r="A82" s="590" t="s">
        <v>389</v>
      </c>
      <c r="B82" s="590"/>
      <c r="C82" s="590"/>
    </row>
    <row r="83" spans="1:3" s="40" customFormat="1" ht="7.5" customHeight="1">
      <c r="A83" s="42"/>
      <c r="B83" s="42"/>
      <c r="C83" s="42"/>
    </row>
    <row r="84" spans="1:3" s="40" customFormat="1" ht="12">
      <c r="A84" s="589" t="s">
        <v>300</v>
      </c>
      <c r="B84" s="589"/>
      <c r="C84" s="589"/>
    </row>
    <row r="85" spans="1:3" s="40" customFormat="1" ht="12">
      <c r="A85" s="590" t="s">
        <v>390</v>
      </c>
      <c r="B85" s="590"/>
      <c r="C85" s="590"/>
    </row>
    <row r="86" spans="1:3" s="40" customFormat="1" ht="7.5" customHeight="1">
      <c r="A86" s="42"/>
      <c r="B86" s="42"/>
      <c r="C86" s="42"/>
    </row>
    <row r="87" spans="1:3" s="40" customFormat="1" ht="12">
      <c r="A87" s="592" t="s">
        <v>851</v>
      </c>
      <c r="B87" s="592"/>
      <c r="C87" s="592"/>
    </row>
    <row r="88" spans="1:3" s="40" customFormat="1" ht="7.5" customHeight="1">
      <c r="A88" s="44"/>
      <c r="B88" s="44"/>
      <c r="C88" s="44"/>
    </row>
    <row r="89" spans="1:3" s="40" customFormat="1" ht="12">
      <c r="A89" s="589" t="s">
        <v>852</v>
      </c>
      <c r="B89" s="589"/>
      <c r="C89" s="589"/>
    </row>
    <row r="90" spans="1:3" s="40" customFormat="1" ht="12">
      <c r="A90" s="590" t="s">
        <v>391</v>
      </c>
      <c r="B90" s="590"/>
      <c r="C90" s="590"/>
    </row>
    <row r="91" spans="1:3" s="40" customFormat="1" ht="7.5" customHeight="1">
      <c r="A91" s="42"/>
      <c r="B91" s="42"/>
      <c r="C91" s="42"/>
    </row>
    <row r="92" spans="1:3" s="40" customFormat="1" ht="12">
      <c r="A92" s="589" t="s">
        <v>301</v>
      </c>
      <c r="B92" s="589"/>
      <c r="C92" s="589"/>
    </row>
    <row r="93" spans="1:3" s="40" customFormat="1" ht="36" customHeight="1">
      <c r="A93" s="590" t="s">
        <v>392</v>
      </c>
      <c r="B93" s="590"/>
      <c r="C93" s="590"/>
    </row>
    <row r="94" spans="1:3" s="40" customFormat="1" ht="7.5" customHeight="1">
      <c r="A94" s="42"/>
      <c r="B94" s="42"/>
      <c r="C94" s="42"/>
    </row>
    <row r="95" spans="1:3" s="40" customFormat="1" ht="12">
      <c r="A95" s="589" t="s">
        <v>302</v>
      </c>
      <c r="B95" s="589"/>
      <c r="C95" s="589"/>
    </row>
    <row r="96" spans="1:3" s="40" customFormat="1" ht="36" customHeight="1">
      <c r="A96" s="590" t="s">
        <v>393</v>
      </c>
      <c r="B96" s="590"/>
      <c r="C96" s="590"/>
    </row>
    <row r="97" spans="1:3" s="40" customFormat="1" ht="24" customHeight="1">
      <c r="A97" s="589" t="s">
        <v>303</v>
      </c>
      <c r="B97" s="589"/>
      <c r="C97" s="589"/>
    </row>
    <row r="98" spans="1:3" s="40" customFormat="1" ht="12">
      <c r="A98" s="589" t="s">
        <v>298</v>
      </c>
      <c r="B98" s="589"/>
      <c r="C98" s="589"/>
    </row>
    <row r="99" spans="1:3" s="40" customFormat="1" ht="7.5" customHeight="1">
      <c r="A99" s="41"/>
      <c r="B99" s="41"/>
      <c r="C99" s="41"/>
    </row>
    <row r="100" spans="1:3" s="40" customFormat="1" ht="12">
      <c r="A100" s="589" t="s">
        <v>304</v>
      </c>
      <c r="B100" s="589"/>
      <c r="C100" s="589"/>
    </row>
    <row r="101" spans="1:3" s="40" customFormat="1" ht="36" customHeight="1">
      <c r="A101" s="590" t="s">
        <v>394</v>
      </c>
      <c r="B101" s="590"/>
      <c r="C101" s="590"/>
    </row>
    <row r="102" spans="1:3" s="40" customFormat="1" ht="24" customHeight="1">
      <c r="A102" s="589" t="s">
        <v>305</v>
      </c>
      <c r="B102" s="589"/>
      <c r="C102" s="589"/>
    </row>
    <row r="103" spans="1:3" s="40" customFormat="1" ht="12">
      <c r="A103" s="589" t="s">
        <v>298</v>
      </c>
      <c r="B103" s="589"/>
      <c r="C103" s="589"/>
    </row>
    <row r="104" spans="1:3" s="40" customFormat="1" ht="7.5" customHeight="1">
      <c r="A104" s="41"/>
      <c r="B104" s="41"/>
      <c r="C104" s="41"/>
    </row>
    <row r="105" spans="1:3" s="40" customFormat="1" ht="12">
      <c r="A105" s="589" t="s">
        <v>306</v>
      </c>
      <c r="B105" s="589"/>
      <c r="C105" s="589"/>
    </row>
    <row r="106" spans="1:3" s="40" customFormat="1" ht="12">
      <c r="A106" s="590" t="s">
        <v>395</v>
      </c>
      <c r="B106" s="590"/>
      <c r="C106" s="590"/>
    </row>
    <row r="107" spans="1:3" s="40" customFormat="1" ht="12">
      <c r="A107" s="587"/>
      <c r="B107" s="587"/>
      <c r="C107" s="587"/>
    </row>
    <row r="108" spans="1:3" s="40" customFormat="1" ht="12">
      <c r="A108" s="599" t="s">
        <v>396</v>
      </c>
      <c r="B108" s="599"/>
      <c r="C108" s="599"/>
    </row>
    <row r="109" spans="1:3" s="40" customFormat="1" ht="12">
      <c r="A109" s="600" t="s">
        <v>288</v>
      </c>
      <c r="B109" s="600"/>
      <c r="C109" s="600"/>
    </row>
    <row r="110" spans="1:3" s="40" customFormat="1" ht="12">
      <c r="A110" s="46" t="s">
        <v>307</v>
      </c>
      <c r="B110" s="46" t="s">
        <v>308</v>
      </c>
      <c r="C110" s="46" t="s">
        <v>309</v>
      </c>
    </row>
    <row r="111" spans="1:3" s="40" customFormat="1" ht="36" customHeight="1">
      <c r="A111" s="596" t="s">
        <v>310</v>
      </c>
      <c r="B111" s="47" t="s">
        <v>311</v>
      </c>
      <c r="C111" s="47" t="s">
        <v>312</v>
      </c>
    </row>
    <row r="112" spans="1:3" s="40" customFormat="1" ht="36" customHeight="1">
      <c r="A112" s="597"/>
      <c r="B112" s="47" t="s">
        <v>313</v>
      </c>
      <c r="C112" s="47" t="s">
        <v>314</v>
      </c>
    </row>
    <row r="113" spans="1:3" s="40" customFormat="1" ht="120" customHeight="1">
      <c r="A113" s="47" t="s">
        <v>315</v>
      </c>
      <c r="B113" s="47" t="s">
        <v>316</v>
      </c>
      <c r="C113" s="47" t="s">
        <v>317</v>
      </c>
    </row>
    <row r="114" spans="1:3" s="40" customFormat="1" ht="24" customHeight="1">
      <c r="A114" s="596" t="s">
        <v>318</v>
      </c>
      <c r="B114" s="47" t="s">
        <v>319</v>
      </c>
      <c r="C114" s="47" t="s">
        <v>320</v>
      </c>
    </row>
    <row r="115" spans="1:3" s="40" customFormat="1" ht="36">
      <c r="A115" s="601"/>
      <c r="B115" s="47" t="s">
        <v>321</v>
      </c>
      <c r="C115" s="47" t="s">
        <v>322</v>
      </c>
    </row>
    <row r="116" spans="1:3" s="40" customFormat="1" ht="36" customHeight="1">
      <c r="A116" s="601"/>
      <c r="B116" s="47" t="s">
        <v>323</v>
      </c>
      <c r="C116" s="47" t="s">
        <v>324</v>
      </c>
    </row>
    <row r="117" spans="1:3" s="40" customFormat="1" ht="24" customHeight="1">
      <c r="A117" s="597"/>
      <c r="B117" s="47" t="s">
        <v>325</v>
      </c>
      <c r="C117" s="47" t="s">
        <v>326</v>
      </c>
    </row>
    <row r="118" spans="1:3" s="40" customFormat="1" ht="7.5" customHeight="1">
      <c r="A118" s="72"/>
      <c r="B118" s="72"/>
      <c r="C118" s="72"/>
    </row>
    <row r="119" spans="1:3" s="40" customFormat="1" ht="12">
      <c r="A119" s="602" t="s">
        <v>327</v>
      </c>
      <c r="B119" s="602"/>
      <c r="C119" s="602"/>
    </row>
    <row r="120" spans="1:3" s="40" customFormat="1" ht="12">
      <c r="A120" s="598" t="s">
        <v>328</v>
      </c>
      <c r="B120" s="598"/>
      <c r="C120" s="598"/>
    </row>
    <row r="121" spans="1:3" s="40" customFormat="1" ht="48" customHeight="1">
      <c r="A121" s="598" t="s">
        <v>329</v>
      </c>
      <c r="B121" s="598"/>
      <c r="C121" s="598"/>
    </row>
    <row r="122" spans="1:3" s="40" customFormat="1" ht="24" customHeight="1">
      <c r="A122" s="598" t="s">
        <v>330</v>
      </c>
      <c r="B122" s="598"/>
      <c r="C122" s="598"/>
    </row>
    <row r="123" spans="1:3" s="40" customFormat="1" ht="12">
      <c r="A123" s="587"/>
      <c r="B123" s="587"/>
      <c r="C123" s="587"/>
    </row>
    <row r="124" spans="1:3" s="40" customFormat="1" ht="12">
      <c r="A124" s="599" t="s">
        <v>397</v>
      </c>
      <c r="B124" s="599"/>
      <c r="C124" s="599"/>
    </row>
    <row r="125" spans="1:3" s="40" customFormat="1" ht="12">
      <c r="A125" s="600" t="s">
        <v>331</v>
      </c>
      <c r="B125" s="600"/>
      <c r="C125" s="600"/>
    </row>
    <row r="126" spans="1:3" s="40" customFormat="1" ht="12">
      <c r="A126" s="46" t="s">
        <v>307</v>
      </c>
      <c r="B126" s="46" t="s">
        <v>308</v>
      </c>
      <c r="C126" s="46" t="s">
        <v>309</v>
      </c>
    </row>
    <row r="127" spans="1:3" s="40" customFormat="1" ht="36" customHeight="1">
      <c r="A127" s="596" t="s">
        <v>310</v>
      </c>
      <c r="B127" s="47" t="s">
        <v>311</v>
      </c>
      <c r="C127" s="47" t="s">
        <v>312</v>
      </c>
    </row>
    <row r="128" spans="1:3" s="40" customFormat="1" ht="36" customHeight="1">
      <c r="A128" s="597"/>
      <c r="B128" s="47" t="s">
        <v>313</v>
      </c>
      <c r="C128" s="47" t="s">
        <v>314</v>
      </c>
    </row>
    <row r="129" spans="1:3" s="40" customFormat="1" ht="13.5" customHeight="1">
      <c r="A129" s="68"/>
      <c r="B129" s="594" t="s">
        <v>884</v>
      </c>
      <c r="C129" s="68" t="s">
        <v>332</v>
      </c>
    </row>
    <row r="130" spans="1:3" s="40" customFormat="1" ht="108" customHeight="1">
      <c r="A130" s="214" t="s">
        <v>883</v>
      </c>
      <c r="B130" s="595"/>
      <c r="C130" s="70" t="s">
        <v>333</v>
      </c>
    </row>
    <row r="131" spans="1:3" s="40" customFormat="1" ht="108" customHeight="1">
      <c r="A131" s="69"/>
      <c r="B131" s="69"/>
      <c r="C131" s="69" t="s">
        <v>334</v>
      </c>
    </row>
    <row r="132" spans="1:3" s="40" customFormat="1" ht="36">
      <c r="A132" s="596" t="s">
        <v>318</v>
      </c>
      <c r="B132" s="47" t="s">
        <v>335</v>
      </c>
      <c r="C132" s="47" t="s">
        <v>322</v>
      </c>
    </row>
    <row r="133" spans="1:3" s="40" customFormat="1" ht="24" customHeight="1">
      <c r="A133" s="601"/>
      <c r="B133" s="47" t="s">
        <v>336</v>
      </c>
      <c r="C133" s="47" t="s">
        <v>320</v>
      </c>
    </row>
    <row r="134" spans="1:3" s="40" customFormat="1" ht="216" customHeight="1">
      <c r="A134" s="601"/>
      <c r="B134" s="47" t="s">
        <v>337</v>
      </c>
      <c r="C134" s="47" t="s">
        <v>338</v>
      </c>
    </row>
    <row r="135" spans="1:3" s="40" customFormat="1" ht="36" customHeight="1">
      <c r="A135" s="601"/>
      <c r="B135" s="47" t="s">
        <v>339</v>
      </c>
      <c r="C135" s="47" t="s">
        <v>324</v>
      </c>
    </row>
    <row r="136" spans="1:3" s="40" customFormat="1" ht="168" customHeight="1">
      <c r="A136" s="601"/>
      <c r="B136" s="47" t="s">
        <v>340</v>
      </c>
      <c r="C136" s="47" t="s">
        <v>341</v>
      </c>
    </row>
    <row r="137" spans="1:3" s="40" customFormat="1" ht="168" customHeight="1">
      <c r="A137" s="601"/>
      <c r="B137" s="47" t="s">
        <v>342</v>
      </c>
      <c r="C137" s="47" t="s">
        <v>343</v>
      </c>
    </row>
    <row r="138" spans="1:3" s="40" customFormat="1" ht="24" customHeight="1">
      <c r="A138" s="597"/>
      <c r="B138" s="47" t="s">
        <v>344</v>
      </c>
      <c r="C138" s="47" t="s">
        <v>326</v>
      </c>
    </row>
    <row r="139" spans="1:3" s="40" customFormat="1" ht="7.5" customHeight="1">
      <c r="A139" s="72"/>
      <c r="B139" s="72"/>
      <c r="C139" s="72"/>
    </row>
    <row r="140" spans="1:3" s="40" customFormat="1" ht="12">
      <c r="A140" s="602" t="s">
        <v>327</v>
      </c>
      <c r="B140" s="602"/>
      <c r="C140" s="602"/>
    </row>
    <row r="141" spans="1:3" s="40" customFormat="1" ht="12">
      <c r="A141" s="598" t="s">
        <v>328</v>
      </c>
      <c r="B141" s="598"/>
      <c r="C141" s="598"/>
    </row>
    <row r="142" spans="1:3" s="40" customFormat="1" ht="48" customHeight="1">
      <c r="A142" s="598" t="s">
        <v>329</v>
      </c>
      <c r="B142" s="598"/>
      <c r="C142" s="598"/>
    </row>
    <row r="143" spans="1:3" s="40" customFormat="1" ht="24" customHeight="1">
      <c r="A143" s="598" t="s">
        <v>330</v>
      </c>
      <c r="B143" s="598"/>
      <c r="C143" s="598"/>
    </row>
    <row r="144" spans="1:3" s="40" customFormat="1" ht="12">
      <c r="A144" s="587"/>
      <c r="B144" s="587"/>
      <c r="C144" s="587"/>
    </row>
    <row r="145" spans="1:3" s="40" customFormat="1" ht="12">
      <c r="A145" s="592" t="s">
        <v>398</v>
      </c>
      <c r="B145" s="592"/>
      <c r="C145" s="592"/>
    </row>
    <row r="146" spans="1:3" s="40" customFormat="1" ht="7.5" customHeight="1">
      <c r="A146" s="44"/>
      <c r="B146" s="44"/>
      <c r="C146" s="44"/>
    </row>
    <row r="147" spans="1:3" s="40" customFormat="1" ht="12">
      <c r="A147" s="589" t="s">
        <v>345</v>
      </c>
      <c r="B147" s="589"/>
      <c r="C147" s="589"/>
    </row>
    <row r="148" spans="1:3" s="40" customFormat="1" ht="24" customHeight="1">
      <c r="A148" s="589" t="s">
        <v>346</v>
      </c>
      <c r="B148" s="589"/>
      <c r="C148" s="589"/>
    </row>
    <row r="149" spans="1:3" s="40" customFormat="1" ht="7.5" customHeight="1">
      <c r="A149" s="41"/>
      <c r="B149" s="41"/>
      <c r="C149" s="41"/>
    </row>
    <row r="150" spans="1:3" s="40" customFormat="1" ht="12">
      <c r="A150" s="592" t="s">
        <v>399</v>
      </c>
      <c r="B150" s="592"/>
      <c r="C150" s="592"/>
    </row>
    <row r="151" spans="1:3" s="40" customFormat="1" ht="12">
      <c r="A151" s="587" t="s">
        <v>347</v>
      </c>
      <c r="B151" s="587"/>
      <c r="C151" s="587"/>
    </row>
    <row r="152" spans="1:3" s="40" customFormat="1" ht="12">
      <c r="A152" s="587"/>
      <c r="B152" s="587"/>
      <c r="C152" s="587"/>
    </row>
    <row r="153" spans="1:3" s="40" customFormat="1" ht="12">
      <c r="A153" s="599" t="s">
        <v>400</v>
      </c>
      <c r="B153" s="599"/>
      <c r="C153" s="599"/>
    </row>
    <row r="154" spans="1:3" s="40" customFormat="1" ht="12">
      <c r="A154" s="587" t="s">
        <v>288</v>
      </c>
      <c r="B154" s="587"/>
      <c r="C154" s="587"/>
    </row>
    <row r="155" spans="1:3" s="40" customFormat="1" ht="12">
      <c r="A155" s="607" t="s">
        <v>307</v>
      </c>
      <c r="B155" s="608"/>
      <c r="C155" s="46" t="s">
        <v>348</v>
      </c>
    </row>
    <row r="156" spans="1:3" s="40" customFormat="1" ht="24" customHeight="1">
      <c r="A156" s="609" t="s">
        <v>349</v>
      </c>
      <c r="B156" s="610"/>
      <c r="C156" s="47" t="s">
        <v>350</v>
      </c>
    </row>
    <row r="157" spans="1:3" s="40" customFormat="1" ht="24" customHeight="1">
      <c r="A157" s="611"/>
      <c r="B157" s="612"/>
      <c r="C157" s="47" t="s">
        <v>351</v>
      </c>
    </row>
    <row r="158" spans="1:3" s="40" customFormat="1" ht="36" customHeight="1">
      <c r="A158" s="613" t="s">
        <v>352</v>
      </c>
      <c r="B158" s="614"/>
      <c r="C158" s="47" t="s">
        <v>353</v>
      </c>
    </row>
    <row r="159" spans="1:3" s="40" customFormat="1" ht="7.5" customHeight="1">
      <c r="A159" s="71"/>
      <c r="B159" s="71"/>
      <c r="C159" s="71"/>
    </row>
    <row r="160" spans="1:3" s="40" customFormat="1" ht="12">
      <c r="A160" s="598" t="s">
        <v>327</v>
      </c>
      <c r="B160" s="598"/>
      <c r="C160" s="598"/>
    </row>
    <row r="161" spans="1:3" s="40" customFormat="1" ht="12">
      <c r="A161" s="598" t="s">
        <v>354</v>
      </c>
      <c r="B161" s="598"/>
      <c r="C161" s="598"/>
    </row>
    <row r="162" spans="1:3" s="40" customFormat="1" ht="48" customHeight="1">
      <c r="A162" s="598" t="s">
        <v>355</v>
      </c>
      <c r="B162" s="598"/>
      <c r="C162" s="598"/>
    </row>
    <row r="163" spans="1:3" s="40" customFormat="1" ht="24" customHeight="1">
      <c r="A163" s="598" t="s">
        <v>330</v>
      </c>
      <c r="B163" s="598"/>
      <c r="C163" s="598"/>
    </row>
    <row r="164" spans="1:3" s="40" customFormat="1" ht="24" customHeight="1">
      <c r="A164" s="598" t="s">
        <v>356</v>
      </c>
      <c r="B164" s="598"/>
      <c r="C164" s="598"/>
    </row>
    <row r="165" spans="1:3" s="40" customFormat="1" ht="12">
      <c r="A165" s="598" t="s">
        <v>357</v>
      </c>
      <c r="B165" s="598"/>
      <c r="C165" s="598"/>
    </row>
    <row r="166" spans="1:3" s="40" customFormat="1" ht="12">
      <c r="A166" s="587"/>
      <c r="B166" s="587"/>
      <c r="C166" s="587"/>
    </row>
    <row r="167" spans="1:3" s="40" customFormat="1" ht="12">
      <c r="A167" s="599" t="s">
        <v>401</v>
      </c>
      <c r="B167" s="599"/>
      <c r="C167" s="599"/>
    </row>
    <row r="168" spans="1:3" s="40" customFormat="1" ht="12">
      <c r="A168" s="600" t="s">
        <v>331</v>
      </c>
      <c r="B168" s="600"/>
      <c r="C168" s="600"/>
    </row>
    <row r="169" spans="1:3" s="40" customFormat="1" ht="12">
      <c r="A169" s="46" t="s">
        <v>307</v>
      </c>
      <c r="B169" s="46" t="s">
        <v>308</v>
      </c>
      <c r="C169" s="46" t="s">
        <v>309</v>
      </c>
    </row>
    <row r="170" spans="1:3" s="40" customFormat="1" ht="36" customHeight="1">
      <c r="A170" s="596" t="s">
        <v>310</v>
      </c>
      <c r="B170" s="47" t="s">
        <v>311</v>
      </c>
      <c r="C170" s="47" t="s">
        <v>312</v>
      </c>
    </row>
    <row r="171" spans="1:3" s="40" customFormat="1" ht="36" customHeight="1">
      <c r="A171" s="597"/>
      <c r="B171" s="47" t="s">
        <v>313</v>
      </c>
      <c r="C171" s="47" t="s">
        <v>314</v>
      </c>
    </row>
    <row r="172" spans="1:3" s="40" customFormat="1" ht="120" customHeight="1">
      <c r="A172" s="47" t="s">
        <v>315</v>
      </c>
      <c r="B172" s="47" t="s">
        <v>358</v>
      </c>
      <c r="C172" s="47" t="s">
        <v>359</v>
      </c>
    </row>
    <row r="173" spans="1:3" s="40" customFormat="1" ht="48" customHeight="1">
      <c r="A173" s="596" t="s">
        <v>318</v>
      </c>
      <c r="B173" s="47" t="s">
        <v>335</v>
      </c>
      <c r="C173" s="47" t="s">
        <v>322</v>
      </c>
    </row>
    <row r="174" spans="1:3" s="40" customFormat="1" ht="36" customHeight="1">
      <c r="A174" s="601"/>
      <c r="B174" s="47" t="s">
        <v>336</v>
      </c>
      <c r="C174" s="47" t="s">
        <v>320</v>
      </c>
    </row>
    <row r="175" spans="1:3" s="40" customFormat="1" ht="216" customHeight="1">
      <c r="A175" s="601"/>
      <c r="B175" s="47" t="s">
        <v>337</v>
      </c>
      <c r="C175" s="47" t="s">
        <v>320</v>
      </c>
    </row>
    <row r="176" spans="1:3" s="40" customFormat="1" ht="48" customHeight="1">
      <c r="A176" s="601"/>
      <c r="B176" s="47" t="s">
        <v>339</v>
      </c>
      <c r="C176" s="47" t="s">
        <v>324</v>
      </c>
    </row>
    <row r="177" spans="1:3" s="40" customFormat="1" ht="168" customHeight="1">
      <c r="A177" s="601"/>
      <c r="B177" s="47" t="s">
        <v>340</v>
      </c>
      <c r="C177" s="47" t="s">
        <v>360</v>
      </c>
    </row>
    <row r="178" spans="1:3" s="40" customFormat="1" ht="168" customHeight="1">
      <c r="A178" s="601"/>
      <c r="B178" s="47" t="s">
        <v>342</v>
      </c>
      <c r="C178" s="47" t="s">
        <v>361</v>
      </c>
    </row>
    <row r="179" spans="1:3" s="40" customFormat="1" ht="36" customHeight="1">
      <c r="A179" s="597"/>
      <c r="B179" s="47" t="s">
        <v>344</v>
      </c>
      <c r="C179" s="47" t="s">
        <v>326</v>
      </c>
    </row>
    <row r="180" spans="1:3" s="40" customFormat="1" ht="7.5" customHeight="1">
      <c r="A180" s="72"/>
      <c r="B180" s="72"/>
      <c r="C180" s="72"/>
    </row>
    <row r="181" spans="1:3" s="40" customFormat="1" ht="12">
      <c r="A181" s="602" t="s">
        <v>327</v>
      </c>
      <c r="B181" s="602"/>
      <c r="C181" s="602"/>
    </row>
    <row r="182" spans="1:3" s="40" customFormat="1" ht="12">
      <c r="A182" s="598" t="s">
        <v>328</v>
      </c>
      <c r="B182" s="598"/>
      <c r="C182" s="598"/>
    </row>
    <row r="183" spans="1:3" s="40" customFormat="1" ht="48" customHeight="1">
      <c r="A183" s="598" t="s">
        <v>329</v>
      </c>
      <c r="B183" s="598"/>
      <c r="C183" s="598"/>
    </row>
    <row r="184" spans="1:3" s="40" customFormat="1" ht="24" customHeight="1">
      <c r="A184" s="598" t="s">
        <v>330</v>
      </c>
      <c r="B184" s="598"/>
      <c r="C184" s="598"/>
    </row>
    <row r="185" s="11" customFormat="1" ht="12"/>
    <row r="186" s="11" customFormat="1" ht="12"/>
    <row r="187" s="11" customFormat="1" ht="12"/>
    <row r="188" s="11" customFormat="1" ht="12"/>
    <row r="189" s="11" customFormat="1" ht="12"/>
    <row r="190" s="11" customFormat="1" ht="12"/>
    <row r="191" s="11" customFormat="1" ht="12"/>
    <row r="192" s="11" customFormat="1" ht="12"/>
    <row r="193" s="11" customFormat="1" ht="12"/>
    <row r="194" s="11" customFormat="1" ht="12"/>
    <row r="195" s="11" customFormat="1" ht="12"/>
    <row r="196" s="11" customFormat="1" ht="12"/>
    <row r="197" s="11" customFormat="1" ht="12"/>
    <row r="198" s="11" customFormat="1" ht="12"/>
    <row r="199" s="11" customFormat="1" ht="12"/>
    <row r="200" s="11" customFormat="1" ht="12"/>
    <row r="201" s="11" customFormat="1" ht="12"/>
    <row r="202" s="11" customFormat="1" ht="12"/>
    <row r="203" s="11" customFormat="1" ht="12"/>
    <row r="204" s="11" customFormat="1" ht="12"/>
    <row r="205" s="11" customFormat="1" ht="12"/>
    <row r="206" s="11" customFormat="1" ht="12"/>
    <row r="207" s="11" customFormat="1" ht="12"/>
    <row r="208" s="11" customFormat="1" ht="12"/>
    <row r="209" s="11" customFormat="1" ht="12"/>
    <row r="210" s="11" customFormat="1" ht="12"/>
    <row r="211" s="11" customFormat="1" ht="12"/>
    <row r="212" s="11" customFormat="1" ht="12"/>
    <row r="213" s="11" customFormat="1" ht="12"/>
    <row r="214" s="11" customFormat="1" ht="12"/>
    <row r="215" s="11" customFormat="1" ht="12"/>
    <row r="216" s="11" customFormat="1" ht="12"/>
    <row r="217" s="11" customFormat="1" ht="12"/>
    <row r="218" s="11" customFormat="1" ht="12"/>
    <row r="219" s="11" customFormat="1" ht="12"/>
    <row r="220" s="11" customFormat="1" ht="12"/>
    <row r="221" s="11" customFormat="1" ht="12"/>
    <row r="222" s="11" customFormat="1" ht="12"/>
    <row r="223" s="11" customFormat="1" ht="12"/>
    <row r="224" s="11" customFormat="1" ht="12"/>
    <row r="225" s="11" customFormat="1" ht="12"/>
    <row r="226" s="11" customFormat="1" ht="12"/>
    <row r="227" s="11" customFormat="1" ht="12"/>
    <row r="228" s="11" customFormat="1" ht="12"/>
    <row r="229" s="11" customFormat="1" ht="12"/>
    <row r="230" s="11" customFormat="1" ht="12"/>
    <row r="231" s="11" customFormat="1" ht="12"/>
    <row r="232" s="11" customFormat="1" ht="12"/>
    <row r="233" s="11" customFormat="1" ht="12"/>
    <row r="234" s="11" customFormat="1" ht="12"/>
    <row r="235" s="11" customFormat="1" ht="12"/>
    <row r="236" s="11" customFormat="1" ht="12"/>
    <row r="237" s="11" customFormat="1" ht="12"/>
    <row r="238" s="11" customFormat="1" ht="12"/>
    <row r="239" s="11" customFormat="1" ht="12"/>
    <row r="240" s="11" customFormat="1" ht="12"/>
    <row r="241" s="11" customFormat="1" ht="12"/>
    <row r="242" s="11" customFormat="1" ht="12"/>
    <row r="243" s="11" customFormat="1" ht="12"/>
  </sheetData>
  <mergeCells count="130">
    <mergeCell ref="A1:C1"/>
    <mergeCell ref="A181:C181"/>
    <mergeCell ref="A182:C182"/>
    <mergeCell ref="A183:C183"/>
    <mergeCell ref="A161:C161"/>
    <mergeCell ref="A162:C162"/>
    <mergeCell ref="A163:C163"/>
    <mergeCell ref="A164:C164"/>
    <mergeCell ref="A152:C152"/>
    <mergeCell ref="A153:C153"/>
    <mergeCell ref="A184:C184"/>
    <mergeCell ref="A165:C165"/>
    <mergeCell ref="A166:C166"/>
    <mergeCell ref="A167:C167"/>
    <mergeCell ref="A168:C168"/>
    <mergeCell ref="A173:A179"/>
    <mergeCell ref="A170:A171"/>
    <mergeCell ref="A154:C154"/>
    <mergeCell ref="A160:C160"/>
    <mergeCell ref="A147:C147"/>
    <mergeCell ref="A148:C148"/>
    <mergeCell ref="A150:C150"/>
    <mergeCell ref="A151:C151"/>
    <mergeCell ref="A155:B155"/>
    <mergeCell ref="A156:B157"/>
    <mergeCell ref="A158:B158"/>
    <mergeCell ref="A120:C120"/>
    <mergeCell ref="A121:C121"/>
    <mergeCell ref="A111:A112"/>
    <mergeCell ref="A114:A117"/>
    <mergeCell ref="A107:C107"/>
    <mergeCell ref="A108:C108"/>
    <mergeCell ref="A109:C109"/>
    <mergeCell ref="A119:C119"/>
    <mergeCell ref="A102:C102"/>
    <mergeCell ref="A103:C103"/>
    <mergeCell ref="A105:C105"/>
    <mergeCell ref="A106:C106"/>
    <mergeCell ref="A97:C97"/>
    <mergeCell ref="A98:C98"/>
    <mergeCell ref="A100:C100"/>
    <mergeCell ref="A101:C101"/>
    <mergeCell ref="A92:C92"/>
    <mergeCell ref="A93:C93"/>
    <mergeCell ref="A95:C95"/>
    <mergeCell ref="A96:C96"/>
    <mergeCell ref="A85:C85"/>
    <mergeCell ref="A87:C87"/>
    <mergeCell ref="A89:C89"/>
    <mergeCell ref="A90:C90"/>
    <mergeCell ref="A79:C79"/>
    <mergeCell ref="A81:C81"/>
    <mergeCell ref="A82:C82"/>
    <mergeCell ref="A84:C84"/>
    <mergeCell ref="A74:C74"/>
    <mergeCell ref="A75:C75"/>
    <mergeCell ref="A76:C76"/>
    <mergeCell ref="A78:C78"/>
    <mergeCell ref="A68:C68"/>
    <mergeCell ref="A70:C70"/>
    <mergeCell ref="A71:C71"/>
    <mergeCell ref="A73:C73"/>
    <mergeCell ref="A63:C63"/>
    <mergeCell ref="A64:C64"/>
    <mergeCell ref="A66:C66"/>
    <mergeCell ref="A67:C67"/>
    <mergeCell ref="A57:C57"/>
    <mergeCell ref="A58:C58"/>
    <mergeCell ref="A60:C60"/>
    <mergeCell ref="A61:C61"/>
    <mergeCell ref="A52:C52"/>
    <mergeCell ref="A53:C53"/>
    <mergeCell ref="A55:C55"/>
    <mergeCell ref="A56:C56"/>
    <mergeCell ref="A47:C47"/>
    <mergeCell ref="A48:C48"/>
    <mergeCell ref="A49:C49"/>
    <mergeCell ref="A50:C50"/>
    <mergeCell ref="A43:C43"/>
    <mergeCell ref="A44:C44"/>
    <mergeCell ref="A45:C45"/>
    <mergeCell ref="A46:C46"/>
    <mergeCell ref="A38:C38"/>
    <mergeCell ref="A39:C39"/>
    <mergeCell ref="A41:C41"/>
    <mergeCell ref="A42:C42"/>
    <mergeCell ref="A33:C33"/>
    <mergeCell ref="A34:C34"/>
    <mergeCell ref="A36:C36"/>
    <mergeCell ref="A37:C37"/>
    <mergeCell ref="A28:C28"/>
    <mergeCell ref="A30:C30"/>
    <mergeCell ref="A31:C31"/>
    <mergeCell ref="A32:C32"/>
    <mergeCell ref="A24:C24"/>
    <mergeCell ref="A25:C25"/>
    <mergeCell ref="A26:C26"/>
    <mergeCell ref="A27:C27"/>
    <mergeCell ref="A19:C19"/>
    <mergeCell ref="A20:C20"/>
    <mergeCell ref="A21:C21"/>
    <mergeCell ref="A23:C23"/>
    <mergeCell ref="A2:C2"/>
    <mergeCell ref="A3:C3"/>
    <mergeCell ref="A4:C4"/>
    <mergeCell ref="A5:C5"/>
    <mergeCell ref="A6:C6"/>
    <mergeCell ref="A7:C7"/>
    <mergeCell ref="A8:C8"/>
    <mergeCell ref="A9:C9"/>
    <mergeCell ref="A144:C144"/>
    <mergeCell ref="A10:C10"/>
    <mergeCell ref="A132:A138"/>
    <mergeCell ref="A140:C140"/>
    <mergeCell ref="A11:C11"/>
    <mergeCell ref="A13:C13"/>
    <mergeCell ref="A14:C14"/>
    <mergeCell ref="A16:C16"/>
    <mergeCell ref="A17:C17"/>
    <mergeCell ref="A18:C18"/>
    <mergeCell ref="B129:B130"/>
    <mergeCell ref="A145:C145"/>
    <mergeCell ref="A127:A128"/>
    <mergeCell ref="A122:C122"/>
    <mergeCell ref="A123:C123"/>
    <mergeCell ref="A124:C124"/>
    <mergeCell ref="A125:C125"/>
    <mergeCell ref="A141:C141"/>
    <mergeCell ref="A142:C142"/>
    <mergeCell ref="A143:C143"/>
  </mergeCells>
  <printOptions/>
  <pageMargins left="0.75" right="0.75" top="1" bottom="1" header="0.512" footer="0.512"/>
  <pageSetup horizontalDpi="600" verticalDpi="6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U63"/>
  <sheetViews>
    <sheetView workbookViewId="0" topLeftCell="A26">
      <selection activeCell="N33" sqref="N33"/>
    </sheetView>
  </sheetViews>
  <sheetFormatPr defaultColWidth="9.00390625" defaultRowHeight="24" customHeight="1"/>
  <cols>
    <col min="1" max="1" width="2.75390625" style="51" customWidth="1"/>
    <col min="2" max="2" width="3.375" style="51" customWidth="1"/>
    <col min="3" max="3" width="24.50390625" style="51" customWidth="1"/>
    <col min="4" max="18" width="2.75390625" style="51" customWidth="1"/>
    <col min="19" max="19" width="8.125" style="51" customWidth="1"/>
    <col min="20" max="20" width="5.375" style="51" customWidth="1"/>
    <col min="21" max="21" width="3.875" style="51" customWidth="1"/>
    <col min="22" max="16384" width="8.00390625" style="51" customWidth="1"/>
  </cols>
  <sheetData>
    <row r="1" spans="1:21" ht="17.25" customHeight="1">
      <c r="A1" s="50" t="s">
        <v>83</v>
      </c>
      <c r="N1" s="79"/>
      <c r="O1" s="79"/>
      <c r="P1" s="79"/>
      <c r="Q1" s="79"/>
      <c r="R1" s="79"/>
      <c r="S1" s="79"/>
      <c r="T1" s="79"/>
      <c r="U1" s="79"/>
    </row>
    <row r="2" spans="1:21" ht="17.25" customHeight="1">
      <c r="A2" s="79"/>
      <c r="N2" s="79"/>
      <c r="O2" s="79"/>
      <c r="P2" s="79"/>
      <c r="Q2" s="79"/>
      <c r="R2" s="79"/>
      <c r="S2" s="79"/>
      <c r="T2" s="79"/>
      <c r="U2" s="79"/>
    </row>
    <row r="3" spans="1:20" ht="9.75" customHeight="1">
      <c r="A3" s="50"/>
      <c r="O3" s="52"/>
      <c r="P3" s="80"/>
      <c r="Q3" s="80"/>
      <c r="R3" s="53"/>
      <c r="S3" s="54"/>
      <c r="T3" s="55"/>
    </row>
    <row r="4" spans="1:21" ht="24" customHeight="1">
      <c r="A4" s="56" t="s">
        <v>84</v>
      </c>
      <c r="B4" s="57"/>
      <c r="C4" s="57"/>
      <c r="D4" s="57"/>
      <c r="E4" s="57"/>
      <c r="F4" s="57"/>
      <c r="G4" s="57"/>
      <c r="H4" s="57"/>
      <c r="I4" s="57"/>
      <c r="J4" s="57"/>
      <c r="K4" s="57"/>
      <c r="L4" s="57"/>
      <c r="M4" s="57"/>
      <c r="N4" s="57"/>
      <c r="O4" s="57"/>
      <c r="P4" s="57"/>
      <c r="Q4" s="57"/>
      <c r="R4" s="57"/>
      <c r="S4" s="57"/>
      <c r="T4" s="57"/>
      <c r="U4" s="57"/>
    </row>
    <row r="5" spans="1:21" ht="24" customHeight="1">
      <c r="A5" s="58" t="s">
        <v>124</v>
      </c>
      <c r="B5" s="58"/>
      <c r="C5" s="58"/>
      <c r="D5" s="58"/>
      <c r="E5" s="58"/>
      <c r="F5" s="58"/>
      <c r="G5" s="58"/>
      <c r="H5" s="58"/>
      <c r="I5" s="58"/>
      <c r="J5" s="58"/>
      <c r="K5" s="58"/>
      <c r="L5" s="58"/>
      <c r="M5" s="58"/>
      <c r="N5" s="58"/>
      <c r="O5" s="58"/>
      <c r="P5" s="58"/>
      <c r="Q5" s="58"/>
      <c r="R5" s="58"/>
      <c r="S5" s="58"/>
      <c r="T5" s="58"/>
      <c r="U5" s="58"/>
    </row>
    <row r="6" spans="1:21" s="60" customFormat="1" ht="15" customHeight="1">
      <c r="A6" s="59"/>
      <c r="B6" s="59"/>
      <c r="C6" s="59"/>
      <c r="D6" s="59"/>
      <c r="E6" s="59"/>
      <c r="F6" s="59"/>
      <c r="G6" s="59"/>
      <c r="H6" s="59"/>
      <c r="I6" s="59"/>
      <c r="J6" s="59"/>
      <c r="K6" s="59"/>
      <c r="L6" s="59"/>
      <c r="M6" s="59"/>
      <c r="N6" s="59"/>
      <c r="O6" s="59"/>
      <c r="P6" s="59"/>
      <c r="Q6" s="59"/>
      <c r="R6" s="59"/>
      <c r="S6" s="59"/>
      <c r="T6" s="59"/>
      <c r="U6" s="59"/>
    </row>
    <row r="7" spans="15:21" ht="16.5" customHeight="1">
      <c r="O7" s="665" t="s">
        <v>11</v>
      </c>
      <c r="P7" s="665"/>
      <c r="Q7" s="665"/>
      <c r="R7" s="665"/>
      <c r="S7" s="667" t="s">
        <v>122</v>
      </c>
      <c r="T7" s="667"/>
      <c r="U7" s="79"/>
    </row>
    <row r="8" spans="15:21" ht="16.5" customHeight="1">
      <c r="O8" s="666" t="s">
        <v>12</v>
      </c>
      <c r="P8" s="666"/>
      <c r="Q8" s="666"/>
      <c r="R8" s="666"/>
      <c r="S8" s="668" t="s">
        <v>0</v>
      </c>
      <c r="T8" s="668"/>
      <c r="U8" s="79"/>
    </row>
    <row r="9" ht="15" customHeight="1"/>
    <row r="10" ht="19.5" customHeight="1">
      <c r="A10" s="51" t="s">
        <v>85</v>
      </c>
    </row>
    <row r="11" ht="15" customHeight="1"/>
    <row r="12" ht="19.5" customHeight="1">
      <c r="B12" s="50" t="s">
        <v>86</v>
      </c>
    </row>
    <row r="13" ht="4.5" customHeight="1" thickBot="1"/>
    <row r="14" spans="3:20" ht="21.75" customHeight="1">
      <c r="C14" s="83"/>
      <c r="D14" s="636" t="s">
        <v>87</v>
      </c>
      <c r="E14" s="641"/>
      <c r="F14" s="641"/>
      <c r="G14" s="641"/>
      <c r="H14" s="642"/>
      <c r="I14" s="636" t="s">
        <v>88</v>
      </c>
      <c r="J14" s="641"/>
      <c r="K14" s="641"/>
      <c r="L14" s="641"/>
      <c r="M14" s="642"/>
      <c r="N14" s="636" t="s">
        <v>89</v>
      </c>
      <c r="O14" s="641"/>
      <c r="P14" s="641"/>
      <c r="Q14" s="641"/>
      <c r="R14" s="642"/>
      <c r="S14" s="636" t="s">
        <v>90</v>
      </c>
      <c r="T14" s="637"/>
    </row>
    <row r="15" spans="3:20" ht="21.75" customHeight="1" thickBot="1">
      <c r="C15" s="84" t="s">
        <v>50</v>
      </c>
      <c r="D15" s="643">
        <v>47984</v>
      </c>
      <c r="E15" s="644"/>
      <c r="F15" s="644"/>
      <c r="G15" s="644"/>
      <c r="H15" s="645"/>
      <c r="I15" s="643">
        <v>3803</v>
      </c>
      <c r="J15" s="644"/>
      <c r="K15" s="644"/>
      <c r="L15" s="644"/>
      <c r="M15" s="645"/>
      <c r="N15" s="643">
        <v>2001</v>
      </c>
      <c r="O15" s="644"/>
      <c r="P15" s="644"/>
      <c r="Q15" s="644"/>
      <c r="R15" s="645"/>
      <c r="S15" s="615">
        <f>D15+I15-N15</f>
        <v>49786</v>
      </c>
      <c r="T15" s="616"/>
    </row>
    <row r="16" ht="15" customHeight="1"/>
    <row r="17" ht="19.5" customHeight="1">
      <c r="B17" s="50" t="s">
        <v>91</v>
      </c>
    </row>
    <row r="18" ht="4.5" customHeight="1" thickBot="1"/>
    <row r="19" spans="3:20" ht="21.75" customHeight="1">
      <c r="C19" s="83" t="s">
        <v>92</v>
      </c>
      <c r="D19" s="636" t="s">
        <v>87</v>
      </c>
      <c r="E19" s="641"/>
      <c r="F19" s="641"/>
      <c r="G19" s="641"/>
      <c r="H19" s="642"/>
      <c r="I19" s="636" t="s">
        <v>88</v>
      </c>
      <c r="J19" s="641"/>
      <c r="K19" s="641"/>
      <c r="L19" s="641"/>
      <c r="M19" s="642"/>
      <c r="N19" s="636" t="s">
        <v>89</v>
      </c>
      <c r="O19" s="641"/>
      <c r="P19" s="641"/>
      <c r="Q19" s="641"/>
      <c r="R19" s="642"/>
      <c r="S19" s="636" t="s">
        <v>90</v>
      </c>
      <c r="T19" s="637"/>
    </row>
    <row r="20" spans="3:20" ht="21.75" customHeight="1">
      <c r="C20" s="85" t="s">
        <v>93</v>
      </c>
      <c r="D20" s="621">
        <v>39638</v>
      </c>
      <c r="E20" s="622"/>
      <c r="F20" s="622"/>
      <c r="G20" s="622"/>
      <c r="H20" s="623"/>
      <c r="I20" s="646"/>
      <c r="J20" s="647"/>
      <c r="K20" s="647"/>
      <c r="L20" s="647"/>
      <c r="M20" s="648"/>
      <c r="N20" s="646"/>
      <c r="O20" s="647"/>
      <c r="P20" s="647"/>
      <c r="Q20" s="647"/>
      <c r="R20" s="648"/>
      <c r="S20" s="621">
        <v>40895</v>
      </c>
      <c r="T20" s="626"/>
    </row>
    <row r="21" spans="3:20" ht="21.75" customHeight="1">
      <c r="C21" s="85" t="s">
        <v>94</v>
      </c>
      <c r="D21" s="621">
        <v>25515</v>
      </c>
      <c r="E21" s="622"/>
      <c r="F21" s="622"/>
      <c r="G21" s="622"/>
      <c r="H21" s="623"/>
      <c r="I21" s="646"/>
      <c r="J21" s="647"/>
      <c r="K21" s="647"/>
      <c r="L21" s="647"/>
      <c r="M21" s="648"/>
      <c r="N21" s="646"/>
      <c r="O21" s="647"/>
      <c r="P21" s="647"/>
      <c r="Q21" s="647"/>
      <c r="R21" s="648"/>
      <c r="S21" s="621">
        <v>27035</v>
      </c>
      <c r="T21" s="626"/>
    </row>
    <row r="22" spans="3:20" ht="21.75" customHeight="1">
      <c r="C22" s="86" t="s">
        <v>95</v>
      </c>
      <c r="D22" s="621">
        <v>633</v>
      </c>
      <c r="E22" s="622"/>
      <c r="F22" s="622"/>
      <c r="G22" s="622"/>
      <c r="H22" s="623"/>
      <c r="I22" s="646"/>
      <c r="J22" s="647"/>
      <c r="K22" s="647"/>
      <c r="L22" s="647"/>
      <c r="M22" s="648"/>
      <c r="N22" s="646"/>
      <c r="O22" s="647"/>
      <c r="P22" s="647"/>
      <c r="Q22" s="647"/>
      <c r="R22" s="648"/>
      <c r="S22" s="621">
        <v>665</v>
      </c>
      <c r="T22" s="626"/>
    </row>
    <row r="23" spans="3:20" ht="21.75" customHeight="1">
      <c r="C23" s="86" t="s">
        <v>96</v>
      </c>
      <c r="D23" s="621">
        <v>96</v>
      </c>
      <c r="E23" s="622"/>
      <c r="F23" s="622"/>
      <c r="G23" s="622"/>
      <c r="H23" s="623"/>
      <c r="I23" s="646"/>
      <c r="J23" s="647"/>
      <c r="K23" s="647"/>
      <c r="L23" s="647"/>
      <c r="M23" s="648"/>
      <c r="N23" s="646"/>
      <c r="O23" s="647"/>
      <c r="P23" s="647"/>
      <c r="Q23" s="647"/>
      <c r="R23" s="648"/>
      <c r="S23" s="621">
        <v>94</v>
      </c>
      <c r="T23" s="626"/>
    </row>
    <row r="24" spans="3:20" ht="21.75" customHeight="1" thickBot="1">
      <c r="C24" s="84" t="s">
        <v>50</v>
      </c>
      <c r="D24" s="615">
        <f>SUM(D20:H21)</f>
        <v>65153</v>
      </c>
      <c r="E24" s="624"/>
      <c r="F24" s="624"/>
      <c r="G24" s="624"/>
      <c r="H24" s="625"/>
      <c r="I24" s="649" t="s">
        <v>97</v>
      </c>
      <c r="J24" s="650"/>
      <c r="K24" s="624">
        <f>S29</f>
        <v>6009</v>
      </c>
      <c r="L24" s="624"/>
      <c r="M24" s="625"/>
      <c r="N24" s="649" t="s">
        <v>98</v>
      </c>
      <c r="O24" s="650"/>
      <c r="P24" s="624">
        <f>S31</f>
        <v>3232</v>
      </c>
      <c r="Q24" s="624"/>
      <c r="R24" s="625"/>
      <c r="S24" s="615">
        <f>SUM(S20:T21)</f>
        <v>67930</v>
      </c>
      <c r="T24" s="616"/>
    </row>
    <row r="25" ht="15" customHeight="1"/>
    <row r="26" ht="19.5" customHeight="1">
      <c r="B26" s="50" t="s">
        <v>99</v>
      </c>
    </row>
    <row r="27" ht="4.5" customHeight="1" thickBot="1"/>
    <row r="28" spans="3:20" ht="24.75" customHeight="1">
      <c r="C28" s="617" t="s">
        <v>885</v>
      </c>
      <c r="D28" s="636" t="s">
        <v>100</v>
      </c>
      <c r="E28" s="641"/>
      <c r="F28" s="642"/>
      <c r="G28" s="636" t="s">
        <v>101</v>
      </c>
      <c r="H28" s="641"/>
      <c r="I28" s="642"/>
      <c r="J28" s="651" t="s">
        <v>102</v>
      </c>
      <c r="K28" s="652"/>
      <c r="L28" s="653"/>
      <c r="M28" s="654"/>
      <c r="N28" s="655"/>
      <c r="O28" s="656"/>
      <c r="P28" s="636" t="s">
        <v>103</v>
      </c>
      <c r="Q28" s="641"/>
      <c r="R28" s="642"/>
      <c r="S28" s="90" t="s">
        <v>50</v>
      </c>
      <c r="T28" s="91"/>
    </row>
    <row r="29" spans="3:20" ht="21.75" customHeight="1">
      <c r="C29" s="618"/>
      <c r="D29" s="621">
        <v>1190</v>
      </c>
      <c r="E29" s="622"/>
      <c r="F29" s="623"/>
      <c r="G29" s="621">
        <v>7</v>
      </c>
      <c r="H29" s="622"/>
      <c r="I29" s="623"/>
      <c r="J29" s="621">
        <v>4808</v>
      </c>
      <c r="K29" s="622"/>
      <c r="L29" s="623"/>
      <c r="M29" s="621">
        <v>0</v>
      </c>
      <c r="N29" s="622"/>
      <c r="O29" s="623"/>
      <c r="P29" s="621">
        <v>4</v>
      </c>
      <c r="Q29" s="622"/>
      <c r="R29" s="623"/>
      <c r="S29" s="92">
        <f>SUM(D29:R29)</f>
        <v>6009</v>
      </c>
      <c r="T29" s="52"/>
    </row>
    <row r="30" spans="3:20" ht="24.75" customHeight="1">
      <c r="C30" s="619" t="s">
        <v>886</v>
      </c>
      <c r="D30" s="630" t="s">
        <v>104</v>
      </c>
      <c r="E30" s="631"/>
      <c r="F30" s="638"/>
      <c r="G30" s="630" t="s">
        <v>105</v>
      </c>
      <c r="H30" s="631"/>
      <c r="I30" s="638"/>
      <c r="J30" s="630" t="s">
        <v>106</v>
      </c>
      <c r="K30" s="631"/>
      <c r="L30" s="638"/>
      <c r="M30" s="630"/>
      <c r="N30" s="631"/>
      <c r="O30" s="638"/>
      <c r="P30" s="630" t="s">
        <v>103</v>
      </c>
      <c r="Q30" s="631"/>
      <c r="R30" s="638"/>
      <c r="S30" s="93" t="s">
        <v>50</v>
      </c>
      <c r="T30" s="91"/>
    </row>
    <row r="31" spans="3:20" ht="21.75" customHeight="1" thickBot="1">
      <c r="C31" s="620"/>
      <c r="D31" s="627">
        <v>987</v>
      </c>
      <c r="E31" s="628"/>
      <c r="F31" s="629"/>
      <c r="G31" s="627">
        <v>14</v>
      </c>
      <c r="H31" s="628"/>
      <c r="I31" s="629"/>
      <c r="J31" s="627">
        <v>2214</v>
      </c>
      <c r="K31" s="628"/>
      <c r="L31" s="629"/>
      <c r="M31" s="627">
        <v>1</v>
      </c>
      <c r="N31" s="628"/>
      <c r="O31" s="629"/>
      <c r="P31" s="627">
        <v>16</v>
      </c>
      <c r="Q31" s="628"/>
      <c r="R31" s="629"/>
      <c r="S31" s="94">
        <f>SUM(D31:R31)</f>
        <v>3232</v>
      </c>
      <c r="T31" s="95"/>
    </row>
    <row r="32" ht="15" customHeight="1"/>
    <row r="33" ht="21.75" customHeight="1">
      <c r="B33" s="50" t="s">
        <v>107</v>
      </c>
    </row>
    <row r="34" ht="4.5" customHeight="1" thickBot="1"/>
    <row r="35" spans="3:20" s="62" customFormat="1" ht="33" customHeight="1">
      <c r="C35" s="96" t="s">
        <v>108</v>
      </c>
      <c r="D35" s="97" t="s">
        <v>109</v>
      </c>
      <c r="E35" s="98"/>
      <c r="F35" s="98"/>
      <c r="G35" s="98"/>
      <c r="H35" s="99"/>
      <c r="I35" s="87"/>
      <c r="J35" s="88"/>
      <c r="K35" s="88"/>
      <c r="L35" s="88"/>
      <c r="M35" s="89"/>
      <c r="N35" s="97" t="s">
        <v>327</v>
      </c>
      <c r="O35" s="98"/>
      <c r="P35" s="98"/>
      <c r="Q35" s="98"/>
      <c r="R35" s="100"/>
      <c r="S35" s="101" t="s">
        <v>110</v>
      </c>
      <c r="T35" s="63"/>
    </row>
    <row r="36" spans="3:20" ht="21.75" customHeight="1">
      <c r="C36" s="102" t="s">
        <v>111</v>
      </c>
      <c r="D36" s="103" t="s">
        <v>112</v>
      </c>
      <c r="E36" s="104"/>
      <c r="F36" s="104"/>
      <c r="G36" s="104"/>
      <c r="H36" s="105"/>
      <c r="I36" s="621">
        <v>1427</v>
      </c>
      <c r="J36" s="622"/>
      <c r="K36" s="622"/>
      <c r="L36" s="622"/>
      <c r="M36" s="623"/>
      <c r="N36" s="630"/>
      <c r="O36" s="631"/>
      <c r="P36" s="631"/>
      <c r="Q36" s="631"/>
      <c r="R36" s="632"/>
      <c r="S36" s="657"/>
      <c r="T36" s="658"/>
    </row>
    <row r="37" spans="3:20" ht="21.75" customHeight="1">
      <c r="C37" s="102" t="s">
        <v>113</v>
      </c>
      <c r="D37" s="103" t="s">
        <v>114</v>
      </c>
      <c r="E37" s="104"/>
      <c r="F37" s="104"/>
      <c r="G37" s="104"/>
      <c r="H37" s="105"/>
      <c r="I37" s="621">
        <v>22175</v>
      </c>
      <c r="J37" s="622"/>
      <c r="K37" s="622"/>
      <c r="L37" s="622"/>
      <c r="M37" s="623"/>
      <c r="N37" s="630"/>
      <c r="O37" s="631"/>
      <c r="P37" s="631"/>
      <c r="Q37" s="631"/>
      <c r="R37" s="632"/>
      <c r="S37" s="659"/>
      <c r="T37" s="660"/>
    </row>
    <row r="38" spans="3:20" ht="21.75" customHeight="1">
      <c r="C38" s="102" t="s">
        <v>115</v>
      </c>
      <c r="D38" s="103" t="s">
        <v>116</v>
      </c>
      <c r="E38" s="104"/>
      <c r="F38" s="104"/>
      <c r="G38" s="104"/>
      <c r="H38" s="105"/>
      <c r="I38" s="621">
        <v>19967</v>
      </c>
      <c r="J38" s="622"/>
      <c r="K38" s="622"/>
      <c r="L38" s="622"/>
      <c r="M38" s="623"/>
      <c r="N38" s="630"/>
      <c r="O38" s="631"/>
      <c r="P38" s="631"/>
      <c r="Q38" s="631"/>
      <c r="R38" s="632"/>
      <c r="S38" s="640">
        <v>2934</v>
      </c>
      <c r="T38" s="626"/>
    </row>
    <row r="39" spans="3:20" ht="21.75" customHeight="1">
      <c r="C39" s="102" t="s">
        <v>117</v>
      </c>
      <c r="D39" s="103" t="s">
        <v>118</v>
      </c>
      <c r="E39" s="104"/>
      <c r="F39" s="104"/>
      <c r="G39" s="104"/>
      <c r="H39" s="105"/>
      <c r="I39" s="621">
        <v>13804</v>
      </c>
      <c r="J39" s="622"/>
      <c r="K39" s="622"/>
      <c r="L39" s="622"/>
      <c r="M39" s="623"/>
      <c r="N39" s="630"/>
      <c r="O39" s="631"/>
      <c r="P39" s="631"/>
      <c r="Q39" s="631"/>
      <c r="R39" s="632"/>
      <c r="S39" s="657"/>
      <c r="T39" s="658"/>
    </row>
    <row r="40" spans="3:20" ht="21.75" customHeight="1">
      <c r="C40" s="102" t="s">
        <v>119</v>
      </c>
      <c r="D40" s="103" t="s">
        <v>120</v>
      </c>
      <c r="E40" s="104"/>
      <c r="F40" s="104"/>
      <c r="G40" s="104"/>
      <c r="H40" s="105"/>
      <c r="I40" s="621">
        <v>10557</v>
      </c>
      <c r="J40" s="622"/>
      <c r="K40" s="622"/>
      <c r="L40" s="622"/>
      <c r="M40" s="623"/>
      <c r="N40" s="630"/>
      <c r="O40" s="631"/>
      <c r="P40" s="631"/>
      <c r="Q40" s="631"/>
      <c r="R40" s="632"/>
      <c r="S40" s="661"/>
      <c r="T40" s="662"/>
    </row>
    <row r="41" spans="3:20" ht="21.75" customHeight="1">
      <c r="C41" s="102"/>
      <c r="D41" s="630"/>
      <c r="E41" s="631"/>
      <c r="F41" s="631"/>
      <c r="G41" s="631"/>
      <c r="H41" s="638"/>
      <c r="I41" s="621"/>
      <c r="J41" s="622"/>
      <c r="K41" s="622"/>
      <c r="L41" s="622"/>
      <c r="M41" s="623"/>
      <c r="N41" s="630"/>
      <c r="O41" s="631"/>
      <c r="P41" s="631"/>
      <c r="Q41" s="631"/>
      <c r="R41" s="632"/>
      <c r="S41" s="661"/>
      <c r="T41" s="662"/>
    </row>
    <row r="42" spans="3:20" ht="21.75" customHeight="1" thickBot="1">
      <c r="C42" s="106" t="s">
        <v>50</v>
      </c>
      <c r="D42" s="633"/>
      <c r="E42" s="634"/>
      <c r="F42" s="634"/>
      <c r="G42" s="634"/>
      <c r="H42" s="639"/>
      <c r="I42" s="615">
        <f>SUM(I36:M40)</f>
        <v>67930</v>
      </c>
      <c r="J42" s="624"/>
      <c r="K42" s="624"/>
      <c r="L42" s="624"/>
      <c r="M42" s="625"/>
      <c r="N42" s="633"/>
      <c r="O42" s="634"/>
      <c r="P42" s="634"/>
      <c r="Q42" s="634"/>
      <c r="R42" s="635"/>
      <c r="S42" s="663"/>
      <c r="T42" s="664"/>
    </row>
    <row r="44" s="79" customFormat="1" ht="21.75" customHeight="1"/>
    <row r="45" s="79" customFormat="1" ht="4.5" customHeight="1"/>
    <row r="46" s="79" customFormat="1" ht="33" customHeight="1"/>
    <row r="47" s="79" customFormat="1" ht="21.75" customHeight="1"/>
    <row r="48" s="79" customFormat="1" ht="21.75" customHeight="1"/>
    <row r="49" s="79" customFormat="1" ht="21.75" customHeight="1"/>
    <row r="50" s="79" customFormat="1" ht="21.75" customHeight="1"/>
    <row r="51" s="79" customFormat="1" ht="21.75" customHeight="1"/>
    <row r="52" s="79" customFormat="1" ht="21.75" customHeight="1"/>
    <row r="53" s="79" customFormat="1" ht="21.75" customHeight="1"/>
    <row r="54" s="79" customFormat="1" ht="24" customHeight="1"/>
    <row r="58" ht="24" customHeight="1">
      <c r="J58" s="53"/>
    </row>
    <row r="60" spans="13:16" ht="24" customHeight="1">
      <c r="M60" s="53"/>
      <c r="N60" s="53"/>
      <c r="O60" s="53"/>
      <c r="P60" s="53"/>
    </row>
    <row r="61" spans="13:16" ht="24" customHeight="1">
      <c r="M61" s="53"/>
      <c r="N61" s="53"/>
      <c r="O61" s="53"/>
      <c r="P61" s="53"/>
    </row>
    <row r="62" spans="13:16" ht="24" customHeight="1">
      <c r="M62" s="53"/>
      <c r="N62" s="53"/>
      <c r="O62" s="53"/>
      <c r="P62" s="53"/>
    </row>
    <row r="63" spans="13:16" ht="24" customHeight="1">
      <c r="M63" s="53"/>
      <c r="N63" s="53"/>
      <c r="O63" s="53"/>
      <c r="P63" s="53"/>
    </row>
  </sheetData>
  <mergeCells count="79">
    <mergeCell ref="S36:T37"/>
    <mergeCell ref="S39:T42"/>
    <mergeCell ref="O7:R7"/>
    <mergeCell ref="O8:R8"/>
    <mergeCell ref="S7:T7"/>
    <mergeCell ref="S8:T8"/>
    <mergeCell ref="N24:O24"/>
    <mergeCell ref="N20:R20"/>
    <mergeCell ref="N21:R21"/>
    <mergeCell ref="N22:R22"/>
    <mergeCell ref="D30:F30"/>
    <mergeCell ref="P28:R28"/>
    <mergeCell ref="P30:R30"/>
    <mergeCell ref="M30:O30"/>
    <mergeCell ref="J30:L30"/>
    <mergeCell ref="D28:F28"/>
    <mergeCell ref="G28:I28"/>
    <mergeCell ref="J28:L28"/>
    <mergeCell ref="M28:O28"/>
    <mergeCell ref="S19:T19"/>
    <mergeCell ref="N19:R19"/>
    <mergeCell ref="I19:M19"/>
    <mergeCell ref="I24:J24"/>
    <mergeCell ref="I20:M20"/>
    <mergeCell ref="I21:M21"/>
    <mergeCell ref="I22:M22"/>
    <mergeCell ref="I23:M23"/>
    <mergeCell ref="S21:T21"/>
    <mergeCell ref="S22:T22"/>
    <mergeCell ref="N38:R38"/>
    <mergeCell ref="D19:H19"/>
    <mergeCell ref="D14:H14"/>
    <mergeCell ref="I14:M14"/>
    <mergeCell ref="N14:R14"/>
    <mergeCell ref="D15:H15"/>
    <mergeCell ref="I15:M15"/>
    <mergeCell ref="N15:R15"/>
    <mergeCell ref="N23:R23"/>
    <mergeCell ref="G30:I30"/>
    <mergeCell ref="N42:R42"/>
    <mergeCell ref="S14:T14"/>
    <mergeCell ref="D41:H41"/>
    <mergeCell ref="D42:H42"/>
    <mergeCell ref="S38:T38"/>
    <mergeCell ref="P24:R24"/>
    <mergeCell ref="K24:M24"/>
    <mergeCell ref="I42:M42"/>
    <mergeCell ref="N36:R36"/>
    <mergeCell ref="N37:R37"/>
    <mergeCell ref="I39:M39"/>
    <mergeCell ref="I40:M40"/>
    <mergeCell ref="I41:M41"/>
    <mergeCell ref="N39:R39"/>
    <mergeCell ref="N40:R40"/>
    <mergeCell ref="N41:R41"/>
    <mergeCell ref="D31:F31"/>
    <mergeCell ref="I36:M36"/>
    <mergeCell ref="I37:M37"/>
    <mergeCell ref="I38:M38"/>
    <mergeCell ref="P31:R31"/>
    <mergeCell ref="M31:O31"/>
    <mergeCell ref="J31:L31"/>
    <mergeCell ref="G31:I31"/>
    <mergeCell ref="S23:T23"/>
    <mergeCell ref="D29:F29"/>
    <mergeCell ref="G29:I29"/>
    <mergeCell ref="J29:L29"/>
    <mergeCell ref="M29:O29"/>
    <mergeCell ref="P29:R29"/>
    <mergeCell ref="S15:T15"/>
    <mergeCell ref="C28:C29"/>
    <mergeCell ref="C30:C31"/>
    <mergeCell ref="S24:T24"/>
    <mergeCell ref="D20:H20"/>
    <mergeCell ref="D21:H21"/>
    <mergeCell ref="D22:H22"/>
    <mergeCell ref="D23:H23"/>
    <mergeCell ref="D24:H24"/>
    <mergeCell ref="S20:T20"/>
  </mergeCells>
  <printOptions horizontalCentered="1"/>
  <pageMargins left="0.5905511811023623" right="0.5905511811023623" top="0.3937007874015748" bottom="0.3937007874015748" header="0.5118110236220472" footer="0.42"/>
  <pageSetup horizontalDpi="300" verticalDpi="300" orientation="portrait" paperSize="9" r:id="rId2"/>
  <headerFooter alignWithMargins="0">
    <oddFooter>&amp;C－&amp;P－</oddFooter>
  </headerFooter>
  <drawing r:id="rId1"/>
</worksheet>
</file>

<file path=xl/worksheets/sheet14.xml><?xml version="1.0" encoding="utf-8"?>
<worksheet xmlns="http://schemas.openxmlformats.org/spreadsheetml/2006/main" xmlns:r="http://schemas.openxmlformats.org/officeDocument/2006/relationships">
  <dimension ref="A1:P43"/>
  <sheetViews>
    <sheetView workbookViewId="0" topLeftCell="A1">
      <selection activeCell="K7" sqref="K7"/>
    </sheetView>
  </sheetViews>
  <sheetFormatPr defaultColWidth="9.00390625" defaultRowHeight="13.5"/>
  <cols>
    <col min="1" max="4" width="2.25390625" style="64" customWidth="1"/>
    <col min="5" max="5" width="6.125" style="64" customWidth="1"/>
    <col min="6" max="6" width="11.625" style="64" customWidth="1"/>
    <col min="7" max="14" width="5.875" style="64" customWidth="1"/>
    <col min="15" max="15" width="11.125" style="64" customWidth="1"/>
    <col min="16" max="16" width="3.25390625" style="64" customWidth="1"/>
    <col min="17" max="16384" width="8.00390625" style="64" customWidth="1"/>
  </cols>
  <sheetData>
    <row r="1" s="51" customFormat="1" ht="17.25">
      <c r="A1" s="50" t="s">
        <v>123</v>
      </c>
    </row>
    <row r="2" s="51" customFormat="1" ht="15" customHeight="1">
      <c r="A2" s="50"/>
    </row>
    <row r="3" spans="1:16" s="51" customFormat="1" ht="24" customHeight="1">
      <c r="A3" s="56" t="s">
        <v>84</v>
      </c>
      <c r="B3" s="57"/>
      <c r="C3" s="57"/>
      <c r="D3" s="57"/>
      <c r="E3" s="57"/>
      <c r="F3" s="57"/>
      <c r="G3" s="57"/>
      <c r="H3" s="57"/>
      <c r="I3" s="58"/>
      <c r="J3" s="58"/>
      <c r="K3" s="58"/>
      <c r="L3" s="58"/>
      <c r="M3" s="58"/>
      <c r="N3" s="58"/>
      <c r="O3" s="58"/>
      <c r="P3" s="58"/>
    </row>
    <row r="4" spans="1:16" s="51" customFormat="1" ht="24" customHeight="1">
      <c r="A4" s="58" t="s">
        <v>124</v>
      </c>
      <c r="B4" s="58"/>
      <c r="C4" s="58"/>
      <c r="D4" s="58"/>
      <c r="E4" s="58"/>
      <c r="F4" s="58"/>
      <c r="G4" s="58"/>
      <c r="H4" s="58"/>
      <c r="I4" s="58"/>
      <c r="J4" s="58"/>
      <c r="K4" s="58"/>
      <c r="L4" s="58"/>
      <c r="M4" s="58"/>
      <c r="N4" s="58"/>
      <c r="O4" s="58"/>
      <c r="P4" s="58"/>
    </row>
    <row r="5" spans="1:8" s="60" customFormat="1" ht="13.5">
      <c r="A5" s="59"/>
      <c r="B5" s="59"/>
      <c r="C5" s="59"/>
      <c r="D5" s="59"/>
      <c r="E5" s="59"/>
      <c r="F5" s="59"/>
      <c r="G5" s="59"/>
      <c r="H5" s="59"/>
    </row>
    <row r="6" spans="12:16" s="51" customFormat="1" ht="17.25">
      <c r="L6" s="665" t="s">
        <v>11</v>
      </c>
      <c r="M6" s="665"/>
      <c r="N6" s="82" t="s">
        <v>122</v>
      </c>
      <c r="O6" s="107"/>
      <c r="P6" s="79"/>
    </row>
    <row r="7" spans="12:16" s="51" customFormat="1" ht="17.25">
      <c r="L7" s="666" t="s">
        <v>13</v>
      </c>
      <c r="M7" s="666"/>
      <c r="N7" s="82" t="s">
        <v>121</v>
      </c>
      <c r="O7" s="108"/>
      <c r="P7" s="79"/>
    </row>
    <row r="8" ht="15" customHeight="1"/>
    <row r="9" ht="17.25">
      <c r="A9" s="51" t="s">
        <v>125</v>
      </c>
    </row>
    <row r="10" ht="15" customHeight="1"/>
    <row r="11" ht="14.25">
      <c r="B11" s="50" t="s">
        <v>126</v>
      </c>
    </row>
    <row r="12" ht="6" customHeight="1" thickBot="1"/>
    <row r="13" spans="4:15" ht="15" customHeight="1">
      <c r="D13" s="109"/>
      <c r="E13" s="110"/>
      <c r="F13" s="110"/>
      <c r="G13" s="111" t="s">
        <v>47</v>
      </c>
      <c r="H13" s="112"/>
      <c r="I13" s="111" t="s">
        <v>48</v>
      </c>
      <c r="J13" s="112"/>
      <c r="K13" s="113" t="s">
        <v>49</v>
      </c>
      <c r="L13" s="112"/>
      <c r="M13" s="111" t="s">
        <v>103</v>
      </c>
      <c r="N13" s="112"/>
      <c r="O13" s="114" t="s">
        <v>50</v>
      </c>
    </row>
    <row r="14" spans="4:15" ht="30" customHeight="1" thickBot="1">
      <c r="D14" s="115" t="s">
        <v>127</v>
      </c>
      <c r="E14" s="116"/>
      <c r="F14" s="116"/>
      <c r="G14" s="673">
        <v>226</v>
      </c>
      <c r="H14" s="674"/>
      <c r="I14" s="673">
        <v>0</v>
      </c>
      <c r="J14" s="674"/>
      <c r="K14" s="673">
        <v>1</v>
      </c>
      <c r="L14" s="674"/>
      <c r="M14" s="673">
        <v>968</v>
      </c>
      <c r="N14" s="674"/>
      <c r="O14" s="117">
        <f>SUM(G14:N14)</f>
        <v>1195</v>
      </c>
    </row>
    <row r="15" spans="4:15" ht="15" customHeight="1" thickTop="1">
      <c r="D15" s="118" t="s">
        <v>128</v>
      </c>
      <c r="E15" s="66"/>
      <c r="F15" s="66"/>
      <c r="G15" s="669">
        <v>202</v>
      </c>
      <c r="H15" s="670"/>
      <c r="I15" s="669">
        <v>0</v>
      </c>
      <c r="J15" s="670"/>
      <c r="K15" s="669">
        <v>0</v>
      </c>
      <c r="L15" s="670"/>
      <c r="M15" s="669">
        <v>739</v>
      </c>
      <c r="N15" s="670"/>
      <c r="O15" s="675">
        <f>SUM(G15:N16)</f>
        <v>941</v>
      </c>
    </row>
    <row r="16" spans="4:15" ht="15" customHeight="1">
      <c r="D16" s="119" t="s">
        <v>129</v>
      </c>
      <c r="E16" s="120"/>
      <c r="F16" s="121"/>
      <c r="G16" s="671"/>
      <c r="H16" s="672"/>
      <c r="I16" s="671"/>
      <c r="J16" s="672"/>
      <c r="K16" s="671"/>
      <c r="L16" s="672"/>
      <c r="M16" s="671"/>
      <c r="N16" s="672"/>
      <c r="O16" s="676"/>
    </row>
    <row r="17" spans="4:15" ht="30" customHeight="1" thickBot="1">
      <c r="D17" s="115" t="s">
        <v>130</v>
      </c>
      <c r="E17" s="122"/>
      <c r="F17" s="116"/>
      <c r="G17" s="673">
        <v>150</v>
      </c>
      <c r="H17" s="674"/>
      <c r="I17" s="673">
        <v>0</v>
      </c>
      <c r="J17" s="674"/>
      <c r="K17" s="673">
        <v>0</v>
      </c>
      <c r="L17" s="674"/>
      <c r="M17" s="673">
        <v>571</v>
      </c>
      <c r="N17" s="674"/>
      <c r="O17" s="117">
        <f>SUM(G17:N17)</f>
        <v>721</v>
      </c>
    </row>
    <row r="18" spans="4:15" ht="15" customHeight="1" thickTop="1">
      <c r="D18" s="123" t="s">
        <v>131</v>
      </c>
      <c r="E18" s="66"/>
      <c r="F18" s="66"/>
      <c r="G18" s="669">
        <v>12</v>
      </c>
      <c r="H18" s="670"/>
      <c r="I18" s="669">
        <v>0</v>
      </c>
      <c r="J18" s="670"/>
      <c r="K18" s="669">
        <v>1</v>
      </c>
      <c r="L18" s="670"/>
      <c r="M18" s="669">
        <v>197</v>
      </c>
      <c r="N18" s="670"/>
      <c r="O18" s="675">
        <f>SUM(G18:N19)</f>
        <v>210</v>
      </c>
    </row>
    <row r="19" spans="4:15" ht="15" customHeight="1">
      <c r="D19" s="124" t="s">
        <v>129</v>
      </c>
      <c r="E19" s="120"/>
      <c r="F19" s="121"/>
      <c r="G19" s="671"/>
      <c r="H19" s="672"/>
      <c r="I19" s="671"/>
      <c r="J19" s="672"/>
      <c r="K19" s="671"/>
      <c r="L19" s="672"/>
      <c r="M19" s="671"/>
      <c r="N19" s="672"/>
      <c r="O19" s="676"/>
    </row>
    <row r="20" spans="4:15" ht="30" customHeight="1" thickBot="1">
      <c r="D20" s="125" t="s">
        <v>130</v>
      </c>
      <c r="E20" s="126"/>
      <c r="F20" s="127"/>
      <c r="G20" s="627">
        <v>11</v>
      </c>
      <c r="H20" s="629"/>
      <c r="I20" s="627">
        <v>0</v>
      </c>
      <c r="J20" s="629"/>
      <c r="K20" s="627">
        <v>1</v>
      </c>
      <c r="L20" s="629"/>
      <c r="M20" s="627">
        <v>167</v>
      </c>
      <c r="N20" s="629"/>
      <c r="O20" s="128">
        <f>SUM(G20:N20)</f>
        <v>179</v>
      </c>
    </row>
    <row r="21" ht="15" customHeight="1"/>
    <row r="22" ht="14.25">
      <c r="B22" s="50" t="s">
        <v>132</v>
      </c>
    </row>
    <row r="23" spans="3:4" ht="4.5" customHeight="1" thickBot="1">
      <c r="C23" s="60"/>
      <c r="D23" s="60"/>
    </row>
    <row r="24" spans="4:9" ht="15" customHeight="1">
      <c r="D24" s="109"/>
      <c r="E24" s="110"/>
      <c r="F24" s="110"/>
      <c r="G24" s="111" t="s">
        <v>133</v>
      </c>
      <c r="H24" s="112"/>
      <c r="I24" s="123"/>
    </row>
    <row r="25" spans="4:9" ht="29.25" customHeight="1" thickBot="1">
      <c r="D25" s="115" t="s">
        <v>134</v>
      </c>
      <c r="E25" s="116"/>
      <c r="F25" s="116"/>
      <c r="G25" s="673">
        <v>7</v>
      </c>
      <c r="H25" s="677"/>
      <c r="I25" s="123"/>
    </row>
    <row r="26" spans="4:9" ht="15" customHeight="1" thickTop="1">
      <c r="D26" s="118" t="s">
        <v>135</v>
      </c>
      <c r="E26" s="66"/>
      <c r="F26" s="66"/>
      <c r="G26" s="669">
        <v>7</v>
      </c>
      <c r="H26" s="679"/>
      <c r="I26" s="123"/>
    </row>
    <row r="27" spans="4:9" ht="15" customHeight="1">
      <c r="D27" s="119" t="s">
        <v>129</v>
      </c>
      <c r="E27" s="120"/>
      <c r="F27" s="121"/>
      <c r="G27" s="671"/>
      <c r="H27" s="680"/>
      <c r="I27" s="123"/>
    </row>
    <row r="28" spans="4:9" ht="30.75" customHeight="1" thickBot="1">
      <c r="D28" s="115" t="s">
        <v>130</v>
      </c>
      <c r="E28" s="122"/>
      <c r="F28" s="116"/>
      <c r="G28" s="673">
        <v>6</v>
      </c>
      <c r="H28" s="677"/>
      <c r="I28" s="123"/>
    </row>
    <row r="29" spans="4:9" ht="15" customHeight="1" thickTop="1">
      <c r="D29" s="123" t="s">
        <v>136</v>
      </c>
      <c r="E29" s="66"/>
      <c r="F29" s="66"/>
      <c r="G29" s="669">
        <v>0</v>
      </c>
      <c r="H29" s="679"/>
      <c r="I29" s="123"/>
    </row>
    <row r="30" spans="4:9" ht="15" customHeight="1">
      <c r="D30" s="119" t="s">
        <v>129</v>
      </c>
      <c r="E30" s="120"/>
      <c r="F30" s="121"/>
      <c r="G30" s="671"/>
      <c r="H30" s="680"/>
      <c r="I30" s="123"/>
    </row>
    <row r="31" spans="4:9" ht="30" customHeight="1" thickBot="1">
      <c r="D31" s="125" t="s">
        <v>130</v>
      </c>
      <c r="E31" s="126"/>
      <c r="F31" s="127"/>
      <c r="G31" s="627">
        <v>0</v>
      </c>
      <c r="H31" s="678"/>
      <c r="I31" s="123"/>
    </row>
    <row r="32" spans="3:4" ht="15" customHeight="1">
      <c r="C32" s="60"/>
      <c r="D32" s="60"/>
    </row>
    <row r="33" ht="14.25">
      <c r="B33" s="50" t="s">
        <v>137</v>
      </c>
    </row>
    <row r="34" ht="4.5" customHeight="1">
      <c r="B34" s="50"/>
    </row>
    <row r="35" ht="4.5" customHeight="1" thickBot="1"/>
    <row r="36" spans="4:14" ht="15" customHeight="1">
      <c r="D36" s="109"/>
      <c r="E36" s="110"/>
      <c r="F36" s="110"/>
      <c r="G36" s="101" t="s">
        <v>138</v>
      </c>
      <c r="H36" s="110"/>
      <c r="I36" s="129"/>
      <c r="J36" s="130"/>
      <c r="K36" s="130"/>
      <c r="L36" s="101" t="s">
        <v>133</v>
      </c>
      <c r="M36" s="131"/>
      <c r="N36" s="132"/>
    </row>
    <row r="37" spans="4:14" ht="30" customHeight="1" thickBot="1">
      <c r="D37" s="115" t="s">
        <v>134</v>
      </c>
      <c r="E37" s="116"/>
      <c r="F37" s="116"/>
      <c r="G37" s="673">
        <v>495</v>
      </c>
      <c r="H37" s="677"/>
      <c r="I37" s="115" t="s">
        <v>134</v>
      </c>
      <c r="J37" s="122"/>
      <c r="K37" s="122"/>
      <c r="L37" s="673">
        <v>493</v>
      </c>
      <c r="M37" s="677"/>
      <c r="N37" s="132"/>
    </row>
    <row r="38" spans="4:14" ht="15" customHeight="1" thickTop="1">
      <c r="D38" s="118" t="s">
        <v>128</v>
      </c>
      <c r="E38" s="66"/>
      <c r="F38" s="66"/>
      <c r="G38" s="669">
        <v>314</v>
      </c>
      <c r="H38" s="679"/>
      <c r="I38" s="118" t="s">
        <v>135</v>
      </c>
      <c r="J38" s="66"/>
      <c r="K38" s="132"/>
      <c r="L38" s="669">
        <v>135</v>
      </c>
      <c r="M38" s="679"/>
      <c r="N38" s="132"/>
    </row>
    <row r="39" spans="4:14" ht="15" customHeight="1">
      <c r="D39" s="119" t="s">
        <v>129</v>
      </c>
      <c r="E39" s="120"/>
      <c r="F39" s="121"/>
      <c r="G39" s="671"/>
      <c r="H39" s="680"/>
      <c r="I39" s="119" t="s">
        <v>129</v>
      </c>
      <c r="J39" s="120"/>
      <c r="K39" s="120"/>
      <c r="L39" s="671"/>
      <c r="M39" s="680"/>
      <c r="N39" s="132"/>
    </row>
    <row r="40" spans="4:14" ht="30" customHeight="1" thickBot="1">
      <c r="D40" s="133" t="s">
        <v>139</v>
      </c>
      <c r="E40" s="122"/>
      <c r="F40" s="116"/>
      <c r="G40" s="673">
        <v>264</v>
      </c>
      <c r="H40" s="677"/>
      <c r="I40" s="133" t="s">
        <v>130</v>
      </c>
      <c r="J40" s="122"/>
      <c r="K40" s="122"/>
      <c r="L40" s="673">
        <v>119</v>
      </c>
      <c r="M40" s="677"/>
      <c r="N40" s="132"/>
    </row>
    <row r="41" spans="4:14" ht="15" customHeight="1" thickTop="1">
      <c r="D41" s="118" t="s">
        <v>131</v>
      </c>
      <c r="E41" s="66"/>
      <c r="F41" s="66"/>
      <c r="G41" s="669">
        <v>150</v>
      </c>
      <c r="H41" s="679"/>
      <c r="I41" s="118" t="s">
        <v>140</v>
      </c>
      <c r="J41" s="66"/>
      <c r="K41" s="132"/>
      <c r="L41" s="669">
        <v>83</v>
      </c>
      <c r="M41" s="679"/>
      <c r="N41" s="132"/>
    </row>
    <row r="42" spans="4:14" ht="15" customHeight="1">
      <c r="D42" s="119" t="s">
        <v>129</v>
      </c>
      <c r="E42" s="120"/>
      <c r="F42" s="121"/>
      <c r="G42" s="671"/>
      <c r="H42" s="680"/>
      <c r="I42" s="119" t="s">
        <v>129</v>
      </c>
      <c r="J42" s="120"/>
      <c r="K42" s="120"/>
      <c r="L42" s="671"/>
      <c r="M42" s="680"/>
      <c r="N42" s="66"/>
    </row>
    <row r="43" spans="4:14" ht="30" customHeight="1" thickBot="1">
      <c r="D43" s="134" t="s">
        <v>130</v>
      </c>
      <c r="E43" s="126"/>
      <c r="F43" s="127"/>
      <c r="G43" s="627">
        <v>131</v>
      </c>
      <c r="H43" s="678"/>
      <c r="I43" s="134" t="s">
        <v>130</v>
      </c>
      <c r="J43" s="126"/>
      <c r="K43" s="126"/>
      <c r="L43" s="627">
        <v>70</v>
      </c>
      <c r="M43" s="678"/>
      <c r="N43" s="66"/>
    </row>
  </sheetData>
  <mergeCells count="39">
    <mergeCell ref="L6:M6"/>
    <mergeCell ref="L7:M7"/>
    <mergeCell ref="L43:M43"/>
    <mergeCell ref="L38:M39"/>
    <mergeCell ref="L41:M42"/>
    <mergeCell ref="L37:M37"/>
    <mergeCell ref="L40:M40"/>
    <mergeCell ref="M14:N14"/>
    <mergeCell ref="K20:L20"/>
    <mergeCell ref="K15:L16"/>
    <mergeCell ref="G43:H43"/>
    <mergeCell ref="G38:H39"/>
    <mergeCell ref="G41:H42"/>
    <mergeCell ref="G40:H40"/>
    <mergeCell ref="G31:H31"/>
    <mergeCell ref="G26:H27"/>
    <mergeCell ref="G29:H30"/>
    <mergeCell ref="G37:H37"/>
    <mergeCell ref="G28:H28"/>
    <mergeCell ref="O15:O16"/>
    <mergeCell ref="O18:O19"/>
    <mergeCell ref="G25:H25"/>
    <mergeCell ref="M20:N20"/>
    <mergeCell ref="M15:N16"/>
    <mergeCell ref="M18:N19"/>
    <mergeCell ref="I20:J20"/>
    <mergeCell ref="I15:J16"/>
    <mergeCell ref="I18:J19"/>
    <mergeCell ref="M17:N17"/>
    <mergeCell ref="K18:L19"/>
    <mergeCell ref="K14:L14"/>
    <mergeCell ref="K17:L17"/>
    <mergeCell ref="I14:J14"/>
    <mergeCell ref="I17:J17"/>
    <mergeCell ref="G20:H20"/>
    <mergeCell ref="G15:H16"/>
    <mergeCell ref="G18:H19"/>
    <mergeCell ref="G14:H14"/>
    <mergeCell ref="G17:H17"/>
  </mergeCells>
  <printOptions horizontalCentered="1"/>
  <pageMargins left="0.5905511811023623" right="0.5905511811023623" top="0.42" bottom="0.5905511811023623" header="0.5118110236220472" footer="0.5118110236220472"/>
  <pageSetup horizontalDpi="300" verticalDpi="3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P42"/>
  <sheetViews>
    <sheetView workbookViewId="0" topLeftCell="A40">
      <selection activeCell="G37" sqref="G37:H38"/>
    </sheetView>
  </sheetViews>
  <sheetFormatPr defaultColWidth="9.00390625" defaultRowHeight="13.5"/>
  <cols>
    <col min="1" max="4" width="2.25390625" style="64" customWidth="1"/>
    <col min="5" max="5" width="6.125" style="64" customWidth="1"/>
    <col min="6" max="6" width="11.875" style="64" customWidth="1"/>
    <col min="7" max="14" width="5.875" style="64" customWidth="1"/>
    <col min="15" max="15" width="11.125" style="64" customWidth="1"/>
    <col min="16" max="16" width="3.25390625" style="64" customWidth="1"/>
    <col min="17" max="16384" width="8.00390625" style="64" customWidth="1"/>
  </cols>
  <sheetData>
    <row r="1" s="51" customFormat="1" ht="17.25">
      <c r="A1" s="50" t="s">
        <v>141</v>
      </c>
    </row>
    <row r="2" spans="1:16" s="51" customFormat="1" ht="24" customHeight="1">
      <c r="A2" s="56" t="s">
        <v>84</v>
      </c>
      <c r="B2" s="57"/>
      <c r="C2" s="57"/>
      <c r="D2" s="57"/>
      <c r="E2" s="57"/>
      <c r="F2" s="57"/>
      <c r="G2" s="57"/>
      <c r="H2" s="57"/>
      <c r="I2" s="58"/>
      <c r="J2" s="58"/>
      <c r="K2" s="58"/>
      <c r="L2" s="58"/>
      <c r="M2" s="58"/>
      <c r="N2" s="58"/>
      <c r="O2" s="58"/>
      <c r="P2" s="58"/>
    </row>
    <row r="3" spans="1:16" s="51" customFormat="1" ht="24" customHeight="1">
      <c r="A3" s="58" t="s">
        <v>142</v>
      </c>
      <c r="B3" s="58"/>
      <c r="C3" s="58"/>
      <c r="D3" s="58"/>
      <c r="E3" s="58"/>
      <c r="F3" s="58"/>
      <c r="G3" s="58"/>
      <c r="H3" s="58"/>
      <c r="I3" s="58"/>
      <c r="J3" s="58"/>
      <c r="K3" s="58"/>
      <c r="L3" s="58"/>
      <c r="M3" s="58"/>
      <c r="N3" s="58"/>
      <c r="O3" s="58"/>
      <c r="P3" s="58"/>
    </row>
    <row r="4" spans="1:8" s="60" customFormat="1" ht="15" customHeight="1">
      <c r="A4" s="59"/>
      <c r="B4" s="59"/>
      <c r="C4" s="59"/>
      <c r="D4" s="59"/>
      <c r="E4" s="59"/>
      <c r="F4" s="59"/>
      <c r="G4" s="59"/>
      <c r="H4" s="59"/>
    </row>
    <row r="5" spans="12:16" s="51" customFormat="1" ht="17.25">
      <c r="L5" s="665" t="s">
        <v>11</v>
      </c>
      <c r="M5" s="665"/>
      <c r="N5" s="82" t="s">
        <v>122</v>
      </c>
      <c r="O5" s="82"/>
      <c r="P5" s="79"/>
    </row>
    <row r="6" spans="12:16" s="51" customFormat="1" ht="17.25">
      <c r="L6" s="666" t="s">
        <v>12</v>
      </c>
      <c r="M6" s="666"/>
      <c r="N6" s="82" t="s">
        <v>121</v>
      </c>
      <c r="O6" s="107"/>
      <c r="P6" s="79"/>
    </row>
    <row r="7" ht="15" customHeight="1"/>
    <row r="8" ht="17.25">
      <c r="A8" s="51" t="s">
        <v>125</v>
      </c>
    </row>
    <row r="9" ht="15" customHeight="1"/>
    <row r="10" ht="14.25">
      <c r="B10" s="50" t="s">
        <v>143</v>
      </c>
    </row>
    <row r="11" ht="4.5" customHeight="1" thickBot="1"/>
    <row r="12" spans="4:15" ht="15" customHeight="1">
      <c r="D12" s="109"/>
      <c r="E12" s="110"/>
      <c r="F12" s="110"/>
      <c r="G12" s="111" t="s">
        <v>47</v>
      </c>
      <c r="H12" s="112"/>
      <c r="I12" s="111" t="s">
        <v>48</v>
      </c>
      <c r="J12" s="112"/>
      <c r="K12" s="113" t="s">
        <v>49</v>
      </c>
      <c r="L12" s="112"/>
      <c r="M12" s="111" t="s">
        <v>103</v>
      </c>
      <c r="N12" s="111"/>
      <c r="O12" s="114" t="s">
        <v>50</v>
      </c>
    </row>
    <row r="13" spans="4:15" ht="30" customHeight="1" thickBot="1">
      <c r="D13" s="115" t="s">
        <v>1</v>
      </c>
      <c r="E13" s="116"/>
      <c r="F13" s="116"/>
      <c r="G13" s="673">
        <v>4</v>
      </c>
      <c r="H13" s="674"/>
      <c r="I13" s="673">
        <v>0</v>
      </c>
      <c r="J13" s="674"/>
      <c r="K13" s="673">
        <v>0</v>
      </c>
      <c r="L13" s="674"/>
      <c r="M13" s="673">
        <v>20</v>
      </c>
      <c r="N13" s="674"/>
      <c r="O13" s="117">
        <f>SUM(G13:N13)</f>
        <v>24</v>
      </c>
    </row>
    <row r="14" spans="4:15" ht="15" customHeight="1" thickTop="1">
      <c r="D14" s="118" t="s">
        <v>2</v>
      </c>
      <c r="E14" s="66"/>
      <c r="F14" s="66"/>
      <c r="G14" s="669">
        <v>4</v>
      </c>
      <c r="H14" s="670"/>
      <c r="I14" s="669">
        <v>0</v>
      </c>
      <c r="J14" s="670"/>
      <c r="K14" s="669">
        <v>0</v>
      </c>
      <c r="L14" s="670"/>
      <c r="M14" s="669">
        <v>17</v>
      </c>
      <c r="N14" s="670"/>
      <c r="O14" s="675">
        <f>SUM(G14:N15)</f>
        <v>21</v>
      </c>
    </row>
    <row r="15" spans="4:15" ht="15" customHeight="1">
      <c r="D15" s="119" t="s">
        <v>3</v>
      </c>
      <c r="E15" s="120"/>
      <c r="F15" s="121"/>
      <c r="G15" s="671"/>
      <c r="H15" s="672"/>
      <c r="I15" s="671"/>
      <c r="J15" s="672"/>
      <c r="K15" s="671"/>
      <c r="L15" s="672"/>
      <c r="M15" s="671"/>
      <c r="N15" s="672"/>
      <c r="O15" s="676"/>
    </row>
    <row r="16" spans="4:15" ht="30" customHeight="1" thickBot="1">
      <c r="D16" s="115" t="s">
        <v>4</v>
      </c>
      <c r="E16" s="122"/>
      <c r="F16" s="116"/>
      <c r="G16" s="673">
        <v>2</v>
      </c>
      <c r="H16" s="674"/>
      <c r="I16" s="673">
        <v>0</v>
      </c>
      <c r="J16" s="674"/>
      <c r="K16" s="673">
        <v>0</v>
      </c>
      <c r="L16" s="674"/>
      <c r="M16" s="673">
        <v>12</v>
      </c>
      <c r="N16" s="674"/>
      <c r="O16" s="117">
        <f>SUM(G16:N16)</f>
        <v>14</v>
      </c>
    </row>
    <row r="17" spans="4:15" ht="15" customHeight="1" thickTop="1">
      <c r="D17" s="118" t="s">
        <v>5</v>
      </c>
      <c r="E17" s="66"/>
      <c r="F17" s="66"/>
      <c r="G17" s="669">
        <v>0</v>
      </c>
      <c r="H17" s="670"/>
      <c r="I17" s="669">
        <v>0</v>
      </c>
      <c r="J17" s="670"/>
      <c r="K17" s="669">
        <v>0</v>
      </c>
      <c r="L17" s="670"/>
      <c r="M17" s="669">
        <v>2</v>
      </c>
      <c r="N17" s="670"/>
      <c r="O17" s="675">
        <f>SUM(G17:N18)</f>
        <v>2</v>
      </c>
    </row>
    <row r="18" spans="4:15" ht="15" customHeight="1">
      <c r="D18" s="119" t="s">
        <v>3</v>
      </c>
      <c r="E18" s="120"/>
      <c r="F18" s="121"/>
      <c r="G18" s="671"/>
      <c r="H18" s="672"/>
      <c r="I18" s="671"/>
      <c r="J18" s="672"/>
      <c r="K18" s="671"/>
      <c r="L18" s="672"/>
      <c r="M18" s="671"/>
      <c r="N18" s="672"/>
      <c r="O18" s="676"/>
    </row>
    <row r="19" spans="4:15" ht="30" customHeight="1" thickBot="1">
      <c r="D19" s="125" t="s">
        <v>4</v>
      </c>
      <c r="E19" s="126"/>
      <c r="F19" s="127"/>
      <c r="G19" s="627">
        <v>0</v>
      </c>
      <c r="H19" s="629"/>
      <c r="I19" s="627">
        <v>0</v>
      </c>
      <c r="J19" s="629"/>
      <c r="K19" s="627">
        <v>0</v>
      </c>
      <c r="L19" s="629"/>
      <c r="M19" s="627">
        <v>1</v>
      </c>
      <c r="N19" s="629"/>
      <c r="O19" s="128">
        <f>SUM(G19:N19)</f>
        <v>1</v>
      </c>
    </row>
    <row r="20" ht="15" customHeight="1"/>
    <row r="21" ht="14.25">
      <c r="B21" s="50" t="s">
        <v>144</v>
      </c>
    </row>
    <row r="22" spans="3:4" ht="4.5" customHeight="1" thickBot="1">
      <c r="C22" s="60"/>
      <c r="D22" s="60"/>
    </row>
    <row r="23" spans="4:9" ht="15" customHeight="1">
      <c r="D23" s="109"/>
      <c r="E23" s="110"/>
      <c r="F23" s="110"/>
      <c r="G23" s="111" t="s">
        <v>133</v>
      </c>
      <c r="H23" s="112"/>
      <c r="I23" s="123"/>
    </row>
    <row r="24" spans="4:9" ht="30" customHeight="1" thickBot="1">
      <c r="D24" s="115" t="s">
        <v>1</v>
      </c>
      <c r="E24" s="116"/>
      <c r="F24" s="116"/>
      <c r="G24" s="673">
        <v>1</v>
      </c>
      <c r="H24" s="677"/>
      <c r="I24" s="123"/>
    </row>
    <row r="25" spans="4:9" ht="15" customHeight="1" thickTop="1">
      <c r="D25" s="118" t="s">
        <v>6</v>
      </c>
      <c r="E25" s="66"/>
      <c r="F25" s="66"/>
      <c r="G25" s="669">
        <v>1</v>
      </c>
      <c r="H25" s="679"/>
      <c r="I25" s="123"/>
    </row>
    <row r="26" spans="4:9" ht="15" customHeight="1">
      <c r="D26" s="119" t="s">
        <v>3</v>
      </c>
      <c r="E26" s="120"/>
      <c r="F26" s="121"/>
      <c r="G26" s="671"/>
      <c r="H26" s="680"/>
      <c r="I26" s="123"/>
    </row>
    <row r="27" spans="4:9" ht="30" customHeight="1" thickBot="1">
      <c r="D27" s="115" t="s">
        <v>4</v>
      </c>
      <c r="E27" s="122"/>
      <c r="F27" s="116"/>
      <c r="G27" s="673">
        <v>1</v>
      </c>
      <c r="H27" s="677"/>
      <c r="I27" s="123"/>
    </row>
    <row r="28" spans="4:9" ht="15" customHeight="1" thickTop="1">
      <c r="D28" s="118" t="s">
        <v>7</v>
      </c>
      <c r="E28" s="66"/>
      <c r="F28" s="66"/>
      <c r="G28" s="669">
        <v>0</v>
      </c>
      <c r="H28" s="679"/>
      <c r="I28" s="123"/>
    </row>
    <row r="29" spans="4:9" ht="15" customHeight="1">
      <c r="D29" s="119" t="s">
        <v>3</v>
      </c>
      <c r="E29" s="120"/>
      <c r="F29" s="121"/>
      <c r="G29" s="671"/>
      <c r="H29" s="680"/>
      <c r="I29" s="123"/>
    </row>
    <row r="30" spans="4:9" ht="30" customHeight="1" thickBot="1">
      <c r="D30" s="125" t="s">
        <v>4</v>
      </c>
      <c r="E30" s="126"/>
      <c r="F30" s="127"/>
      <c r="G30" s="627">
        <v>0</v>
      </c>
      <c r="H30" s="678"/>
      <c r="I30" s="123"/>
    </row>
    <row r="31" spans="3:11" ht="15" customHeight="1">
      <c r="C31" s="60"/>
      <c r="D31" s="60"/>
      <c r="K31" s="79"/>
    </row>
    <row r="32" ht="14.25">
      <c r="B32" s="50" t="s">
        <v>145</v>
      </c>
    </row>
    <row r="33" ht="4.5" customHeight="1">
      <c r="B33" s="50"/>
    </row>
    <row r="34" ht="4.5" customHeight="1" thickBot="1"/>
    <row r="35" spans="4:14" ht="15" customHeight="1">
      <c r="D35" s="109"/>
      <c r="E35" s="110"/>
      <c r="F35" s="110"/>
      <c r="G35" s="101" t="s">
        <v>138</v>
      </c>
      <c r="H35" s="110"/>
      <c r="I35" s="129"/>
      <c r="J35" s="130"/>
      <c r="K35" s="130"/>
      <c r="L35" s="135" t="s">
        <v>146</v>
      </c>
      <c r="M35" s="131"/>
      <c r="N35" s="136"/>
    </row>
    <row r="36" spans="4:14" ht="30" customHeight="1" thickBot="1">
      <c r="D36" s="115" t="s">
        <v>1</v>
      </c>
      <c r="E36" s="116"/>
      <c r="F36" s="116"/>
      <c r="G36" s="673">
        <v>5</v>
      </c>
      <c r="H36" s="677"/>
      <c r="I36" s="115" t="s">
        <v>1</v>
      </c>
      <c r="J36" s="122"/>
      <c r="K36" s="122"/>
      <c r="L36" s="673">
        <v>4</v>
      </c>
      <c r="M36" s="677"/>
      <c r="N36" s="67"/>
    </row>
    <row r="37" spans="4:14" ht="15" customHeight="1" thickTop="1">
      <c r="D37" s="118" t="s">
        <v>2</v>
      </c>
      <c r="E37" s="66"/>
      <c r="F37" s="66"/>
      <c r="G37" s="669">
        <v>2</v>
      </c>
      <c r="H37" s="679"/>
      <c r="I37" s="118" t="s">
        <v>6</v>
      </c>
      <c r="J37" s="66"/>
      <c r="K37" s="132"/>
      <c r="L37" s="669">
        <v>1</v>
      </c>
      <c r="M37" s="679"/>
      <c r="N37" s="132"/>
    </row>
    <row r="38" spans="4:14" ht="15" customHeight="1">
      <c r="D38" s="119" t="s">
        <v>3</v>
      </c>
      <c r="E38" s="120"/>
      <c r="F38" s="121"/>
      <c r="G38" s="671"/>
      <c r="H38" s="680"/>
      <c r="I38" s="119" t="s">
        <v>3</v>
      </c>
      <c r="J38" s="120"/>
      <c r="K38" s="120"/>
      <c r="L38" s="671"/>
      <c r="M38" s="680"/>
      <c r="N38" s="132"/>
    </row>
    <row r="39" spans="4:14" ht="30" customHeight="1" thickBot="1">
      <c r="D39" s="133" t="s">
        <v>8</v>
      </c>
      <c r="E39" s="122"/>
      <c r="F39" s="116"/>
      <c r="G39" s="673">
        <v>1</v>
      </c>
      <c r="H39" s="677"/>
      <c r="I39" s="133" t="s">
        <v>9</v>
      </c>
      <c r="J39" s="122"/>
      <c r="K39" s="122"/>
      <c r="L39" s="673">
        <v>0</v>
      </c>
      <c r="M39" s="677"/>
      <c r="N39" s="132"/>
    </row>
    <row r="40" spans="4:14" ht="15" customHeight="1" thickTop="1">
      <c r="D40" s="118" t="s">
        <v>5</v>
      </c>
      <c r="E40" s="66"/>
      <c r="F40" s="66"/>
      <c r="G40" s="669">
        <v>3</v>
      </c>
      <c r="H40" s="679"/>
      <c r="I40" s="118" t="s">
        <v>10</v>
      </c>
      <c r="J40" s="66"/>
      <c r="K40" s="132"/>
      <c r="L40" s="669">
        <v>3</v>
      </c>
      <c r="M40" s="679"/>
      <c r="N40" s="132"/>
    </row>
    <row r="41" spans="4:14" ht="15" customHeight="1">
      <c r="D41" s="119" t="s">
        <v>3</v>
      </c>
      <c r="E41" s="120"/>
      <c r="F41" s="121"/>
      <c r="G41" s="671"/>
      <c r="H41" s="680"/>
      <c r="I41" s="119" t="s">
        <v>3</v>
      </c>
      <c r="J41" s="120"/>
      <c r="K41" s="120"/>
      <c r="L41" s="671"/>
      <c r="M41" s="680"/>
      <c r="N41" s="66"/>
    </row>
    <row r="42" spans="4:14" ht="30" customHeight="1" thickBot="1">
      <c r="D42" s="134" t="s">
        <v>4</v>
      </c>
      <c r="E42" s="126"/>
      <c r="F42" s="127"/>
      <c r="G42" s="627">
        <v>2</v>
      </c>
      <c r="H42" s="678"/>
      <c r="I42" s="134" t="s">
        <v>9</v>
      </c>
      <c r="J42" s="126"/>
      <c r="K42" s="126"/>
      <c r="L42" s="627">
        <v>2</v>
      </c>
      <c r="M42" s="678"/>
      <c r="N42" s="66"/>
    </row>
  </sheetData>
  <mergeCells count="39">
    <mergeCell ref="L5:M5"/>
    <mergeCell ref="L6:M6"/>
    <mergeCell ref="L36:M36"/>
    <mergeCell ref="L39:M39"/>
    <mergeCell ref="K19:L19"/>
    <mergeCell ref="M13:N13"/>
    <mergeCell ref="M16:N16"/>
    <mergeCell ref="M19:N19"/>
    <mergeCell ref="K13:L13"/>
    <mergeCell ref="K16:L16"/>
    <mergeCell ref="L42:M42"/>
    <mergeCell ref="G36:H36"/>
    <mergeCell ref="G39:H39"/>
    <mergeCell ref="G37:H38"/>
    <mergeCell ref="L37:M38"/>
    <mergeCell ref="L40:M41"/>
    <mergeCell ref="G40:H41"/>
    <mergeCell ref="G42:H42"/>
    <mergeCell ref="G27:H27"/>
    <mergeCell ref="G30:H30"/>
    <mergeCell ref="G28:H29"/>
    <mergeCell ref="O17:O18"/>
    <mergeCell ref="G24:H24"/>
    <mergeCell ref="G25:H26"/>
    <mergeCell ref="G17:H18"/>
    <mergeCell ref="I17:J18"/>
    <mergeCell ref="K17:L18"/>
    <mergeCell ref="M17:N18"/>
    <mergeCell ref="O14:O15"/>
    <mergeCell ref="M14:N15"/>
    <mergeCell ref="K14:L15"/>
    <mergeCell ref="I14:J15"/>
    <mergeCell ref="G19:H19"/>
    <mergeCell ref="I13:J13"/>
    <mergeCell ref="I16:J16"/>
    <mergeCell ref="I19:J19"/>
    <mergeCell ref="G13:H13"/>
    <mergeCell ref="G16:H16"/>
    <mergeCell ref="G14:H15"/>
  </mergeCells>
  <printOptions horizontalCentered="1"/>
  <pageMargins left="0.5905511811023623" right="0.5905511811023623" top="0.5905511811023623" bottom="0.4" header="0.5118110236220472" footer="0.5118110236220472"/>
  <pageSetup horizontalDpi="300" verticalDpi="300" orientation="portrait" paperSize="9" scale="95"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N33"/>
  <sheetViews>
    <sheetView workbookViewId="0" topLeftCell="A1">
      <selection activeCell="L29" sqref="L29"/>
    </sheetView>
  </sheetViews>
  <sheetFormatPr defaultColWidth="9.00390625" defaultRowHeight="13.5"/>
  <cols>
    <col min="1" max="4" width="3.25390625" style="64" customWidth="1"/>
    <col min="5" max="5" width="12.25390625" style="64" customWidth="1"/>
    <col min="6" max="6" width="8.00390625" style="64" customWidth="1"/>
    <col min="7" max="7" width="8.50390625" style="64" bestFit="1" customWidth="1"/>
    <col min="8" max="11" width="8.00390625" style="64" customWidth="1"/>
    <col min="12" max="12" width="13.50390625" style="64" customWidth="1"/>
    <col min="13" max="13" width="1.4921875" style="64" customWidth="1"/>
    <col min="14" max="14" width="3.25390625" style="64" customWidth="1"/>
    <col min="15" max="16384" width="8.00390625" style="64" customWidth="1"/>
  </cols>
  <sheetData>
    <row r="1" spans="1:14" s="79" customFormat="1" ht="17.25">
      <c r="A1" s="50" t="s">
        <v>147</v>
      </c>
      <c r="B1" s="51"/>
      <c r="C1" s="51"/>
      <c r="D1" s="51"/>
      <c r="E1" s="51"/>
      <c r="F1" s="51"/>
      <c r="G1" s="51"/>
      <c r="H1" s="51"/>
      <c r="I1" s="51"/>
      <c r="J1" s="51"/>
      <c r="K1" s="51"/>
      <c r="L1" s="51"/>
      <c r="M1" s="51"/>
      <c r="N1" s="51"/>
    </row>
    <row r="2" spans="1:14" s="79" customFormat="1" ht="15" customHeight="1">
      <c r="A2" s="50"/>
      <c r="B2" s="51"/>
      <c r="C2" s="51"/>
      <c r="D2" s="51"/>
      <c r="E2" s="51"/>
      <c r="F2" s="51"/>
      <c r="G2" s="51"/>
      <c r="H2" s="51"/>
      <c r="I2" s="51"/>
      <c r="J2" s="51"/>
      <c r="K2" s="51"/>
      <c r="L2" s="51"/>
      <c r="M2" s="51"/>
      <c r="N2" s="51"/>
    </row>
    <row r="3" spans="1:14" s="79" customFormat="1" ht="24" customHeight="1">
      <c r="A3" s="56" t="s">
        <v>84</v>
      </c>
      <c r="B3" s="57"/>
      <c r="C3" s="57"/>
      <c r="D3" s="57"/>
      <c r="E3" s="57"/>
      <c r="F3" s="57"/>
      <c r="G3" s="57"/>
      <c r="H3" s="57"/>
      <c r="I3" s="58"/>
      <c r="J3" s="58"/>
      <c r="K3" s="58"/>
      <c r="L3" s="58"/>
      <c r="M3" s="137"/>
      <c r="N3" s="51"/>
    </row>
    <row r="4" spans="1:14" s="79" customFormat="1" ht="24" customHeight="1">
      <c r="A4" s="58" t="s">
        <v>124</v>
      </c>
      <c r="B4" s="58"/>
      <c r="C4" s="58"/>
      <c r="D4" s="58"/>
      <c r="E4" s="58"/>
      <c r="F4" s="58"/>
      <c r="G4" s="58"/>
      <c r="H4" s="58"/>
      <c r="I4" s="58"/>
      <c r="J4" s="58"/>
      <c r="K4" s="58"/>
      <c r="L4" s="58"/>
      <c r="M4" s="58"/>
      <c r="N4" s="51"/>
    </row>
    <row r="5" spans="1:8" s="60" customFormat="1" ht="13.5">
      <c r="A5" s="59"/>
      <c r="B5" s="59"/>
      <c r="C5" s="59"/>
      <c r="D5" s="59"/>
      <c r="E5" s="59"/>
      <c r="F5" s="59"/>
      <c r="G5" s="59"/>
      <c r="H5" s="59"/>
    </row>
    <row r="6" spans="10:13" s="51" customFormat="1" ht="17.25">
      <c r="J6" s="665" t="s">
        <v>11</v>
      </c>
      <c r="K6" s="665"/>
      <c r="L6" s="82" t="s">
        <v>122</v>
      </c>
      <c r="M6" s="52"/>
    </row>
    <row r="7" spans="10:13" s="51" customFormat="1" ht="17.25">
      <c r="J7" s="666" t="s">
        <v>12</v>
      </c>
      <c r="K7" s="666"/>
      <c r="L7" s="82" t="s">
        <v>121</v>
      </c>
      <c r="M7" s="80"/>
    </row>
    <row r="8" ht="15" customHeight="1"/>
    <row r="9" spans="1:7" s="79" customFormat="1" ht="22.5" customHeight="1">
      <c r="A9" s="51" t="s">
        <v>125</v>
      </c>
      <c r="B9" s="64"/>
      <c r="C9" s="64"/>
      <c r="D9" s="64"/>
      <c r="E9" s="64"/>
      <c r="F9" s="64"/>
      <c r="G9" s="64"/>
    </row>
    <row r="10" ht="22.5" customHeight="1"/>
    <row r="11" ht="22.5" customHeight="1">
      <c r="B11" s="50" t="s">
        <v>148</v>
      </c>
    </row>
    <row r="12" ht="16.5" customHeight="1" thickBot="1"/>
    <row r="13" spans="3:13" ht="22.5" customHeight="1">
      <c r="C13" s="109"/>
      <c r="D13" s="110"/>
      <c r="E13" s="110"/>
      <c r="F13" s="138" t="s">
        <v>51</v>
      </c>
      <c r="G13" s="139" t="s">
        <v>52</v>
      </c>
      <c r="H13" s="139" t="s">
        <v>53</v>
      </c>
      <c r="I13" s="139" t="s">
        <v>149</v>
      </c>
      <c r="J13" s="139" t="s">
        <v>150</v>
      </c>
      <c r="K13" s="139" t="s">
        <v>151</v>
      </c>
      <c r="L13" s="140" t="s">
        <v>50</v>
      </c>
      <c r="M13" s="79"/>
    </row>
    <row r="14" spans="3:13" ht="22.5" customHeight="1">
      <c r="C14" s="124" t="s">
        <v>152</v>
      </c>
      <c r="D14" s="121"/>
      <c r="E14" s="121"/>
      <c r="F14" s="141">
        <f aca="true" t="shared" si="0" ref="F14:K14">SUM(F15:F16)</f>
        <v>1481</v>
      </c>
      <c r="G14" s="141">
        <f t="shared" si="0"/>
        <v>2142</v>
      </c>
      <c r="H14" s="141">
        <f t="shared" si="0"/>
        <v>1401</v>
      </c>
      <c r="I14" s="141">
        <f t="shared" si="0"/>
        <v>957</v>
      </c>
      <c r="J14" s="141">
        <f t="shared" si="0"/>
        <v>931</v>
      </c>
      <c r="K14" s="141">
        <f t="shared" si="0"/>
        <v>987</v>
      </c>
      <c r="L14" s="142">
        <f>SUM(F14:K14)</f>
        <v>7899</v>
      </c>
      <c r="M14" s="79"/>
    </row>
    <row r="15" spans="3:13" ht="22.5" customHeight="1">
      <c r="C15" s="124"/>
      <c r="D15" s="120" t="s">
        <v>93</v>
      </c>
      <c r="E15" s="120"/>
      <c r="F15" s="143">
        <v>289</v>
      </c>
      <c r="G15" s="143">
        <v>386</v>
      </c>
      <c r="H15" s="143">
        <v>249</v>
      </c>
      <c r="I15" s="143">
        <v>172</v>
      </c>
      <c r="J15" s="143">
        <v>153</v>
      </c>
      <c r="K15" s="143">
        <v>152</v>
      </c>
      <c r="L15" s="142">
        <f>SUM(F15:K15)</f>
        <v>1401</v>
      </c>
      <c r="M15" s="79"/>
    </row>
    <row r="16" spans="3:13" ht="22.5" customHeight="1">
      <c r="C16" s="124"/>
      <c r="D16" s="120" t="s">
        <v>153</v>
      </c>
      <c r="E16" s="120"/>
      <c r="F16" s="143">
        <v>1192</v>
      </c>
      <c r="G16" s="143">
        <v>1756</v>
      </c>
      <c r="H16" s="143">
        <v>1152</v>
      </c>
      <c r="I16" s="143">
        <v>785</v>
      </c>
      <c r="J16" s="143">
        <v>778</v>
      </c>
      <c r="K16" s="143">
        <v>835</v>
      </c>
      <c r="L16" s="142">
        <f>SUM(F16:K16)</f>
        <v>6498</v>
      </c>
      <c r="M16" s="79"/>
    </row>
    <row r="17" spans="3:13" ht="22.5" customHeight="1">
      <c r="C17" s="124" t="s">
        <v>154</v>
      </c>
      <c r="D17" s="121"/>
      <c r="E17" s="121"/>
      <c r="F17" s="143">
        <v>35</v>
      </c>
      <c r="G17" s="143">
        <v>88</v>
      </c>
      <c r="H17" s="143">
        <v>67</v>
      </c>
      <c r="I17" s="143">
        <v>40</v>
      </c>
      <c r="J17" s="143">
        <v>34</v>
      </c>
      <c r="K17" s="143">
        <v>53</v>
      </c>
      <c r="L17" s="142">
        <f>SUM(F17:K17)</f>
        <v>317</v>
      </c>
      <c r="M17" s="79"/>
    </row>
    <row r="18" spans="3:13" ht="22.5" customHeight="1" thickBot="1">
      <c r="C18" s="144" t="s">
        <v>155</v>
      </c>
      <c r="D18" s="127"/>
      <c r="E18" s="127"/>
      <c r="F18" s="145">
        <f aca="true" t="shared" si="1" ref="F18:K18">F14+F17</f>
        <v>1516</v>
      </c>
      <c r="G18" s="145">
        <f t="shared" si="1"/>
        <v>2230</v>
      </c>
      <c r="H18" s="145">
        <f t="shared" si="1"/>
        <v>1468</v>
      </c>
      <c r="I18" s="145">
        <f t="shared" si="1"/>
        <v>997</v>
      </c>
      <c r="J18" s="145">
        <f t="shared" si="1"/>
        <v>965</v>
      </c>
      <c r="K18" s="145">
        <f t="shared" si="1"/>
        <v>1040</v>
      </c>
      <c r="L18" s="146">
        <f>SUM(F18:K18)</f>
        <v>8216</v>
      </c>
      <c r="M18" s="79"/>
    </row>
    <row r="19" spans="4:13" ht="22.5" customHeight="1">
      <c r="D19" s="67"/>
      <c r="E19" s="67"/>
      <c r="F19" s="67"/>
      <c r="G19" s="66"/>
      <c r="H19" s="66"/>
      <c r="I19" s="66"/>
      <c r="J19" s="66"/>
      <c r="K19" s="66"/>
      <c r="L19" s="66"/>
      <c r="M19" s="66"/>
    </row>
    <row r="20" ht="22.5" customHeight="1">
      <c r="B20" s="50" t="s">
        <v>156</v>
      </c>
    </row>
    <row r="21" ht="22.5" customHeight="1" thickBot="1"/>
    <row r="22" spans="3:13" ht="22.5" customHeight="1">
      <c r="C22" s="109"/>
      <c r="D22" s="110"/>
      <c r="E22" s="110"/>
      <c r="F22" s="138" t="s">
        <v>51</v>
      </c>
      <c r="G22" s="139" t="s">
        <v>52</v>
      </c>
      <c r="H22" s="139" t="s">
        <v>53</v>
      </c>
      <c r="I22" s="139" t="s">
        <v>149</v>
      </c>
      <c r="J22" s="139" t="s">
        <v>150</v>
      </c>
      <c r="K22" s="139" t="s">
        <v>151</v>
      </c>
      <c r="L22" s="140" t="s">
        <v>50</v>
      </c>
      <c r="M22" s="79"/>
    </row>
    <row r="23" spans="3:13" ht="22.5" customHeight="1">
      <c r="C23" s="147" t="s">
        <v>520</v>
      </c>
      <c r="D23" s="121"/>
      <c r="E23" s="121"/>
      <c r="F23" s="143">
        <v>8589</v>
      </c>
      <c r="G23" s="143">
        <v>15213</v>
      </c>
      <c r="H23" s="143">
        <v>9849</v>
      </c>
      <c r="I23" s="143">
        <v>6088</v>
      </c>
      <c r="J23" s="143">
        <v>4539</v>
      </c>
      <c r="K23" s="143">
        <v>4376</v>
      </c>
      <c r="L23" s="142">
        <f>SUM(F23:K23)</f>
        <v>48654</v>
      </c>
      <c r="M23" s="79"/>
    </row>
    <row r="24" spans="3:13" ht="22.5" customHeight="1">
      <c r="C24" s="147" t="s">
        <v>157</v>
      </c>
      <c r="D24" s="121"/>
      <c r="E24" s="121"/>
      <c r="F24" s="143">
        <v>142</v>
      </c>
      <c r="G24" s="143">
        <v>597</v>
      </c>
      <c r="H24" s="143">
        <v>461</v>
      </c>
      <c r="I24" s="143">
        <v>331</v>
      </c>
      <c r="J24" s="143">
        <v>186</v>
      </c>
      <c r="K24" s="143">
        <v>335</v>
      </c>
      <c r="L24" s="142">
        <f>SUM(F24:K24)</f>
        <v>2052</v>
      </c>
      <c r="M24" s="79"/>
    </row>
    <row r="25" spans="3:13" ht="22.5" customHeight="1" thickBot="1">
      <c r="C25" s="144" t="s">
        <v>155</v>
      </c>
      <c r="D25" s="127"/>
      <c r="E25" s="127"/>
      <c r="F25" s="145">
        <f aca="true" t="shared" si="2" ref="F25:K25">SUM(F23:F24)</f>
        <v>8731</v>
      </c>
      <c r="G25" s="145">
        <f t="shared" si="2"/>
        <v>15810</v>
      </c>
      <c r="H25" s="145">
        <f t="shared" si="2"/>
        <v>10310</v>
      </c>
      <c r="I25" s="145">
        <f t="shared" si="2"/>
        <v>6419</v>
      </c>
      <c r="J25" s="145">
        <f t="shared" si="2"/>
        <v>4725</v>
      </c>
      <c r="K25" s="145">
        <f t="shared" si="2"/>
        <v>4711</v>
      </c>
      <c r="L25" s="146">
        <f>SUM(F25:K25)</f>
        <v>50706</v>
      </c>
      <c r="M25" s="79"/>
    </row>
    <row r="26" ht="22.5" customHeight="1"/>
    <row r="27" ht="16.5" customHeight="1">
      <c r="B27" s="50" t="s">
        <v>158</v>
      </c>
    </row>
    <row r="28" ht="22.5" customHeight="1" thickBot="1"/>
    <row r="29" spans="3:13" ht="22.5" customHeight="1">
      <c r="C29" s="109"/>
      <c r="D29" s="110"/>
      <c r="E29" s="110"/>
      <c r="F29" s="101" t="s">
        <v>47</v>
      </c>
      <c r="G29" s="110"/>
      <c r="H29" s="101" t="s">
        <v>48</v>
      </c>
      <c r="I29" s="110"/>
      <c r="J29" s="101" t="s">
        <v>49</v>
      </c>
      <c r="K29" s="110"/>
      <c r="L29" s="140" t="s">
        <v>50</v>
      </c>
      <c r="M29" s="79"/>
    </row>
    <row r="30" spans="3:13" ht="22.5" customHeight="1">
      <c r="C30" s="147" t="s">
        <v>520</v>
      </c>
      <c r="D30" s="121"/>
      <c r="E30" s="121"/>
      <c r="F30" s="621">
        <v>9045</v>
      </c>
      <c r="G30" s="623"/>
      <c r="H30" s="621">
        <v>7233</v>
      </c>
      <c r="I30" s="623"/>
      <c r="J30" s="621">
        <v>3503</v>
      </c>
      <c r="K30" s="623"/>
      <c r="L30" s="142">
        <f>SUM(F30:K30)</f>
        <v>19781</v>
      </c>
      <c r="M30" s="79"/>
    </row>
    <row r="31" spans="3:13" ht="22.5" customHeight="1">
      <c r="C31" s="147" t="s">
        <v>157</v>
      </c>
      <c r="D31" s="121"/>
      <c r="E31" s="121"/>
      <c r="F31" s="621">
        <v>85</v>
      </c>
      <c r="G31" s="623"/>
      <c r="H31" s="621">
        <v>124</v>
      </c>
      <c r="I31" s="623"/>
      <c r="J31" s="621">
        <v>123</v>
      </c>
      <c r="K31" s="623"/>
      <c r="L31" s="142">
        <f>SUM(F31:K31)</f>
        <v>332</v>
      </c>
      <c r="M31" s="79"/>
    </row>
    <row r="32" spans="3:13" ht="22.5" customHeight="1" thickBot="1">
      <c r="C32" s="144" t="s">
        <v>155</v>
      </c>
      <c r="D32" s="127"/>
      <c r="E32" s="127"/>
      <c r="F32" s="615">
        <f>SUM(F30:G31)</f>
        <v>9130</v>
      </c>
      <c r="G32" s="625"/>
      <c r="H32" s="615">
        <f>SUM(H30:I31)</f>
        <v>7357</v>
      </c>
      <c r="I32" s="625"/>
      <c r="J32" s="615">
        <f>SUM(J30:K31)</f>
        <v>3626</v>
      </c>
      <c r="K32" s="625"/>
      <c r="L32" s="146">
        <f>SUM(F32:K32)</f>
        <v>20113</v>
      </c>
      <c r="M32" s="79"/>
    </row>
    <row r="33" spans="5:13" ht="22.5" customHeight="1">
      <c r="E33" s="67"/>
      <c r="F33" s="66"/>
      <c r="G33" s="66"/>
      <c r="H33" s="66"/>
      <c r="I33" s="66"/>
      <c r="J33" s="66"/>
      <c r="K33" s="66"/>
      <c r="L33" s="66"/>
      <c r="M33" s="79"/>
    </row>
  </sheetData>
  <mergeCells count="11">
    <mergeCell ref="J6:K6"/>
    <mergeCell ref="J7:K7"/>
    <mergeCell ref="J30:K30"/>
    <mergeCell ref="J31:K31"/>
    <mergeCell ref="J32:K32"/>
    <mergeCell ref="F30:G30"/>
    <mergeCell ref="F31:G31"/>
    <mergeCell ref="F32:G32"/>
    <mergeCell ref="H30:I30"/>
    <mergeCell ref="H31:I31"/>
    <mergeCell ref="H32:I32"/>
  </mergeCells>
  <printOptions horizontalCentered="1"/>
  <pageMargins left="0.5905511811023623" right="0.5905511811023623" top="0.5905511811023623" bottom="0.5905511811023623" header="0.5118110236220472" footer="0.5118110236220472"/>
  <pageSetup horizontalDpi="300" verticalDpi="3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BZ67"/>
  <sheetViews>
    <sheetView workbookViewId="0" topLeftCell="A1">
      <pane ySplit="9" topLeftCell="BM10" activePane="bottomLeft" state="frozen"/>
      <selection pane="topLeft" activeCell="A1" sqref="A1"/>
      <selection pane="bottomLeft" activeCell="C8" sqref="C8"/>
    </sheetView>
  </sheetViews>
  <sheetFormatPr defaultColWidth="9.00390625" defaultRowHeight="16.5" customHeight="1"/>
  <cols>
    <col min="1" max="16384" width="1.625" style="48" customWidth="1"/>
  </cols>
  <sheetData>
    <row r="1" ht="16.5" customHeight="1">
      <c r="A1" s="73" t="s">
        <v>813</v>
      </c>
    </row>
    <row r="2" spans="1:78" ht="16.5" customHeight="1">
      <c r="A2" s="688" t="s">
        <v>814</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688"/>
      <c r="BE2" s="688"/>
      <c r="BF2" s="688"/>
      <c r="BG2" s="688"/>
      <c r="BH2" s="688"/>
      <c r="BI2" s="688"/>
      <c r="BJ2" s="688"/>
      <c r="BK2" s="688"/>
      <c r="BL2" s="688"/>
      <c r="BM2" s="688"/>
      <c r="BN2" s="688"/>
      <c r="BO2" s="688"/>
      <c r="BP2" s="688"/>
      <c r="BQ2" s="688"/>
      <c r="BR2" s="688"/>
      <c r="BS2" s="688"/>
      <c r="BT2" s="688"/>
      <c r="BU2" s="688"/>
      <c r="BV2" s="688"/>
      <c r="BW2" s="688"/>
      <c r="BX2" s="688"/>
      <c r="BY2" s="688"/>
      <c r="BZ2" s="688"/>
    </row>
    <row r="3" spans="1:78" ht="16.5" customHeight="1">
      <c r="A3" s="688" t="s">
        <v>815</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8"/>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row>
    <row r="4" spans="55:78" ht="16.5" customHeight="1">
      <c r="BC4" s="74"/>
      <c r="BD4" s="74"/>
      <c r="BE4" s="74"/>
      <c r="BF4" s="74"/>
      <c r="BG4" s="78"/>
      <c r="BH4" s="78"/>
      <c r="BI4" s="689" t="s">
        <v>707</v>
      </c>
      <c r="BJ4" s="689"/>
      <c r="BK4" s="689"/>
      <c r="BL4" s="689"/>
      <c r="BM4" s="689"/>
      <c r="BN4" s="689"/>
      <c r="BO4" s="689"/>
      <c r="BP4" s="689"/>
      <c r="BQ4" s="689"/>
      <c r="BR4" s="683" t="s">
        <v>704</v>
      </c>
      <c r="BS4" s="683"/>
      <c r="BT4" s="684" t="s">
        <v>706</v>
      </c>
      <c r="BU4" s="684"/>
      <c r="BV4" s="684"/>
      <c r="BW4" s="684"/>
      <c r="BX4" s="684"/>
      <c r="BY4" s="684"/>
      <c r="BZ4" s="684"/>
    </row>
    <row r="5" spans="55:78" ht="16.5" customHeight="1">
      <c r="BC5" s="74"/>
      <c r="BD5" s="74"/>
      <c r="BE5" s="74"/>
      <c r="BF5" s="74"/>
      <c r="BG5" s="78"/>
      <c r="BH5" s="78"/>
      <c r="BI5" s="689" t="s">
        <v>708</v>
      </c>
      <c r="BJ5" s="689"/>
      <c r="BK5" s="689"/>
      <c r="BL5" s="689"/>
      <c r="BM5" s="689"/>
      <c r="BN5" s="689"/>
      <c r="BO5" s="689"/>
      <c r="BP5" s="689"/>
      <c r="BQ5" s="689"/>
      <c r="BR5" s="683" t="s">
        <v>705</v>
      </c>
      <c r="BS5" s="683"/>
      <c r="BT5" s="685" t="s">
        <v>455</v>
      </c>
      <c r="BU5" s="685"/>
      <c r="BV5" s="685"/>
      <c r="BW5" s="685"/>
      <c r="BX5" s="685"/>
      <c r="BY5" s="685"/>
      <c r="BZ5" s="685"/>
    </row>
    <row r="6" ht="16.5" customHeight="1">
      <c r="A6" s="77" t="s">
        <v>816</v>
      </c>
    </row>
    <row r="7" ht="16.5" customHeight="1">
      <c r="B7" s="77" t="s">
        <v>367</v>
      </c>
    </row>
    <row r="8" ht="16.5" customHeight="1">
      <c r="B8" s="77" t="s">
        <v>817</v>
      </c>
    </row>
    <row r="9" spans="1:78" ht="16.5" customHeight="1">
      <c r="A9" s="700" t="s">
        <v>703</v>
      </c>
      <c r="B9" s="700"/>
      <c r="C9" s="700"/>
      <c r="D9" s="700"/>
      <c r="E9" s="700"/>
      <c r="F9" s="700"/>
      <c r="G9" s="700"/>
      <c r="H9" s="700"/>
      <c r="I9" s="700"/>
      <c r="J9" s="700"/>
      <c r="K9" s="700"/>
      <c r="L9" s="700"/>
      <c r="M9" s="700"/>
      <c r="N9" s="700"/>
      <c r="O9" s="695" t="s">
        <v>701</v>
      </c>
      <c r="P9" s="695"/>
      <c r="Q9" s="695"/>
      <c r="R9" s="695"/>
      <c r="S9" s="695"/>
      <c r="T9" s="695"/>
      <c r="U9" s="695"/>
      <c r="V9" s="695"/>
      <c r="W9" s="695" t="s">
        <v>533</v>
      </c>
      <c r="X9" s="695"/>
      <c r="Y9" s="695"/>
      <c r="Z9" s="695"/>
      <c r="AA9" s="695"/>
      <c r="AB9" s="695"/>
      <c r="AC9" s="695"/>
      <c r="AD9" s="695"/>
      <c r="AE9" s="695" t="s">
        <v>534</v>
      </c>
      <c r="AF9" s="695"/>
      <c r="AG9" s="695"/>
      <c r="AH9" s="695"/>
      <c r="AI9" s="695"/>
      <c r="AJ9" s="695"/>
      <c r="AK9" s="695"/>
      <c r="AL9" s="695"/>
      <c r="AM9" s="695" t="s">
        <v>535</v>
      </c>
      <c r="AN9" s="695"/>
      <c r="AO9" s="695"/>
      <c r="AP9" s="695"/>
      <c r="AQ9" s="695"/>
      <c r="AR9" s="695"/>
      <c r="AS9" s="695"/>
      <c r="AT9" s="695"/>
      <c r="AU9" s="695" t="s">
        <v>536</v>
      </c>
      <c r="AV9" s="695"/>
      <c r="AW9" s="695"/>
      <c r="AX9" s="695"/>
      <c r="AY9" s="695"/>
      <c r="AZ9" s="695"/>
      <c r="BA9" s="695"/>
      <c r="BB9" s="695"/>
      <c r="BC9" s="695" t="s">
        <v>537</v>
      </c>
      <c r="BD9" s="695"/>
      <c r="BE9" s="695"/>
      <c r="BF9" s="695"/>
      <c r="BG9" s="695"/>
      <c r="BH9" s="695"/>
      <c r="BI9" s="695"/>
      <c r="BJ9" s="695"/>
      <c r="BK9" s="695" t="s">
        <v>538</v>
      </c>
      <c r="BL9" s="695"/>
      <c r="BM9" s="695"/>
      <c r="BN9" s="695"/>
      <c r="BO9" s="695"/>
      <c r="BP9" s="695"/>
      <c r="BQ9" s="695"/>
      <c r="BR9" s="695"/>
      <c r="BS9" s="695" t="s">
        <v>531</v>
      </c>
      <c r="BT9" s="695"/>
      <c r="BU9" s="695"/>
      <c r="BV9" s="695"/>
      <c r="BW9" s="695"/>
      <c r="BX9" s="695"/>
      <c r="BY9" s="695"/>
      <c r="BZ9" s="695"/>
    </row>
    <row r="10" spans="1:78" ht="16.5" customHeight="1">
      <c r="A10" s="692" t="s">
        <v>818</v>
      </c>
      <c r="B10" s="681"/>
      <c r="C10" s="681"/>
      <c r="D10" s="681"/>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1"/>
      <c r="AY10" s="681"/>
      <c r="AZ10" s="681"/>
      <c r="BA10" s="681"/>
      <c r="BB10" s="681"/>
      <c r="BC10" s="681"/>
      <c r="BD10" s="681"/>
      <c r="BE10" s="681"/>
      <c r="BF10" s="681"/>
      <c r="BG10" s="681"/>
      <c r="BH10" s="681"/>
      <c r="BI10" s="681"/>
      <c r="BJ10" s="681"/>
      <c r="BK10" s="681"/>
      <c r="BL10" s="681"/>
      <c r="BM10" s="681"/>
      <c r="BN10" s="681"/>
      <c r="BO10" s="681"/>
      <c r="BP10" s="681"/>
      <c r="BQ10" s="681"/>
      <c r="BR10" s="681"/>
      <c r="BS10" s="681"/>
      <c r="BT10" s="681"/>
      <c r="BU10" s="681"/>
      <c r="BV10" s="681"/>
      <c r="BW10" s="681"/>
      <c r="BX10" s="681"/>
      <c r="BY10" s="681"/>
      <c r="BZ10" s="682"/>
    </row>
    <row r="11" spans="1:78" ht="16.5" customHeight="1">
      <c r="A11" s="75"/>
      <c r="B11" s="681" t="s">
        <v>582</v>
      </c>
      <c r="C11" s="681"/>
      <c r="D11" s="681"/>
      <c r="E11" s="681"/>
      <c r="F11" s="681"/>
      <c r="G11" s="681"/>
      <c r="H11" s="681"/>
      <c r="I11" s="681"/>
      <c r="J11" s="681"/>
      <c r="K11" s="681"/>
      <c r="L11" s="681"/>
      <c r="M11" s="681"/>
      <c r="N11" s="682"/>
      <c r="O11" s="699"/>
      <c r="P11" s="699"/>
      <c r="Q11" s="699"/>
      <c r="R11" s="699"/>
      <c r="S11" s="699"/>
      <c r="T11" s="699"/>
      <c r="U11" s="699"/>
      <c r="V11" s="699"/>
      <c r="W11" s="686">
        <v>9988</v>
      </c>
      <c r="X11" s="686"/>
      <c r="Y11" s="686"/>
      <c r="Z11" s="686"/>
      <c r="AA11" s="686"/>
      <c r="AB11" s="686"/>
      <c r="AC11" s="686"/>
      <c r="AD11" s="686"/>
      <c r="AE11" s="686">
        <v>22498</v>
      </c>
      <c r="AF11" s="686"/>
      <c r="AG11" s="686"/>
      <c r="AH11" s="686"/>
      <c r="AI11" s="686"/>
      <c r="AJ11" s="686"/>
      <c r="AK11" s="686"/>
      <c r="AL11" s="686"/>
      <c r="AM11" s="686">
        <v>16787</v>
      </c>
      <c r="AN11" s="686"/>
      <c r="AO11" s="686"/>
      <c r="AP11" s="686"/>
      <c r="AQ11" s="686"/>
      <c r="AR11" s="686"/>
      <c r="AS11" s="686"/>
      <c r="AT11" s="686"/>
      <c r="AU11" s="686">
        <v>11402</v>
      </c>
      <c r="AV11" s="686"/>
      <c r="AW11" s="686"/>
      <c r="AX11" s="686"/>
      <c r="AY11" s="686"/>
      <c r="AZ11" s="686"/>
      <c r="BA11" s="686"/>
      <c r="BB11" s="686"/>
      <c r="BC11" s="686">
        <v>9369</v>
      </c>
      <c r="BD11" s="686"/>
      <c r="BE11" s="686"/>
      <c r="BF11" s="686"/>
      <c r="BG11" s="686"/>
      <c r="BH11" s="686"/>
      <c r="BI11" s="686"/>
      <c r="BJ11" s="686"/>
      <c r="BK11" s="686">
        <v>11563</v>
      </c>
      <c r="BL11" s="686"/>
      <c r="BM11" s="686"/>
      <c r="BN11" s="686"/>
      <c r="BO11" s="686"/>
      <c r="BP11" s="686"/>
      <c r="BQ11" s="686"/>
      <c r="BR11" s="686"/>
      <c r="BS11" s="687">
        <f>SUM(O11:BR11)</f>
        <v>81607</v>
      </c>
      <c r="BT11" s="687"/>
      <c r="BU11" s="687"/>
      <c r="BV11" s="687"/>
      <c r="BW11" s="687"/>
      <c r="BX11" s="687"/>
      <c r="BY11" s="687"/>
      <c r="BZ11" s="687"/>
    </row>
    <row r="12" spans="1:78" ht="16.5" customHeight="1">
      <c r="A12" s="75"/>
      <c r="B12" s="681" t="s">
        <v>590</v>
      </c>
      <c r="C12" s="681"/>
      <c r="D12" s="681"/>
      <c r="E12" s="681"/>
      <c r="F12" s="681"/>
      <c r="G12" s="681"/>
      <c r="H12" s="681"/>
      <c r="I12" s="681"/>
      <c r="J12" s="681"/>
      <c r="K12" s="681"/>
      <c r="L12" s="681"/>
      <c r="M12" s="681"/>
      <c r="N12" s="682"/>
      <c r="O12" s="699"/>
      <c r="P12" s="699"/>
      <c r="Q12" s="699"/>
      <c r="R12" s="699"/>
      <c r="S12" s="699"/>
      <c r="T12" s="699"/>
      <c r="U12" s="699"/>
      <c r="V12" s="699"/>
      <c r="W12" s="686">
        <v>77</v>
      </c>
      <c r="X12" s="686"/>
      <c r="Y12" s="686"/>
      <c r="Z12" s="686"/>
      <c r="AA12" s="686"/>
      <c r="AB12" s="686"/>
      <c r="AC12" s="686"/>
      <c r="AD12" s="686"/>
      <c r="AE12" s="686">
        <v>715</v>
      </c>
      <c r="AF12" s="686"/>
      <c r="AG12" s="686"/>
      <c r="AH12" s="686"/>
      <c r="AI12" s="686"/>
      <c r="AJ12" s="686"/>
      <c r="AK12" s="686"/>
      <c r="AL12" s="686"/>
      <c r="AM12" s="686">
        <v>1243</v>
      </c>
      <c r="AN12" s="686"/>
      <c r="AO12" s="686"/>
      <c r="AP12" s="686"/>
      <c r="AQ12" s="686"/>
      <c r="AR12" s="686"/>
      <c r="AS12" s="686"/>
      <c r="AT12" s="686"/>
      <c r="AU12" s="686">
        <v>1212</v>
      </c>
      <c r="AV12" s="686"/>
      <c r="AW12" s="686"/>
      <c r="AX12" s="686"/>
      <c r="AY12" s="686"/>
      <c r="AZ12" s="686"/>
      <c r="BA12" s="686"/>
      <c r="BB12" s="686"/>
      <c r="BC12" s="686">
        <v>1061</v>
      </c>
      <c r="BD12" s="686"/>
      <c r="BE12" s="686"/>
      <c r="BF12" s="686"/>
      <c r="BG12" s="686"/>
      <c r="BH12" s="686"/>
      <c r="BI12" s="686"/>
      <c r="BJ12" s="686"/>
      <c r="BK12" s="686">
        <v>1163</v>
      </c>
      <c r="BL12" s="686"/>
      <c r="BM12" s="686"/>
      <c r="BN12" s="686"/>
      <c r="BO12" s="686"/>
      <c r="BP12" s="686"/>
      <c r="BQ12" s="686"/>
      <c r="BR12" s="686"/>
      <c r="BS12" s="687">
        <f aca="true" t="shared" si="0" ref="BS12:BS24">SUM(O12:BR12)</f>
        <v>5471</v>
      </c>
      <c r="BT12" s="687"/>
      <c r="BU12" s="687"/>
      <c r="BV12" s="687"/>
      <c r="BW12" s="687"/>
      <c r="BX12" s="687"/>
      <c r="BY12" s="687"/>
      <c r="BZ12" s="687"/>
    </row>
    <row r="13" spans="1:78" ht="16.5" customHeight="1">
      <c r="A13" s="75"/>
      <c r="B13" s="681" t="s">
        <v>593</v>
      </c>
      <c r="C13" s="681"/>
      <c r="D13" s="681"/>
      <c r="E13" s="681"/>
      <c r="F13" s="681"/>
      <c r="G13" s="681"/>
      <c r="H13" s="681"/>
      <c r="I13" s="681"/>
      <c r="J13" s="681"/>
      <c r="K13" s="681"/>
      <c r="L13" s="681"/>
      <c r="M13" s="681"/>
      <c r="N13" s="682"/>
      <c r="O13" s="699"/>
      <c r="P13" s="699"/>
      <c r="Q13" s="699"/>
      <c r="R13" s="699"/>
      <c r="S13" s="699"/>
      <c r="T13" s="699"/>
      <c r="U13" s="699"/>
      <c r="V13" s="699"/>
      <c r="W13" s="686">
        <v>8912</v>
      </c>
      <c r="X13" s="686"/>
      <c r="Y13" s="686"/>
      <c r="Z13" s="686"/>
      <c r="AA13" s="686"/>
      <c r="AB13" s="686"/>
      <c r="AC13" s="686"/>
      <c r="AD13" s="686"/>
      <c r="AE13" s="686">
        <v>16435</v>
      </c>
      <c r="AF13" s="686"/>
      <c r="AG13" s="686"/>
      <c r="AH13" s="686"/>
      <c r="AI13" s="686"/>
      <c r="AJ13" s="686"/>
      <c r="AK13" s="686"/>
      <c r="AL13" s="686"/>
      <c r="AM13" s="686">
        <v>11011</v>
      </c>
      <c r="AN13" s="686"/>
      <c r="AO13" s="686"/>
      <c r="AP13" s="686"/>
      <c r="AQ13" s="686"/>
      <c r="AR13" s="686"/>
      <c r="AS13" s="686"/>
      <c r="AT13" s="686"/>
      <c r="AU13" s="686">
        <v>7096</v>
      </c>
      <c r="AV13" s="686"/>
      <c r="AW13" s="686"/>
      <c r="AX13" s="686"/>
      <c r="AY13" s="686"/>
      <c r="AZ13" s="686"/>
      <c r="BA13" s="686"/>
      <c r="BB13" s="686"/>
      <c r="BC13" s="686">
        <v>5437</v>
      </c>
      <c r="BD13" s="686"/>
      <c r="BE13" s="686"/>
      <c r="BF13" s="686"/>
      <c r="BG13" s="686"/>
      <c r="BH13" s="686"/>
      <c r="BI13" s="686"/>
      <c r="BJ13" s="686"/>
      <c r="BK13" s="686">
        <v>6548</v>
      </c>
      <c r="BL13" s="686"/>
      <c r="BM13" s="686"/>
      <c r="BN13" s="686"/>
      <c r="BO13" s="686"/>
      <c r="BP13" s="686"/>
      <c r="BQ13" s="686"/>
      <c r="BR13" s="686"/>
      <c r="BS13" s="687">
        <f t="shared" si="0"/>
        <v>55439</v>
      </c>
      <c r="BT13" s="687"/>
      <c r="BU13" s="687"/>
      <c r="BV13" s="687"/>
      <c r="BW13" s="687"/>
      <c r="BX13" s="687"/>
      <c r="BY13" s="687"/>
      <c r="BZ13" s="687"/>
    </row>
    <row r="14" spans="1:78" ht="16.5" customHeight="1">
      <c r="A14" s="75"/>
      <c r="B14" s="681" t="s">
        <v>597</v>
      </c>
      <c r="C14" s="681"/>
      <c r="D14" s="681"/>
      <c r="E14" s="681"/>
      <c r="F14" s="681"/>
      <c r="G14" s="681"/>
      <c r="H14" s="681"/>
      <c r="I14" s="681"/>
      <c r="J14" s="681"/>
      <c r="K14" s="681"/>
      <c r="L14" s="681"/>
      <c r="M14" s="681"/>
      <c r="N14" s="682"/>
      <c r="O14" s="699"/>
      <c r="P14" s="699"/>
      <c r="Q14" s="699"/>
      <c r="R14" s="699"/>
      <c r="S14" s="699"/>
      <c r="T14" s="699"/>
      <c r="U14" s="699"/>
      <c r="V14" s="699"/>
      <c r="W14" s="686">
        <v>156</v>
      </c>
      <c r="X14" s="686"/>
      <c r="Y14" s="686"/>
      <c r="Z14" s="686"/>
      <c r="AA14" s="686"/>
      <c r="AB14" s="686"/>
      <c r="AC14" s="686"/>
      <c r="AD14" s="686"/>
      <c r="AE14" s="686">
        <v>383</v>
      </c>
      <c r="AF14" s="686"/>
      <c r="AG14" s="686"/>
      <c r="AH14" s="686"/>
      <c r="AI14" s="686"/>
      <c r="AJ14" s="686"/>
      <c r="AK14" s="686"/>
      <c r="AL14" s="686"/>
      <c r="AM14" s="686">
        <v>276</v>
      </c>
      <c r="AN14" s="686"/>
      <c r="AO14" s="686"/>
      <c r="AP14" s="686"/>
      <c r="AQ14" s="686"/>
      <c r="AR14" s="686"/>
      <c r="AS14" s="686"/>
      <c r="AT14" s="686"/>
      <c r="AU14" s="686">
        <v>195</v>
      </c>
      <c r="AV14" s="686"/>
      <c r="AW14" s="686"/>
      <c r="AX14" s="686"/>
      <c r="AY14" s="686"/>
      <c r="AZ14" s="686"/>
      <c r="BA14" s="686"/>
      <c r="BB14" s="686"/>
      <c r="BC14" s="686">
        <v>129</v>
      </c>
      <c r="BD14" s="686"/>
      <c r="BE14" s="686"/>
      <c r="BF14" s="686"/>
      <c r="BG14" s="686"/>
      <c r="BH14" s="686"/>
      <c r="BI14" s="686"/>
      <c r="BJ14" s="686"/>
      <c r="BK14" s="686">
        <v>87</v>
      </c>
      <c r="BL14" s="686"/>
      <c r="BM14" s="686"/>
      <c r="BN14" s="686"/>
      <c r="BO14" s="686"/>
      <c r="BP14" s="686"/>
      <c r="BQ14" s="686"/>
      <c r="BR14" s="686"/>
      <c r="BS14" s="687">
        <f t="shared" si="0"/>
        <v>1226</v>
      </c>
      <c r="BT14" s="687"/>
      <c r="BU14" s="687"/>
      <c r="BV14" s="687"/>
      <c r="BW14" s="687"/>
      <c r="BX14" s="687"/>
      <c r="BY14" s="687"/>
      <c r="BZ14" s="687"/>
    </row>
    <row r="15" spans="1:78" ht="16.5" customHeight="1">
      <c r="A15" s="75"/>
      <c r="B15" s="681" t="s">
        <v>598</v>
      </c>
      <c r="C15" s="681"/>
      <c r="D15" s="681"/>
      <c r="E15" s="681"/>
      <c r="F15" s="681"/>
      <c r="G15" s="681"/>
      <c r="H15" s="681"/>
      <c r="I15" s="681"/>
      <c r="J15" s="681"/>
      <c r="K15" s="681"/>
      <c r="L15" s="681"/>
      <c r="M15" s="681"/>
      <c r="N15" s="682"/>
      <c r="O15" s="699"/>
      <c r="P15" s="699"/>
      <c r="Q15" s="699"/>
      <c r="R15" s="699"/>
      <c r="S15" s="699"/>
      <c r="T15" s="699"/>
      <c r="U15" s="699"/>
      <c r="V15" s="699"/>
      <c r="W15" s="686">
        <v>167</v>
      </c>
      <c r="X15" s="686"/>
      <c r="Y15" s="686"/>
      <c r="Z15" s="686"/>
      <c r="AA15" s="686"/>
      <c r="AB15" s="686"/>
      <c r="AC15" s="686"/>
      <c r="AD15" s="686"/>
      <c r="AE15" s="686">
        <v>250</v>
      </c>
      <c r="AF15" s="686"/>
      <c r="AG15" s="686"/>
      <c r="AH15" s="686"/>
      <c r="AI15" s="686"/>
      <c r="AJ15" s="686"/>
      <c r="AK15" s="686"/>
      <c r="AL15" s="686"/>
      <c r="AM15" s="686">
        <v>167</v>
      </c>
      <c r="AN15" s="686"/>
      <c r="AO15" s="686"/>
      <c r="AP15" s="686"/>
      <c r="AQ15" s="686"/>
      <c r="AR15" s="686"/>
      <c r="AS15" s="686"/>
      <c r="AT15" s="686"/>
      <c r="AU15" s="686">
        <v>112</v>
      </c>
      <c r="AV15" s="686"/>
      <c r="AW15" s="686"/>
      <c r="AX15" s="686"/>
      <c r="AY15" s="686"/>
      <c r="AZ15" s="686"/>
      <c r="BA15" s="686"/>
      <c r="BB15" s="686"/>
      <c r="BC15" s="686">
        <v>53</v>
      </c>
      <c r="BD15" s="686"/>
      <c r="BE15" s="686"/>
      <c r="BF15" s="686"/>
      <c r="BG15" s="686"/>
      <c r="BH15" s="686"/>
      <c r="BI15" s="686"/>
      <c r="BJ15" s="686"/>
      <c r="BK15" s="686">
        <v>38</v>
      </c>
      <c r="BL15" s="686"/>
      <c r="BM15" s="686"/>
      <c r="BN15" s="686"/>
      <c r="BO15" s="686"/>
      <c r="BP15" s="686"/>
      <c r="BQ15" s="686"/>
      <c r="BR15" s="686"/>
      <c r="BS15" s="687">
        <f t="shared" si="0"/>
        <v>787</v>
      </c>
      <c r="BT15" s="687"/>
      <c r="BU15" s="687"/>
      <c r="BV15" s="687"/>
      <c r="BW15" s="687"/>
      <c r="BX15" s="687"/>
      <c r="BY15" s="687"/>
      <c r="BZ15" s="687"/>
    </row>
    <row r="16" spans="1:78" ht="16.5" customHeight="1">
      <c r="A16" s="76"/>
      <c r="B16" s="693" t="s">
        <v>819</v>
      </c>
      <c r="C16" s="693"/>
      <c r="D16" s="693"/>
      <c r="E16" s="693"/>
      <c r="F16" s="693"/>
      <c r="G16" s="693"/>
      <c r="H16" s="693"/>
      <c r="I16" s="693"/>
      <c r="J16" s="693"/>
      <c r="K16" s="693"/>
      <c r="L16" s="693"/>
      <c r="M16" s="693"/>
      <c r="N16" s="694"/>
      <c r="O16" s="687">
        <f>SUM(O17:V19)</f>
        <v>12</v>
      </c>
      <c r="P16" s="687"/>
      <c r="Q16" s="687"/>
      <c r="R16" s="687"/>
      <c r="S16" s="687"/>
      <c r="T16" s="687"/>
      <c r="U16" s="687"/>
      <c r="V16" s="687"/>
      <c r="W16" s="687">
        <f>SUM(W17:AD19)</f>
        <v>36</v>
      </c>
      <c r="X16" s="687"/>
      <c r="Y16" s="687"/>
      <c r="Z16" s="687"/>
      <c r="AA16" s="687"/>
      <c r="AB16" s="687"/>
      <c r="AC16" s="687"/>
      <c r="AD16" s="687"/>
      <c r="AE16" s="687">
        <f>SUM(AE17:AL19)</f>
        <v>2367</v>
      </c>
      <c r="AF16" s="687"/>
      <c r="AG16" s="687"/>
      <c r="AH16" s="687"/>
      <c r="AI16" s="687"/>
      <c r="AJ16" s="687"/>
      <c r="AK16" s="687"/>
      <c r="AL16" s="687"/>
      <c r="AM16" s="687">
        <f>SUM(AM17:AT19)</f>
        <v>3231</v>
      </c>
      <c r="AN16" s="687"/>
      <c r="AO16" s="687"/>
      <c r="AP16" s="687"/>
      <c r="AQ16" s="687"/>
      <c r="AR16" s="687"/>
      <c r="AS16" s="687"/>
      <c r="AT16" s="687"/>
      <c r="AU16" s="687">
        <f>SUM(AU17:BB19)</f>
        <v>3513</v>
      </c>
      <c r="AV16" s="687"/>
      <c r="AW16" s="687"/>
      <c r="AX16" s="687"/>
      <c r="AY16" s="687"/>
      <c r="AZ16" s="687"/>
      <c r="BA16" s="687"/>
      <c r="BB16" s="687"/>
      <c r="BC16" s="687">
        <f>SUM(BC17:BJ19)</f>
        <v>5540</v>
      </c>
      <c r="BD16" s="687"/>
      <c r="BE16" s="687"/>
      <c r="BF16" s="687"/>
      <c r="BG16" s="687"/>
      <c r="BH16" s="687"/>
      <c r="BI16" s="687"/>
      <c r="BJ16" s="687"/>
      <c r="BK16" s="687">
        <f>SUM(BK17:BR19)</f>
        <v>5755</v>
      </c>
      <c r="BL16" s="687"/>
      <c r="BM16" s="687"/>
      <c r="BN16" s="687"/>
      <c r="BO16" s="687"/>
      <c r="BP16" s="687"/>
      <c r="BQ16" s="687"/>
      <c r="BR16" s="687"/>
      <c r="BS16" s="687">
        <f t="shared" si="0"/>
        <v>20454</v>
      </c>
      <c r="BT16" s="687"/>
      <c r="BU16" s="687"/>
      <c r="BV16" s="687"/>
      <c r="BW16" s="687"/>
      <c r="BX16" s="687"/>
      <c r="BY16" s="687"/>
      <c r="BZ16" s="687"/>
    </row>
    <row r="17" spans="1:78" ht="16.5" customHeight="1">
      <c r="A17" s="701"/>
      <c r="B17" s="702"/>
      <c r="C17" s="75"/>
      <c r="D17" s="681" t="s">
        <v>542</v>
      </c>
      <c r="E17" s="681"/>
      <c r="F17" s="681"/>
      <c r="G17" s="681"/>
      <c r="H17" s="681"/>
      <c r="I17" s="681"/>
      <c r="J17" s="681"/>
      <c r="K17" s="681"/>
      <c r="L17" s="681"/>
      <c r="M17" s="681"/>
      <c r="N17" s="682"/>
      <c r="O17" s="686">
        <v>12</v>
      </c>
      <c r="P17" s="686"/>
      <c r="Q17" s="686"/>
      <c r="R17" s="686"/>
      <c r="S17" s="686"/>
      <c r="T17" s="686"/>
      <c r="U17" s="686"/>
      <c r="V17" s="686"/>
      <c r="W17" s="686">
        <v>36</v>
      </c>
      <c r="X17" s="686"/>
      <c r="Y17" s="686"/>
      <c r="Z17" s="686"/>
      <c r="AA17" s="686"/>
      <c r="AB17" s="686"/>
      <c r="AC17" s="686"/>
      <c r="AD17" s="686"/>
      <c r="AE17" s="686">
        <v>894</v>
      </c>
      <c r="AF17" s="686"/>
      <c r="AG17" s="686"/>
      <c r="AH17" s="686"/>
      <c r="AI17" s="686"/>
      <c r="AJ17" s="686"/>
      <c r="AK17" s="686"/>
      <c r="AL17" s="686"/>
      <c r="AM17" s="686">
        <v>1363</v>
      </c>
      <c r="AN17" s="686"/>
      <c r="AO17" s="686"/>
      <c r="AP17" s="686"/>
      <c r="AQ17" s="686"/>
      <c r="AR17" s="686"/>
      <c r="AS17" s="686"/>
      <c r="AT17" s="686"/>
      <c r="AU17" s="686">
        <v>1516</v>
      </c>
      <c r="AV17" s="686"/>
      <c r="AW17" s="686"/>
      <c r="AX17" s="686"/>
      <c r="AY17" s="686"/>
      <c r="AZ17" s="686"/>
      <c r="BA17" s="686"/>
      <c r="BB17" s="686"/>
      <c r="BC17" s="686">
        <v>2709</v>
      </c>
      <c r="BD17" s="686"/>
      <c r="BE17" s="686"/>
      <c r="BF17" s="686"/>
      <c r="BG17" s="686"/>
      <c r="BH17" s="686"/>
      <c r="BI17" s="686"/>
      <c r="BJ17" s="686"/>
      <c r="BK17" s="686">
        <v>2647</v>
      </c>
      <c r="BL17" s="686"/>
      <c r="BM17" s="686"/>
      <c r="BN17" s="686"/>
      <c r="BO17" s="686"/>
      <c r="BP17" s="686"/>
      <c r="BQ17" s="686"/>
      <c r="BR17" s="686"/>
      <c r="BS17" s="687">
        <f t="shared" si="0"/>
        <v>9177</v>
      </c>
      <c r="BT17" s="687"/>
      <c r="BU17" s="687"/>
      <c r="BV17" s="687"/>
      <c r="BW17" s="687"/>
      <c r="BX17" s="687"/>
      <c r="BY17" s="687"/>
      <c r="BZ17" s="687"/>
    </row>
    <row r="18" spans="1:78" ht="16.5" customHeight="1">
      <c r="A18" s="701"/>
      <c r="B18" s="702"/>
      <c r="C18" s="75"/>
      <c r="D18" s="681" t="s">
        <v>543</v>
      </c>
      <c r="E18" s="681"/>
      <c r="F18" s="681"/>
      <c r="G18" s="681"/>
      <c r="H18" s="681"/>
      <c r="I18" s="681"/>
      <c r="J18" s="681"/>
      <c r="K18" s="681"/>
      <c r="L18" s="681"/>
      <c r="M18" s="681"/>
      <c r="N18" s="682"/>
      <c r="O18" s="699"/>
      <c r="P18" s="699"/>
      <c r="Q18" s="699"/>
      <c r="R18" s="699"/>
      <c r="S18" s="699"/>
      <c r="T18" s="699"/>
      <c r="U18" s="699"/>
      <c r="V18" s="699"/>
      <c r="W18" s="699"/>
      <c r="X18" s="699"/>
      <c r="Y18" s="699"/>
      <c r="Z18" s="699"/>
      <c r="AA18" s="699"/>
      <c r="AB18" s="699"/>
      <c r="AC18" s="699"/>
      <c r="AD18" s="699"/>
      <c r="AE18" s="686">
        <v>1342</v>
      </c>
      <c r="AF18" s="686"/>
      <c r="AG18" s="686"/>
      <c r="AH18" s="686"/>
      <c r="AI18" s="686"/>
      <c r="AJ18" s="686"/>
      <c r="AK18" s="686"/>
      <c r="AL18" s="686"/>
      <c r="AM18" s="686">
        <v>1578</v>
      </c>
      <c r="AN18" s="686"/>
      <c r="AO18" s="686"/>
      <c r="AP18" s="686"/>
      <c r="AQ18" s="686"/>
      <c r="AR18" s="686"/>
      <c r="AS18" s="686"/>
      <c r="AT18" s="686"/>
      <c r="AU18" s="686">
        <v>1593</v>
      </c>
      <c r="AV18" s="686"/>
      <c r="AW18" s="686"/>
      <c r="AX18" s="686"/>
      <c r="AY18" s="686"/>
      <c r="AZ18" s="686"/>
      <c r="BA18" s="686"/>
      <c r="BB18" s="686"/>
      <c r="BC18" s="686">
        <v>1994</v>
      </c>
      <c r="BD18" s="686"/>
      <c r="BE18" s="686"/>
      <c r="BF18" s="686"/>
      <c r="BG18" s="686"/>
      <c r="BH18" s="686"/>
      <c r="BI18" s="686"/>
      <c r="BJ18" s="686"/>
      <c r="BK18" s="686">
        <v>1100</v>
      </c>
      <c r="BL18" s="686"/>
      <c r="BM18" s="686"/>
      <c r="BN18" s="686"/>
      <c r="BO18" s="686"/>
      <c r="BP18" s="686"/>
      <c r="BQ18" s="686"/>
      <c r="BR18" s="686"/>
      <c r="BS18" s="687">
        <f t="shared" si="0"/>
        <v>7607</v>
      </c>
      <c r="BT18" s="687"/>
      <c r="BU18" s="687"/>
      <c r="BV18" s="687"/>
      <c r="BW18" s="687"/>
      <c r="BX18" s="687"/>
      <c r="BY18" s="687"/>
      <c r="BZ18" s="687"/>
    </row>
    <row r="19" spans="1:78" ht="16.5" customHeight="1">
      <c r="A19" s="701"/>
      <c r="B19" s="702"/>
      <c r="C19" s="75"/>
      <c r="D19" s="681" t="s">
        <v>518</v>
      </c>
      <c r="E19" s="681"/>
      <c r="F19" s="681"/>
      <c r="G19" s="681"/>
      <c r="H19" s="681"/>
      <c r="I19" s="681"/>
      <c r="J19" s="681"/>
      <c r="K19" s="681"/>
      <c r="L19" s="681"/>
      <c r="M19" s="681"/>
      <c r="N19" s="682"/>
      <c r="O19" s="699"/>
      <c r="P19" s="699"/>
      <c r="Q19" s="699"/>
      <c r="R19" s="699"/>
      <c r="S19" s="699"/>
      <c r="T19" s="699"/>
      <c r="U19" s="699"/>
      <c r="V19" s="699"/>
      <c r="W19" s="699"/>
      <c r="X19" s="699"/>
      <c r="Y19" s="699"/>
      <c r="Z19" s="699"/>
      <c r="AA19" s="699"/>
      <c r="AB19" s="699"/>
      <c r="AC19" s="699"/>
      <c r="AD19" s="699"/>
      <c r="AE19" s="686">
        <v>131</v>
      </c>
      <c r="AF19" s="686"/>
      <c r="AG19" s="686"/>
      <c r="AH19" s="686"/>
      <c r="AI19" s="686"/>
      <c r="AJ19" s="686"/>
      <c r="AK19" s="686"/>
      <c r="AL19" s="686"/>
      <c r="AM19" s="686">
        <v>290</v>
      </c>
      <c r="AN19" s="686"/>
      <c r="AO19" s="686"/>
      <c r="AP19" s="686"/>
      <c r="AQ19" s="686"/>
      <c r="AR19" s="686"/>
      <c r="AS19" s="686"/>
      <c r="AT19" s="686"/>
      <c r="AU19" s="686">
        <v>404</v>
      </c>
      <c r="AV19" s="686"/>
      <c r="AW19" s="686"/>
      <c r="AX19" s="686"/>
      <c r="AY19" s="686"/>
      <c r="AZ19" s="686"/>
      <c r="BA19" s="686"/>
      <c r="BB19" s="686"/>
      <c r="BC19" s="686">
        <v>837</v>
      </c>
      <c r="BD19" s="686"/>
      <c r="BE19" s="686"/>
      <c r="BF19" s="686"/>
      <c r="BG19" s="686"/>
      <c r="BH19" s="686"/>
      <c r="BI19" s="686"/>
      <c r="BJ19" s="686"/>
      <c r="BK19" s="686">
        <v>2008</v>
      </c>
      <c r="BL19" s="686"/>
      <c r="BM19" s="686"/>
      <c r="BN19" s="686"/>
      <c r="BO19" s="686"/>
      <c r="BP19" s="686"/>
      <c r="BQ19" s="686"/>
      <c r="BR19" s="686"/>
      <c r="BS19" s="687">
        <f t="shared" si="0"/>
        <v>3670</v>
      </c>
      <c r="BT19" s="687"/>
      <c r="BU19" s="687"/>
      <c r="BV19" s="687"/>
      <c r="BW19" s="687"/>
      <c r="BX19" s="687"/>
      <c r="BY19" s="687"/>
      <c r="BZ19" s="687"/>
    </row>
    <row r="20" spans="1:78" ht="16.5" customHeight="1">
      <c r="A20" s="701"/>
      <c r="B20" s="702"/>
      <c r="C20" s="692" t="s">
        <v>820</v>
      </c>
      <c r="D20" s="681"/>
      <c r="E20" s="681"/>
      <c r="F20" s="681"/>
      <c r="G20" s="681"/>
      <c r="H20" s="681"/>
      <c r="I20" s="681"/>
      <c r="J20" s="681"/>
      <c r="K20" s="681"/>
      <c r="L20" s="681"/>
      <c r="M20" s="681"/>
      <c r="N20" s="682"/>
      <c r="O20" s="687">
        <f>SUM(O21:V23)</f>
        <v>12</v>
      </c>
      <c r="P20" s="687"/>
      <c r="Q20" s="687"/>
      <c r="R20" s="687"/>
      <c r="S20" s="687"/>
      <c r="T20" s="687"/>
      <c r="U20" s="687"/>
      <c r="V20" s="687"/>
      <c r="W20" s="687">
        <f>SUM(W21:AD23)</f>
        <v>36</v>
      </c>
      <c r="X20" s="687"/>
      <c r="Y20" s="687"/>
      <c r="Z20" s="687"/>
      <c r="AA20" s="687"/>
      <c r="AB20" s="687"/>
      <c r="AC20" s="687"/>
      <c r="AD20" s="687"/>
      <c r="AE20" s="687">
        <f>SUM(AE21:AL23)</f>
        <v>2366</v>
      </c>
      <c r="AF20" s="687"/>
      <c r="AG20" s="687"/>
      <c r="AH20" s="687"/>
      <c r="AI20" s="687"/>
      <c r="AJ20" s="687"/>
      <c r="AK20" s="687"/>
      <c r="AL20" s="687"/>
      <c r="AM20" s="687">
        <f>SUM(AM21:AT23)</f>
        <v>3227</v>
      </c>
      <c r="AN20" s="687"/>
      <c r="AO20" s="687"/>
      <c r="AP20" s="687"/>
      <c r="AQ20" s="687"/>
      <c r="AR20" s="687"/>
      <c r="AS20" s="687"/>
      <c r="AT20" s="687"/>
      <c r="AU20" s="687">
        <f>SUM(AU21:BB23)</f>
        <v>3508</v>
      </c>
      <c r="AV20" s="687"/>
      <c r="AW20" s="687"/>
      <c r="AX20" s="687"/>
      <c r="AY20" s="687"/>
      <c r="AZ20" s="687"/>
      <c r="BA20" s="687"/>
      <c r="BB20" s="687"/>
      <c r="BC20" s="687">
        <f>SUM(BC21:BJ23)</f>
        <v>5509</v>
      </c>
      <c r="BD20" s="687"/>
      <c r="BE20" s="687"/>
      <c r="BF20" s="687"/>
      <c r="BG20" s="687"/>
      <c r="BH20" s="687"/>
      <c r="BI20" s="687"/>
      <c r="BJ20" s="687"/>
      <c r="BK20" s="687">
        <f>SUM(BK21:BR23)</f>
        <v>5710</v>
      </c>
      <c r="BL20" s="687"/>
      <c r="BM20" s="687"/>
      <c r="BN20" s="687"/>
      <c r="BO20" s="687"/>
      <c r="BP20" s="687"/>
      <c r="BQ20" s="687"/>
      <c r="BR20" s="687"/>
      <c r="BS20" s="687">
        <f t="shared" si="0"/>
        <v>20368</v>
      </c>
      <c r="BT20" s="687"/>
      <c r="BU20" s="687"/>
      <c r="BV20" s="687"/>
      <c r="BW20" s="687"/>
      <c r="BX20" s="687"/>
      <c r="BY20" s="687"/>
      <c r="BZ20" s="687"/>
    </row>
    <row r="21" spans="1:78" ht="16.5" customHeight="1">
      <c r="A21" s="701"/>
      <c r="B21" s="702"/>
      <c r="C21" s="75"/>
      <c r="D21" s="681" t="s">
        <v>542</v>
      </c>
      <c r="E21" s="681"/>
      <c r="F21" s="681"/>
      <c r="G21" s="681"/>
      <c r="H21" s="681"/>
      <c r="I21" s="681"/>
      <c r="J21" s="681"/>
      <c r="K21" s="681"/>
      <c r="L21" s="681"/>
      <c r="M21" s="681"/>
      <c r="N21" s="682"/>
      <c r="O21" s="686">
        <v>12</v>
      </c>
      <c r="P21" s="686"/>
      <c r="Q21" s="686"/>
      <c r="R21" s="686"/>
      <c r="S21" s="686"/>
      <c r="T21" s="686"/>
      <c r="U21" s="686"/>
      <c r="V21" s="686"/>
      <c r="W21" s="686">
        <v>36</v>
      </c>
      <c r="X21" s="686"/>
      <c r="Y21" s="686"/>
      <c r="Z21" s="686"/>
      <c r="AA21" s="686"/>
      <c r="AB21" s="686"/>
      <c r="AC21" s="686"/>
      <c r="AD21" s="686"/>
      <c r="AE21" s="686">
        <v>893</v>
      </c>
      <c r="AF21" s="686"/>
      <c r="AG21" s="686"/>
      <c r="AH21" s="686"/>
      <c r="AI21" s="686"/>
      <c r="AJ21" s="686"/>
      <c r="AK21" s="686"/>
      <c r="AL21" s="686"/>
      <c r="AM21" s="686">
        <v>1360</v>
      </c>
      <c r="AN21" s="686"/>
      <c r="AO21" s="686"/>
      <c r="AP21" s="686"/>
      <c r="AQ21" s="686"/>
      <c r="AR21" s="686"/>
      <c r="AS21" s="686"/>
      <c r="AT21" s="686"/>
      <c r="AU21" s="686">
        <v>1512</v>
      </c>
      <c r="AV21" s="686"/>
      <c r="AW21" s="686"/>
      <c r="AX21" s="686"/>
      <c r="AY21" s="686"/>
      <c r="AZ21" s="686"/>
      <c r="BA21" s="686"/>
      <c r="BB21" s="686"/>
      <c r="BC21" s="686">
        <v>2688</v>
      </c>
      <c r="BD21" s="686"/>
      <c r="BE21" s="686"/>
      <c r="BF21" s="686"/>
      <c r="BG21" s="686"/>
      <c r="BH21" s="686"/>
      <c r="BI21" s="686"/>
      <c r="BJ21" s="686"/>
      <c r="BK21" s="686">
        <v>2622</v>
      </c>
      <c r="BL21" s="686"/>
      <c r="BM21" s="686"/>
      <c r="BN21" s="686"/>
      <c r="BO21" s="686"/>
      <c r="BP21" s="686"/>
      <c r="BQ21" s="686"/>
      <c r="BR21" s="686"/>
      <c r="BS21" s="687">
        <f t="shared" si="0"/>
        <v>9123</v>
      </c>
      <c r="BT21" s="687"/>
      <c r="BU21" s="687"/>
      <c r="BV21" s="687"/>
      <c r="BW21" s="687"/>
      <c r="BX21" s="687"/>
      <c r="BY21" s="687"/>
      <c r="BZ21" s="687"/>
    </row>
    <row r="22" spans="1:78" ht="16.5" customHeight="1">
      <c r="A22" s="701"/>
      <c r="B22" s="702"/>
      <c r="C22" s="75"/>
      <c r="D22" s="681" t="s">
        <v>543</v>
      </c>
      <c r="E22" s="681"/>
      <c r="F22" s="681"/>
      <c r="G22" s="681"/>
      <c r="H22" s="681"/>
      <c r="I22" s="681"/>
      <c r="J22" s="681"/>
      <c r="K22" s="681"/>
      <c r="L22" s="681"/>
      <c r="M22" s="681"/>
      <c r="N22" s="682"/>
      <c r="O22" s="699"/>
      <c r="P22" s="699"/>
      <c r="Q22" s="699"/>
      <c r="R22" s="699"/>
      <c r="S22" s="699"/>
      <c r="T22" s="699"/>
      <c r="U22" s="699"/>
      <c r="V22" s="699"/>
      <c r="W22" s="699"/>
      <c r="X22" s="699"/>
      <c r="Y22" s="699"/>
      <c r="Z22" s="699"/>
      <c r="AA22" s="699"/>
      <c r="AB22" s="699"/>
      <c r="AC22" s="699"/>
      <c r="AD22" s="699"/>
      <c r="AE22" s="686">
        <v>1342</v>
      </c>
      <c r="AF22" s="686"/>
      <c r="AG22" s="686"/>
      <c r="AH22" s="686"/>
      <c r="AI22" s="686"/>
      <c r="AJ22" s="686"/>
      <c r="AK22" s="686"/>
      <c r="AL22" s="686"/>
      <c r="AM22" s="686">
        <v>1578</v>
      </c>
      <c r="AN22" s="686"/>
      <c r="AO22" s="686"/>
      <c r="AP22" s="686"/>
      <c r="AQ22" s="686"/>
      <c r="AR22" s="686"/>
      <c r="AS22" s="686"/>
      <c r="AT22" s="686"/>
      <c r="AU22" s="686">
        <v>1593</v>
      </c>
      <c r="AV22" s="686"/>
      <c r="AW22" s="686"/>
      <c r="AX22" s="686"/>
      <c r="AY22" s="686"/>
      <c r="AZ22" s="686"/>
      <c r="BA22" s="686"/>
      <c r="BB22" s="686"/>
      <c r="BC22" s="686">
        <v>1994</v>
      </c>
      <c r="BD22" s="686"/>
      <c r="BE22" s="686"/>
      <c r="BF22" s="686"/>
      <c r="BG22" s="686"/>
      <c r="BH22" s="686"/>
      <c r="BI22" s="686"/>
      <c r="BJ22" s="686"/>
      <c r="BK22" s="686">
        <v>1100</v>
      </c>
      <c r="BL22" s="686"/>
      <c r="BM22" s="686"/>
      <c r="BN22" s="686"/>
      <c r="BO22" s="686"/>
      <c r="BP22" s="686"/>
      <c r="BQ22" s="686"/>
      <c r="BR22" s="686"/>
      <c r="BS22" s="687">
        <f t="shared" si="0"/>
        <v>7607</v>
      </c>
      <c r="BT22" s="687"/>
      <c r="BU22" s="687"/>
      <c r="BV22" s="687"/>
      <c r="BW22" s="687"/>
      <c r="BX22" s="687"/>
      <c r="BY22" s="687"/>
      <c r="BZ22" s="687"/>
    </row>
    <row r="23" spans="1:78" ht="16.5" customHeight="1">
      <c r="A23" s="706"/>
      <c r="B23" s="707"/>
      <c r="C23" s="75"/>
      <c r="D23" s="681" t="s">
        <v>518</v>
      </c>
      <c r="E23" s="681"/>
      <c r="F23" s="681"/>
      <c r="G23" s="681"/>
      <c r="H23" s="681"/>
      <c r="I23" s="681"/>
      <c r="J23" s="681"/>
      <c r="K23" s="681"/>
      <c r="L23" s="681"/>
      <c r="M23" s="681"/>
      <c r="N23" s="682"/>
      <c r="O23" s="699"/>
      <c r="P23" s="699"/>
      <c r="Q23" s="699"/>
      <c r="R23" s="699"/>
      <c r="S23" s="699"/>
      <c r="T23" s="699"/>
      <c r="U23" s="699"/>
      <c r="V23" s="699"/>
      <c r="W23" s="699"/>
      <c r="X23" s="699"/>
      <c r="Y23" s="699"/>
      <c r="Z23" s="699"/>
      <c r="AA23" s="699"/>
      <c r="AB23" s="699"/>
      <c r="AC23" s="699"/>
      <c r="AD23" s="699"/>
      <c r="AE23" s="686">
        <v>131</v>
      </c>
      <c r="AF23" s="686"/>
      <c r="AG23" s="686"/>
      <c r="AH23" s="686"/>
      <c r="AI23" s="686"/>
      <c r="AJ23" s="686"/>
      <c r="AK23" s="686"/>
      <c r="AL23" s="686"/>
      <c r="AM23" s="686">
        <v>289</v>
      </c>
      <c r="AN23" s="686"/>
      <c r="AO23" s="686"/>
      <c r="AP23" s="686"/>
      <c r="AQ23" s="686"/>
      <c r="AR23" s="686"/>
      <c r="AS23" s="686"/>
      <c r="AT23" s="686"/>
      <c r="AU23" s="686">
        <v>403</v>
      </c>
      <c r="AV23" s="686"/>
      <c r="AW23" s="686"/>
      <c r="AX23" s="686"/>
      <c r="AY23" s="686"/>
      <c r="AZ23" s="686"/>
      <c r="BA23" s="686"/>
      <c r="BB23" s="686"/>
      <c r="BC23" s="686">
        <v>827</v>
      </c>
      <c r="BD23" s="686"/>
      <c r="BE23" s="686"/>
      <c r="BF23" s="686"/>
      <c r="BG23" s="686"/>
      <c r="BH23" s="686"/>
      <c r="BI23" s="686"/>
      <c r="BJ23" s="686"/>
      <c r="BK23" s="686">
        <v>1988</v>
      </c>
      <c r="BL23" s="686"/>
      <c r="BM23" s="686"/>
      <c r="BN23" s="686"/>
      <c r="BO23" s="686"/>
      <c r="BP23" s="686"/>
      <c r="BQ23" s="686"/>
      <c r="BR23" s="686"/>
      <c r="BS23" s="687">
        <f t="shared" si="0"/>
        <v>3638</v>
      </c>
      <c r="BT23" s="687"/>
      <c r="BU23" s="687"/>
      <c r="BV23" s="687"/>
      <c r="BW23" s="687"/>
      <c r="BX23" s="687"/>
      <c r="BY23" s="687"/>
      <c r="BZ23" s="687"/>
    </row>
    <row r="24" spans="1:78" ht="16.5" customHeight="1">
      <c r="A24" s="703" t="s">
        <v>702</v>
      </c>
      <c r="B24" s="704"/>
      <c r="C24" s="704"/>
      <c r="D24" s="704"/>
      <c r="E24" s="704"/>
      <c r="F24" s="704"/>
      <c r="G24" s="704"/>
      <c r="H24" s="704"/>
      <c r="I24" s="704"/>
      <c r="J24" s="704"/>
      <c r="K24" s="704"/>
      <c r="L24" s="704"/>
      <c r="M24" s="704"/>
      <c r="N24" s="705"/>
      <c r="O24" s="687">
        <f>SUM(O11:V16)</f>
        <v>12</v>
      </c>
      <c r="P24" s="687"/>
      <c r="Q24" s="687"/>
      <c r="R24" s="687"/>
      <c r="S24" s="687"/>
      <c r="T24" s="687"/>
      <c r="U24" s="687"/>
      <c r="V24" s="687"/>
      <c r="W24" s="687">
        <f>SUM(W11:AD16)</f>
        <v>19336</v>
      </c>
      <c r="X24" s="687"/>
      <c r="Y24" s="687"/>
      <c r="Z24" s="687"/>
      <c r="AA24" s="687"/>
      <c r="AB24" s="687"/>
      <c r="AC24" s="687"/>
      <c r="AD24" s="687"/>
      <c r="AE24" s="687">
        <f>SUM(AE11:AL16)</f>
        <v>42648</v>
      </c>
      <c r="AF24" s="687"/>
      <c r="AG24" s="687"/>
      <c r="AH24" s="687"/>
      <c r="AI24" s="687"/>
      <c r="AJ24" s="687"/>
      <c r="AK24" s="687"/>
      <c r="AL24" s="687"/>
      <c r="AM24" s="687">
        <f>SUM(AM11:AT16)</f>
        <v>32715</v>
      </c>
      <c r="AN24" s="687"/>
      <c r="AO24" s="687"/>
      <c r="AP24" s="687"/>
      <c r="AQ24" s="687"/>
      <c r="AR24" s="687"/>
      <c r="AS24" s="687"/>
      <c r="AT24" s="687"/>
      <c r="AU24" s="687">
        <f>SUM(AU11:BB16)</f>
        <v>23530</v>
      </c>
      <c r="AV24" s="687"/>
      <c r="AW24" s="687"/>
      <c r="AX24" s="687"/>
      <c r="AY24" s="687"/>
      <c r="AZ24" s="687"/>
      <c r="BA24" s="687"/>
      <c r="BB24" s="687"/>
      <c r="BC24" s="687">
        <f>SUM(BC11:BJ16)</f>
        <v>21589</v>
      </c>
      <c r="BD24" s="687"/>
      <c r="BE24" s="687"/>
      <c r="BF24" s="687"/>
      <c r="BG24" s="687"/>
      <c r="BH24" s="687"/>
      <c r="BI24" s="687"/>
      <c r="BJ24" s="687"/>
      <c r="BK24" s="687">
        <f>SUM(BK11:BR16)</f>
        <v>25154</v>
      </c>
      <c r="BL24" s="687"/>
      <c r="BM24" s="687"/>
      <c r="BN24" s="687"/>
      <c r="BO24" s="687"/>
      <c r="BP24" s="687"/>
      <c r="BQ24" s="687"/>
      <c r="BR24" s="687"/>
      <c r="BS24" s="687">
        <f t="shared" si="0"/>
        <v>164984</v>
      </c>
      <c r="BT24" s="687"/>
      <c r="BU24" s="687"/>
      <c r="BV24" s="687"/>
      <c r="BW24" s="687"/>
      <c r="BX24" s="687"/>
      <c r="BY24" s="687"/>
      <c r="BZ24" s="687"/>
    </row>
    <row r="25" spans="1:78" ht="16.5" customHeight="1">
      <c r="A25" s="692" t="s">
        <v>821</v>
      </c>
      <c r="B25" s="681"/>
      <c r="C25" s="681"/>
      <c r="D25" s="681"/>
      <c r="E25" s="681"/>
      <c r="F25" s="681"/>
      <c r="G25" s="681"/>
      <c r="H25" s="681"/>
      <c r="I25" s="681"/>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c r="AQ25" s="681"/>
      <c r="AR25" s="681"/>
      <c r="AS25" s="681"/>
      <c r="AT25" s="681"/>
      <c r="AU25" s="681"/>
      <c r="AV25" s="681"/>
      <c r="AW25" s="681"/>
      <c r="AX25" s="681"/>
      <c r="AY25" s="681"/>
      <c r="AZ25" s="681"/>
      <c r="BA25" s="681"/>
      <c r="BB25" s="681"/>
      <c r="BC25" s="681"/>
      <c r="BD25" s="681"/>
      <c r="BE25" s="681"/>
      <c r="BF25" s="681"/>
      <c r="BG25" s="681"/>
      <c r="BH25" s="681"/>
      <c r="BI25" s="681"/>
      <c r="BJ25" s="681"/>
      <c r="BK25" s="681"/>
      <c r="BL25" s="681"/>
      <c r="BM25" s="681"/>
      <c r="BN25" s="681"/>
      <c r="BO25" s="681"/>
      <c r="BP25" s="681"/>
      <c r="BQ25" s="681"/>
      <c r="BR25" s="681"/>
      <c r="BS25" s="681"/>
      <c r="BT25" s="681"/>
      <c r="BU25" s="681"/>
      <c r="BV25" s="681"/>
      <c r="BW25" s="681"/>
      <c r="BX25" s="681"/>
      <c r="BY25" s="681"/>
      <c r="BZ25" s="682"/>
    </row>
    <row r="26" spans="1:78" ht="16.5" customHeight="1">
      <c r="A26" s="691" t="s">
        <v>582</v>
      </c>
      <c r="B26" s="691"/>
      <c r="C26" s="691"/>
      <c r="D26" s="691"/>
      <c r="E26" s="691"/>
      <c r="F26" s="691"/>
      <c r="G26" s="691"/>
      <c r="H26" s="691"/>
      <c r="I26" s="691"/>
      <c r="J26" s="691"/>
      <c r="K26" s="691"/>
      <c r="L26" s="691"/>
      <c r="M26" s="691"/>
      <c r="N26" s="691"/>
      <c r="O26" s="699"/>
      <c r="P26" s="699"/>
      <c r="Q26" s="699"/>
      <c r="R26" s="699"/>
      <c r="S26" s="699"/>
      <c r="T26" s="699"/>
      <c r="U26" s="699"/>
      <c r="V26" s="699"/>
      <c r="W26" s="686">
        <v>21955643</v>
      </c>
      <c r="X26" s="686"/>
      <c r="Y26" s="686"/>
      <c r="Z26" s="686"/>
      <c r="AA26" s="686"/>
      <c r="AB26" s="686"/>
      <c r="AC26" s="686"/>
      <c r="AD26" s="686"/>
      <c r="AE26" s="686">
        <v>83051414</v>
      </c>
      <c r="AF26" s="686"/>
      <c r="AG26" s="686"/>
      <c r="AH26" s="686"/>
      <c r="AI26" s="686"/>
      <c r="AJ26" s="686"/>
      <c r="AK26" s="686"/>
      <c r="AL26" s="686"/>
      <c r="AM26" s="686">
        <v>73378952</v>
      </c>
      <c r="AN26" s="686"/>
      <c r="AO26" s="686"/>
      <c r="AP26" s="686"/>
      <c r="AQ26" s="686"/>
      <c r="AR26" s="686"/>
      <c r="AS26" s="686"/>
      <c r="AT26" s="686"/>
      <c r="AU26" s="686">
        <v>62252741</v>
      </c>
      <c r="AV26" s="686"/>
      <c r="AW26" s="686"/>
      <c r="AX26" s="686"/>
      <c r="AY26" s="686"/>
      <c r="AZ26" s="686"/>
      <c r="BA26" s="686"/>
      <c r="BB26" s="686"/>
      <c r="BC26" s="686">
        <v>52107878</v>
      </c>
      <c r="BD26" s="686"/>
      <c r="BE26" s="686"/>
      <c r="BF26" s="686"/>
      <c r="BG26" s="686"/>
      <c r="BH26" s="686"/>
      <c r="BI26" s="686"/>
      <c r="BJ26" s="686"/>
      <c r="BK26" s="686">
        <v>75721486</v>
      </c>
      <c r="BL26" s="686"/>
      <c r="BM26" s="686"/>
      <c r="BN26" s="686"/>
      <c r="BO26" s="686"/>
      <c r="BP26" s="686"/>
      <c r="BQ26" s="686"/>
      <c r="BR26" s="686"/>
      <c r="BS26" s="687">
        <f>SUM(O26:BR26)</f>
        <v>368468114</v>
      </c>
      <c r="BT26" s="687"/>
      <c r="BU26" s="687"/>
      <c r="BV26" s="687"/>
      <c r="BW26" s="687"/>
      <c r="BX26" s="687"/>
      <c r="BY26" s="687"/>
      <c r="BZ26" s="687"/>
    </row>
    <row r="27" spans="1:78" ht="16.5" customHeight="1">
      <c r="A27" s="691" t="s">
        <v>590</v>
      </c>
      <c r="B27" s="691"/>
      <c r="C27" s="691"/>
      <c r="D27" s="691"/>
      <c r="E27" s="691"/>
      <c r="F27" s="691"/>
      <c r="G27" s="691"/>
      <c r="H27" s="691"/>
      <c r="I27" s="691"/>
      <c r="J27" s="691"/>
      <c r="K27" s="691"/>
      <c r="L27" s="691"/>
      <c r="M27" s="691"/>
      <c r="N27" s="691"/>
      <c r="O27" s="699"/>
      <c r="P27" s="699"/>
      <c r="Q27" s="699"/>
      <c r="R27" s="699"/>
      <c r="S27" s="699"/>
      <c r="T27" s="699"/>
      <c r="U27" s="699"/>
      <c r="V27" s="699"/>
      <c r="W27" s="686">
        <v>318240</v>
      </c>
      <c r="X27" s="686"/>
      <c r="Y27" s="686"/>
      <c r="Z27" s="686"/>
      <c r="AA27" s="686"/>
      <c r="AB27" s="686"/>
      <c r="AC27" s="686"/>
      <c r="AD27" s="686"/>
      <c r="AE27" s="686">
        <v>4000590</v>
      </c>
      <c r="AF27" s="686"/>
      <c r="AG27" s="686"/>
      <c r="AH27" s="686"/>
      <c r="AI27" s="686"/>
      <c r="AJ27" s="686"/>
      <c r="AK27" s="686"/>
      <c r="AL27" s="686"/>
      <c r="AM27" s="686">
        <v>8174500</v>
      </c>
      <c r="AN27" s="686"/>
      <c r="AO27" s="686"/>
      <c r="AP27" s="686"/>
      <c r="AQ27" s="686"/>
      <c r="AR27" s="686"/>
      <c r="AS27" s="686"/>
      <c r="AT27" s="686"/>
      <c r="AU27" s="686">
        <v>9386148</v>
      </c>
      <c r="AV27" s="686"/>
      <c r="AW27" s="686"/>
      <c r="AX27" s="686"/>
      <c r="AY27" s="686"/>
      <c r="AZ27" s="686"/>
      <c r="BA27" s="686"/>
      <c r="BB27" s="686"/>
      <c r="BC27" s="686">
        <v>8755285</v>
      </c>
      <c r="BD27" s="686"/>
      <c r="BE27" s="686"/>
      <c r="BF27" s="686"/>
      <c r="BG27" s="686"/>
      <c r="BH27" s="686"/>
      <c r="BI27" s="686"/>
      <c r="BJ27" s="686"/>
      <c r="BK27" s="686">
        <v>11255632</v>
      </c>
      <c r="BL27" s="686"/>
      <c r="BM27" s="686"/>
      <c r="BN27" s="686"/>
      <c r="BO27" s="686"/>
      <c r="BP27" s="686"/>
      <c r="BQ27" s="686"/>
      <c r="BR27" s="686"/>
      <c r="BS27" s="687">
        <f aca="true" t="shared" si="1" ref="BS27:BS37">SUM(O27:BR27)</f>
        <v>41890395</v>
      </c>
      <c r="BT27" s="687"/>
      <c r="BU27" s="687"/>
      <c r="BV27" s="687"/>
      <c r="BW27" s="687"/>
      <c r="BX27" s="687"/>
      <c r="BY27" s="687"/>
      <c r="BZ27" s="687"/>
    </row>
    <row r="28" spans="1:78" ht="16.5" customHeight="1">
      <c r="A28" s="691" t="s">
        <v>593</v>
      </c>
      <c r="B28" s="691"/>
      <c r="C28" s="691"/>
      <c r="D28" s="691"/>
      <c r="E28" s="691"/>
      <c r="F28" s="691"/>
      <c r="G28" s="691"/>
      <c r="H28" s="691"/>
      <c r="I28" s="691"/>
      <c r="J28" s="691"/>
      <c r="K28" s="691"/>
      <c r="L28" s="691"/>
      <c r="M28" s="691"/>
      <c r="N28" s="691"/>
      <c r="O28" s="699"/>
      <c r="P28" s="699"/>
      <c r="Q28" s="699"/>
      <c r="R28" s="699"/>
      <c r="S28" s="699"/>
      <c r="T28" s="699"/>
      <c r="U28" s="699"/>
      <c r="V28" s="699"/>
      <c r="W28" s="686">
        <v>6029389</v>
      </c>
      <c r="X28" s="686"/>
      <c r="Y28" s="686"/>
      <c r="Z28" s="686"/>
      <c r="AA28" s="686"/>
      <c r="AB28" s="686"/>
      <c r="AC28" s="686"/>
      <c r="AD28" s="686"/>
      <c r="AE28" s="686">
        <v>15376523</v>
      </c>
      <c r="AF28" s="686"/>
      <c r="AG28" s="686"/>
      <c r="AH28" s="686"/>
      <c r="AI28" s="686"/>
      <c r="AJ28" s="686"/>
      <c r="AK28" s="686"/>
      <c r="AL28" s="686"/>
      <c r="AM28" s="686">
        <v>12340070</v>
      </c>
      <c r="AN28" s="686"/>
      <c r="AO28" s="686"/>
      <c r="AP28" s="686"/>
      <c r="AQ28" s="686"/>
      <c r="AR28" s="686"/>
      <c r="AS28" s="686"/>
      <c r="AT28" s="686"/>
      <c r="AU28" s="686">
        <v>10195597</v>
      </c>
      <c r="AV28" s="686"/>
      <c r="AW28" s="686"/>
      <c r="AX28" s="686"/>
      <c r="AY28" s="686"/>
      <c r="AZ28" s="686"/>
      <c r="BA28" s="686"/>
      <c r="BB28" s="686"/>
      <c r="BC28" s="686">
        <v>7620182</v>
      </c>
      <c r="BD28" s="686"/>
      <c r="BE28" s="686"/>
      <c r="BF28" s="686"/>
      <c r="BG28" s="686"/>
      <c r="BH28" s="686"/>
      <c r="BI28" s="686"/>
      <c r="BJ28" s="686"/>
      <c r="BK28" s="686">
        <v>7685248</v>
      </c>
      <c r="BL28" s="686"/>
      <c r="BM28" s="686"/>
      <c r="BN28" s="686"/>
      <c r="BO28" s="686"/>
      <c r="BP28" s="686"/>
      <c r="BQ28" s="686"/>
      <c r="BR28" s="686"/>
      <c r="BS28" s="687">
        <f t="shared" si="1"/>
        <v>59247009</v>
      </c>
      <c r="BT28" s="687"/>
      <c r="BU28" s="687"/>
      <c r="BV28" s="687"/>
      <c r="BW28" s="687"/>
      <c r="BX28" s="687"/>
      <c r="BY28" s="687"/>
      <c r="BZ28" s="687"/>
    </row>
    <row r="29" spans="1:78" ht="16.5" customHeight="1">
      <c r="A29" s="690" t="s">
        <v>819</v>
      </c>
      <c r="B29" s="690"/>
      <c r="C29" s="691"/>
      <c r="D29" s="691"/>
      <c r="E29" s="691"/>
      <c r="F29" s="691"/>
      <c r="G29" s="691"/>
      <c r="H29" s="691"/>
      <c r="I29" s="691"/>
      <c r="J29" s="691"/>
      <c r="K29" s="691"/>
      <c r="L29" s="691"/>
      <c r="M29" s="691"/>
      <c r="N29" s="691"/>
      <c r="O29" s="687">
        <f>SUM(O30:V32)</f>
        <v>296745</v>
      </c>
      <c r="P29" s="687"/>
      <c r="Q29" s="687"/>
      <c r="R29" s="687"/>
      <c r="S29" s="687"/>
      <c r="T29" s="687"/>
      <c r="U29" s="687"/>
      <c r="V29" s="687"/>
      <c r="W29" s="687">
        <f>SUM(W30:AD32)</f>
        <v>885855</v>
      </c>
      <c r="X29" s="687"/>
      <c r="Y29" s="687"/>
      <c r="Z29" s="687"/>
      <c r="AA29" s="687"/>
      <c r="AB29" s="687"/>
      <c r="AC29" s="687"/>
      <c r="AD29" s="687"/>
      <c r="AE29" s="687">
        <f>SUM(AE30:AL32)</f>
        <v>57691171</v>
      </c>
      <c r="AF29" s="687"/>
      <c r="AG29" s="687"/>
      <c r="AH29" s="687"/>
      <c r="AI29" s="687"/>
      <c r="AJ29" s="687"/>
      <c r="AK29" s="687"/>
      <c r="AL29" s="687"/>
      <c r="AM29" s="687">
        <f>SUM(AM30:AT32)</f>
        <v>84402534</v>
      </c>
      <c r="AN29" s="687"/>
      <c r="AO29" s="687"/>
      <c r="AP29" s="687"/>
      <c r="AQ29" s="687"/>
      <c r="AR29" s="687"/>
      <c r="AS29" s="687"/>
      <c r="AT29" s="687"/>
      <c r="AU29" s="687">
        <f>SUM(AU30:BB32)</f>
        <v>96436738</v>
      </c>
      <c r="AV29" s="687"/>
      <c r="AW29" s="687"/>
      <c r="AX29" s="687"/>
      <c r="AY29" s="687"/>
      <c r="AZ29" s="687"/>
      <c r="BA29" s="687"/>
      <c r="BB29" s="687"/>
      <c r="BC29" s="687">
        <f>SUM(BC30:BJ32)</f>
        <v>162003933</v>
      </c>
      <c r="BD29" s="687"/>
      <c r="BE29" s="687"/>
      <c r="BF29" s="687"/>
      <c r="BG29" s="687"/>
      <c r="BH29" s="687"/>
      <c r="BI29" s="687"/>
      <c r="BJ29" s="687"/>
      <c r="BK29" s="687">
        <f>SUM(BK30:BR32)</f>
        <v>183579607</v>
      </c>
      <c r="BL29" s="687"/>
      <c r="BM29" s="687"/>
      <c r="BN29" s="687"/>
      <c r="BO29" s="687"/>
      <c r="BP29" s="687"/>
      <c r="BQ29" s="687"/>
      <c r="BR29" s="687"/>
      <c r="BS29" s="687">
        <f t="shared" si="1"/>
        <v>585296583</v>
      </c>
      <c r="BT29" s="687"/>
      <c r="BU29" s="687"/>
      <c r="BV29" s="687"/>
      <c r="BW29" s="687"/>
      <c r="BX29" s="687"/>
      <c r="BY29" s="687"/>
      <c r="BZ29" s="687"/>
    </row>
    <row r="30" spans="1:78" ht="16.5" customHeight="1">
      <c r="A30" s="701"/>
      <c r="B30" s="702"/>
      <c r="C30" s="75"/>
      <c r="D30" s="681" t="s">
        <v>542</v>
      </c>
      <c r="E30" s="681"/>
      <c r="F30" s="681"/>
      <c r="G30" s="681"/>
      <c r="H30" s="681"/>
      <c r="I30" s="681"/>
      <c r="J30" s="681"/>
      <c r="K30" s="681"/>
      <c r="L30" s="681"/>
      <c r="M30" s="681"/>
      <c r="N30" s="682"/>
      <c r="O30" s="686">
        <v>296745</v>
      </c>
      <c r="P30" s="686"/>
      <c r="Q30" s="686"/>
      <c r="R30" s="686"/>
      <c r="S30" s="686"/>
      <c r="T30" s="686"/>
      <c r="U30" s="686"/>
      <c r="V30" s="686"/>
      <c r="W30" s="686">
        <v>885855</v>
      </c>
      <c r="X30" s="686"/>
      <c r="Y30" s="686"/>
      <c r="Z30" s="686"/>
      <c r="AA30" s="686"/>
      <c r="AB30" s="686"/>
      <c r="AC30" s="686"/>
      <c r="AD30" s="686"/>
      <c r="AE30" s="686">
        <v>21206410</v>
      </c>
      <c r="AF30" s="686"/>
      <c r="AG30" s="686"/>
      <c r="AH30" s="686"/>
      <c r="AI30" s="686"/>
      <c r="AJ30" s="686"/>
      <c r="AK30" s="686"/>
      <c r="AL30" s="686"/>
      <c r="AM30" s="686">
        <v>34148876</v>
      </c>
      <c r="AN30" s="686"/>
      <c r="AO30" s="686"/>
      <c r="AP30" s="686"/>
      <c r="AQ30" s="686"/>
      <c r="AR30" s="686"/>
      <c r="AS30" s="686"/>
      <c r="AT30" s="686"/>
      <c r="AU30" s="686">
        <v>39234342</v>
      </c>
      <c r="AV30" s="686"/>
      <c r="AW30" s="686"/>
      <c r="AX30" s="686"/>
      <c r="AY30" s="686"/>
      <c r="AZ30" s="686"/>
      <c r="BA30" s="686"/>
      <c r="BB30" s="686"/>
      <c r="BC30" s="686">
        <v>74781695</v>
      </c>
      <c r="BD30" s="686"/>
      <c r="BE30" s="686"/>
      <c r="BF30" s="686"/>
      <c r="BG30" s="686"/>
      <c r="BH30" s="686"/>
      <c r="BI30" s="686"/>
      <c r="BJ30" s="686"/>
      <c r="BK30" s="686">
        <v>73710547</v>
      </c>
      <c r="BL30" s="686"/>
      <c r="BM30" s="686"/>
      <c r="BN30" s="686"/>
      <c r="BO30" s="686"/>
      <c r="BP30" s="686"/>
      <c r="BQ30" s="686"/>
      <c r="BR30" s="686"/>
      <c r="BS30" s="687">
        <f t="shared" si="1"/>
        <v>244264470</v>
      </c>
      <c r="BT30" s="687"/>
      <c r="BU30" s="687"/>
      <c r="BV30" s="687"/>
      <c r="BW30" s="687"/>
      <c r="BX30" s="687"/>
      <c r="BY30" s="687"/>
      <c r="BZ30" s="687"/>
    </row>
    <row r="31" spans="1:78" ht="16.5" customHeight="1">
      <c r="A31" s="701"/>
      <c r="B31" s="702"/>
      <c r="C31" s="75"/>
      <c r="D31" s="681" t="s">
        <v>543</v>
      </c>
      <c r="E31" s="681"/>
      <c r="F31" s="681"/>
      <c r="G31" s="681"/>
      <c r="H31" s="681"/>
      <c r="I31" s="681"/>
      <c r="J31" s="681"/>
      <c r="K31" s="681"/>
      <c r="L31" s="681"/>
      <c r="M31" s="681"/>
      <c r="N31" s="682"/>
      <c r="O31" s="699"/>
      <c r="P31" s="699"/>
      <c r="Q31" s="699"/>
      <c r="R31" s="699"/>
      <c r="S31" s="699"/>
      <c r="T31" s="699"/>
      <c r="U31" s="699"/>
      <c r="V31" s="699"/>
      <c r="W31" s="699"/>
      <c r="X31" s="699"/>
      <c r="Y31" s="699"/>
      <c r="Z31" s="699"/>
      <c r="AA31" s="699"/>
      <c r="AB31" s="699"/>
      <c r="AC31" s="699"/>
      <c r="AD31" s="699"/>
      <c r="AE31" s="686">
        <v>32193234</v>
      </c>
      <c r="AF31" s="686"/>
      <c r="AG31" s="686"/>
      <c r="AH31" s="686"/>
      <c r="AI31" s="686"/>
      <c r="AJ31" s="686"/>
      <c r="AK31" s="686"/>
      <c r="AL31" s="686"/>
      <c r="AM31" s="686">
        <v>39984301</v>
      </c>
      <c r="AN31" s="686"/>
      <c r="AO31" s="686"/>
      <c r="AP31" s="686"/>
      <c r="AQ31" s="686"/>
      <c r="AR31" s="686"/>
      <c r="AS31" s="686"/>
      <c r="AT31" s="686"/>
      <c r="AU31" s="686">
        <v>42600266</v>
      </c>
      <c r="AV31" s="686"/>
      <c r="AW31" s="686"/>
      <c r="AX31" s="686"/>
      <c r="AY31" s="686"/>
      <c r="AZ31" s="686"/>
      <c r="BA31" s="686"/>
      <c r="BB31" s="686"/>
      <c r="BC31" s="686">
        <v>55752385</v>
      </c>
      <c r="BD31" s="686"/>
      <c r="BE31" s="686"/>
      <c r="BF31" s="686"/>
      <c r="BG31" s="686"/>
      <c r="BH31" s="686"/>
      <c r="BI31" s="686"/>
      <c r="BJ31" s="686"/>
      <c r="BK31" s="686">
        <v>32667246</v>
      </c>
      <c r="BL31" s="686"/>
      <c r="BM31" s="686"/>
      <c r="BN31" s="686"/>
      <c r="BO31" s="686"/>
      <c r="BP31" s="686"/>
      <c r="BQ31" s="686"/>
      <c r="BR31" s="686"/>
      <c r="BS31" s="687">
        <f t="shared" si="1"/>
        <v>203197432</v>
      </c>
      <c r="BT31" s="687"/>
      <c r="BU31" s="687"/>
      <c r="BV31" s="687"/>
      <c r="BW31" s="687"/>
      <c r="BX31" s="687"/>
      <c r="BY31" s="687"/>
      <c r="BZ31" s="687"/>
    </row>
    <row r="32" spans="1:78" ht="16.5" customHeight="1">
      <c r="A32" s="701"/>
      <c r="B32" s="702"/>
      <c r="C32" s="75"/>
      <c r="D32" s="681" t="s">
        <v>518</v>
      </c>
      <c r="E32" s="681"/>
      <c r="F32" s="681"/>
      <c r="G32" s="681"/>
      <c r="H32" s="681"/>
      <c r="I32" s="681"/>
      <c r="J32" s="681"/>
      <c r="K32" s="681"/>
      <c r="L32" s="681"/>
      <c r="M32" s="681"/>
      <c r="N32" s="682"/>
      <c r="O32" s="699"/>
      <c r="P32" s="699"/>
      <c r="Q32" s="699"/>
      <c r="R32" s="699"/>
      <c r="S32" s="699"/>
      <c r="T32" s="699"/>
      <c r="U32" s="699"/>
      <c r="V32" s="699"/>
      <c r="W32" s="699"/>
      <c r="X32" s="699"/>
      <c r="Y32" s="699"/>
      <c r="Z32" s="699"/>
      <c r="AA32" s="699"/>
      <c r="AB32" s="699"/>
      <c r="AC32" s="699"/>
      <c r="AD32" s="699"/>
      <c r="AE32" s="686">
        <v>4291527</v>
      </c>
      <c r="AF32" s="686"/>
      <c r="AG32" s="686"/>
      <c r="AH32" s="686"/>
      <c r="AI32" s="686"/>
      <c r="AJ32" s="686"/>
      <c r="AK32" s="686"/>
      <c r="AL32" s="686"/>
      <c r="AM32" s="686">
        <v>10269357</v>
      </c>
      <c r="AN32" s="686"/>
      <c r="AO32" s="686"/>
      <c r="AP32" s="686"/>
      <c r="AQ32" s="686"/>
      <c r="AR32" s="686"/>
      <c r="AS32" s="686"/>
      <c r="AT32" s="686"/>
      <c r="AU32" s="686">
        <v>14602130</v>
      </c>
      <c r="AV32" s="686"/>
      <c r="AW32" s="686"/>
      <c r="AX32" s="686"/>
      <c r="AY32" s="686"/>
      <c r="AZ32" s="686"/>
      <c r="BA32" s="686"/>
      <c r="BB32" s="686"/>
      <c r="BC32" s="686">
        <v>31469853</v>
      </c>
      <c r="BD32" s="686"/>
      <c r="BE32" s="686"/>
      <c r="BF32" s="686"/>
      <c r="BG32" s="686"/>
      <c r="BH32" s="686"/>
      <c r="BI32" s="686"/>
      <c r="BJ32" s="686"/>
      <c r="BK32" s="686">
        <v>77201814</v>
      </c>
      <c r="BL32" s="686"/>
      <c r="BM32" s="686"/>
      <c r="BN32" s="686"/>
      <c r="BO32" s="686"/>
      <c r="BP32" s="686"/>
      <c r="BQ32" s="686"/>
      <c r="BR32" s="686"/>
      <c r="BS32" s="687">
        <f t="shared" si="1"/>
        <v>137834681</v>
      </c>
      <c r="BT32" s="687"/>
      <c r="BU32" s="687"/>
      <c r="BV32" s="687"/>
      <c r="BW32" s="687"/>
      <c r="BX32" s="687"/>
      <c r="BY32" s="687"/>
      <c r="BZ32" s="687"/>
    </row>
    <row r="33" spans="1:78" ht="16.5" customHeight="1">
      <c r="A33" s="701"/>
      <c r="B33" s="702"/>
      <c r="C33" s="691" t="s">
        <v>822</v>
      </c>
      <c r="D33" s="691"/>
      <c r="E33" s="691"/>
      <c r="F33" s="691"/>
      <c r="G33" s="691"/>
      <c r="H33" s="691"/>
      <c r="I33" s="691"/>
      <c r="J33" s="691"/>
      <c r="K33" s="691"/>
      <c r="L33" s="691"/>
      <c r="M33" s="691"/>
      <c r="N33" s="691"/>
      <c r="O33" s="687">
        <f>SUM(O34:V36)</f>
        <v>365</v>
      </c>
      <c r="P33" s="687"/>
      <c r="Q33" s="687"/>
      <c r="R33" s="687"/>
      <c r="S33" s="687"/>
      <c r="T33" s="687"/>
      <c r="U33" s="687"/>
      <c r="V33" s="687"/>
      <c r="W33" s="687">
        <f>SUM(W34:AD36)</f>
        <v>1095</v>
      </c>
      <c r="X33" s="687"/>
      <c r="Y33" s="687"/>
      <c r="Z33" s="687"/>
      <c r="AA33" s="687"/>
      <c r="AB33" s="687"/>
      <c r="AC33" s="687"/>
      <c r="AD33" s="687"/>
      <c r="AE33" s="687">
        <f>SUM(AE34:AL36)</f>
        <v>66118</v>
      </c>
      <c r="AF33" s="687"/>
      <c r="AG33" s="687"/>
      <c r="AH33" s="687"/>
      <c r="AI33" s="687"/>
      <c r="AJ33" s="687"/>
      <c r="AK33" s="687"/>
      <c r="AL33" s="687"/>
      <c r="AM33" s="687">
        <f>SUM(AM34:AT36)</f>
        <v>90463</v>
      </c>
      <c r="AN33" s="687"/>
      <c r="AO33" s="687"/>
      <c r="AP33" s="687"/>
      <c r="AQ33" s="687"/>
      <c r="AR33" s="687"/>
      <c r="AS33" s="687"/>
      <c r="AT33" s="687"/>
      <c r="AU33" s="687">
        <f>SUM(AU34:BB36)</f>
        <v>99038</v>
      </c>
      <c r="AV33" s="687"/>
      <c r="AW33" s="687"/>
      <c r="AX33" s="687"/>
      <c r="AY33" s="687"/>
      <c r="AZ33" s="687"/>
      <c r="BA33" s="687"/>
      <c r="BB33" s="687"/>
      <c r="BC33" s="687">
        <f>SUM(BC34:BJ36)</f>
        <v>155323</v>
      </c>
      <c r="BD33" s="687"/>
      <c r="BE33" s="687"/>
      <c r="BF33" s="687"/>
      <c r="BG33" s="687"/>
      <c r="BH33" s="687"/>
      <c r="BI33" s="687"/>
      <c r="BJ33" s="687"/>
      <c r="BK33" s="687">
        <f>SUM(BK34:BR36)</f>
        <v>162802</v>
      </c>
      <c r="BL33" s="687"/>
      <c r="BM33" s="687"/>
      <c r="BN33" s="687"/>
      <c r="BO33" s="687"/>
      <c r="BP33" s="687"/>
      <c r="BQ33" s="687"/>
      <c r="BR33" s="687"/>
      <c r="BS33" s="687">
        <f t="shared" si="1"/>
        <v>575204</v>
      </c>
      <c r="BT33" s="687"/>
      <c r="BU33" s="687"/>
      <c r="BV33" s="687"/>
      <c r="BW33" s="687"/>
      <c r="BX33" s="687"/>
      <c r="BY33" s="687"/>
      <c r="BZ33" s="687"/>
    </row>
    <row r="34" spans="1:78" ht="16.5" customHeight="1">
      <c r="A34" s="701"/>
      <c r="B34" s="702"/>
      <c r="C34" s="75"/>
      <c r="D34" s="681" t="s">
        <v>542</v>
      </c>
      <c r="E34" s="681"/>
      <c r="F34" s="681"/>
      <c r="G34" s="681"/>
      <c r="H34" s="681"/>
      <c r="I34" s="681"/>
      <c r="J34" s="681"/>
      <c r="K34" s="681"/>
      <c r="L34" s="681"/>
      <c r="M34" s="681"/>
      <c r="N34" s="682"/>
      <c r="O34" s="686">
        <v>365</v>
      </c>
      <c r="P34" s="686"/>
      <c r="Q34" s="686"/>
      <c r="R34" s="686"/>
      <c r="S34" s="686"/>
      <c r="T34" s="686"/>
      <c r="U34" s="686"/>
      <c r="V34" s="686"/>
      <c r="W34" s="686">
        <v>1095</v>
      </c>
      <c r="X34" s="686"/>
      <c r="Y34" s="686"/>
      <c r="Z34" s="686"/>
      <c r="AA34" s="686"/>
      <c r="AB34" s="686"/>
      <c r="AC34" s="686"/>
      <c r="AD34" s="686"/>
      <c r="AE34" s="686">
        <v>26242</v>
      </c>
      <c r="AF34" s="686"/>
      <c r="AG34" s="686"/>
      <c r="AH34" s="686"/>
      <c r="AI34" s="686"/>
      <c r="AJ34" s="686"/>
      <c r="AK34" s="686"/>
      <c r="AL34" s="686"/>
      <c r="AM34" s="686">
        <v>39726</v>
      </c>
      <c r="AN34" s="686"/>
      <c r="AO34" s="686"/>
      <c r="AP34" s="686"/>
      <c r="AQ34" s="686"/>
      <c r="AR34" s="686"/>
      <c r="AS34" s="686"/>
      <c r="AT34" s="686"/>
      <c r="AU34" s="686">
        <v>44822</v>
      </c>
      <c r="AV34" s="686"/>
      <c r="AW34" s="686"/>
      <c r="AX34" s="686"/>
      <c r="AY34" s="686"/>
      <c r="AZ34" s="686"/>
      <c r="BA34" s="686"/>
      <c r="BB34" s="686"/>
      <c r="BC34" s="686">
        <v>78480</v>
      </c>
      <c r="BD34" s="686"/>
      <c r="BE34" s="686"/>
      <c r="BF34" s="686"/>
      <c r="BG34" s="686"/>
      <c r="BH34" s="686"/>
      <c r="BI34" s="686"/>
      <c r="BJ34" s="686"/>
      <c r="BK34" s="686">
        <v>75638</v>
      </c>
      <c r="BL34" s="686"/>
      <c r="BM34" s="686"/>
      <c r="BN34" s="686"/>
      <c r="BO34" s="686"/>
      <c r="BP34" s="686"/>
      <c r="BQ34" s="686"/>
      <c r="BR34" s="686"/>
      <c r="BS34" s="687">
        <f t="shared" si="1"/>
        <v>266368</v>
      </c>
      <c r="BT34" s="687"/>
      <c r="BU34" s="687"/>
      <c r="BV34" s="687"/>
      <c r="BW34" s="687"/>
      <c r="BX34" s="687"/>
      <c r="BY34" s="687"/>
      <c r="BZ34" s="687"/>
    </row>
    <row r="35" spans="1:78" ht="16.5" customHeight="1">
      <c r="A35" s="701"/>
      <c r="B35" s="702"/>
      <c r="C35" s="75"/>
      <c r="D35" s="681" t="s">
        <v>543</v>
      </c>
      <c r="E35" s="681"/>
      <c r="F35" s="681"/>
      <c r="G35" s="681"/>
      <c r="H35" s="681"/>
      <c r="I35" s="681"/>
      <c r="J35" s="681"/>
      <c r="K35" s="681"/>
      <c r="L35" s="681"/>
      <c r="M35" s="681"/>
      <c r="N35" s="682"/>
      <c r="O35" s="699"/>
      <c r="P35" s="699"/>
      <c r="Q35" s="699"/>
      <c r="R35" s="699"/>
      <c r="S35" s="699"/>
      <c r="T35" s="699"/>
      <c r="U35" s="699"/>
      <c r="V35" s="699"/>
      <c r="W35" s="699"/>
      <c r="X35" s="699"/>
      <c r="Y35" s="699"/>
      <c r="Z35" s="699"/>
      <c r="AA35" s="699"/>
      <c r="AB35" s="699"/>
      <c r="AC35" s="699"/>
      <c r="AD35" s="699"/>
      <c r="AE35" s="686">
        <v>36194</v>
      </c>
      <c r="AF35" s="686"/>
      <c r="AG35" s="686"/>
      <c r="AH35" s="686"/>
      <c r="AI35" s="686"/>
      <c r="AJ35" s="686"/>
      <c r="AK35" s="686"/>
      <c r="AL35" s="686"/>
      <c r="AM35" s="686">
        <v>42366</v>
      </c>
      <c r="AN35" s="686"/>
      <c r="AO35" s="686"/>
      <c r="AP35" s="686"/>
      <c r="AQ35" s="686"/>
      <c r="AR35" s="686"/>
      <c r="AS35" s="686"/>
      <c r="AT35" s="686"/>
      <c r="AU35" s="686">
        <v>42660</v>
      </c>
      <c r="AV35" s="686"/>
      <c r="AW35" s="686"/>
      <c r="AX35" s="686"/>
      <c r="AY35" s="686"/>
      <c r="AZ35" s="686"/>
      <c r="BA35" s="686"/>
      <c r="BB35" s="686"/>
      <c r="BC35" s="686">
        <v>53394</v>
      </c>
      <c r="BD35" s="686"/>
      <c r="BE35" s="686"/>
      <c r="BF35" s="686"/>
      <c r="BG35" s="686"/>
      <c r="BH35" s="686"/>
      <c r="BI35" s="686"/>
      <c r="BJ35" s="686"/>
      <c r="BK35" s="686">
        <v>29707</v>
      </c>
      <c r="BL35" s="686"/>
      <c r="BM35" s="686"/>
      <c r="BN35" s="686"/>
      <c r="BO35" s="686"/>
      <c r="BP35" s="686"/>
      <c r="BQ35" s="686"/>
      <c r="BR35" s="686"/>
      <c r="BS35" s="687">
        <f t="shared" si="1"/>
        <v>204321</v>
      </c>
      <c r="BT35" s="687"/>
      <c r="BU35" s="687"/>
      <c r="BV35" s="687"/>
      <c r="BW35" s="687"/>
      <c r="BX35" s="687"/>
      <c r="BY35" s="687"/>
      <c r="BZ35" s="687"/>
    </row>
    <row r="36" spans="1:78" ht="16.5" customHeight="1">
      <c r="A36" s="706"/>
      <c r="B36" s="709"/>
      <c r="C36" s="75"/>
      <c r="D36" s="681" t="s">
        <v>518</v>
      </c>
      <c r="E36" s="681"/>
      <c r="F36" s="681"/>
      <c r="G36" s="681"/>
      <c r="H36" s="681"/>
      <c r="I36" s="681"/>
      <c r="J36" s="681"/>
      <c r="K36" s="681"/>
      <c r="L36" s="681"/>
      <c r="M36" s="681"/>
      <c r="N36" s="682"/>
      <c r="O36" s="699"/>
      <c r="P36" s="699"/>
      <c r="Q36" s="699"/>
      <c r="R36" s="699"/>
      <c r="S36" s="699"/>
      <c r="T36" s="699"/>
      <c r="U36" s="699"/>
      <c r="V36" s="699"/>
      <c r="W36" s="699"/>
      <c r="X36" s="699"/>
      <c r="Y36" s="699"/>
      <c r="Z36" s="699"/>
      <c r="AA36" s="699"/>
      <c r="AB36" s="699"/>
      <c r="AC36" s="699"/>
      <c r="AD36" s="699"/>
      <c r="AE36" s="686">
        <v>3682</v>
      </c>
      <c r="AF36" s="686"/>
      <c r="AG36" s="686"/>
      <c r="AH36" s="686"/>
      <c r="AI36" s="686"/>
      <c r="AJ36" s="686"/>
      <c r="AK36" s="686"/>
      <c r="AL36" s="686"/>
      <c r="AM36" s="686">
        <v>8371</v>
      </c>
      <c r="AN36" s="686"/>
      <c r="AO36" s="686"/>
      <c r="AP36" s="686"/>
      <c r="AQ36" s="686"/>
      <c r="AR36" s="686"/>
      <c r="AS36" s="686"/>
      <c r="AT36" s="686"/>
      <c r="AU36" s="686">
        <v>11556</v>
      </c>
      <c r="AV36" s="686"/>
      <c r="AW36" s="686"/>
      <c r="AX36" s="686"/>
      <c r="AY36" s="686"/>
      <c r="AZ36" s="686"/>
      <c r="BA36" s="686"/>
      <c r="BB36" s="686"/>
      <c r="BC36" s="686">
        <v>23449</v>
      </c>
      <c r="BD36" s="686"/>
      <c r="BE36" s="686"/>
      <c r="BF36" s="686"/>
      <c r="BG36" s="686"/>
      <c r="BH36" s="686"/>
      <c r="BI36" s="686"/>
      <c r="BJ36" s="686"/>
      <c r="BK36" s="686">
        <v>57457</v>
      </c>
      <c r="BL36" s="686"/>
      <c r="BM36" s="686"/>
      <c r="BN36" s="686"/>
      <c r="BO36" s="686"/>
      <c r="BP36" s="686"/>
      <c r="BQ36" s="686"/>
      <c r="BR36" s="686"/>
      <c r="BS36" s="687">
        <f t="shared" si="1"/>
        <v>104515</v>
      </c>
      <c r="BT36" s="687"/>
      <c r="BU36" s="687"/>
      <c r="BV36" s="687"/>
      <c r="BW36" s="687"/>
      <c r="BX36" s="687"/>
      <c r="BY36" s="687"/>
      <c r="BZ36" s="687"/>
    </row>
    <row r="37" spans="1:78" ht="16.5" customHeight="1">
      <c r="A37" s="703" t="s">
        <v>702</v>
      </c>
      <c r="B37" s="704"/>
      <c r="C37" s="704"/>
      <c r="D37" s="704"/>
      <c r="E37" s="704"/>
      <c r="F37" s="704"/>
      <c r="G37" s="704"/>
      <c r="H37" s="704"/>
      <c r="I37" s="704"/>
      <c r="J37" s="704"/>
      <c r="K37" s="704"/>
      <c r="L37" s="704"/>
      <c r="M37" s="704"/>
      <c r="N37" s="705"/>
      <c r="O37" s="696">
        <f>SUM(O26:V29)</f>
        <v>296745</v>
      </c>
      <c r="P37" s="697"/>
      <c r="Q37" s="697"/>
      <c r="R37" s="697"/>
      <c r="S37" s="697"/>
      <c r="T37" s="697"/>
      <c r="U37" s="697"/>
      <c r="V37" s="698"/>
      <c r="W37" s="696">
        <f>SUM(W26:AD29)</f>
        <v>29189127</v>
      </c>
      <c r="X37" s="697"/>
      <c r="Y37" s="697"/>
      <c r="Z37" s="697"/>
      <c r="AA37" s="697"/>
      <c r="AB37" s="697"/>
      <c r="AC37" s="697"/>
      <c r="AD37" s="698"/>
      <c r="AE37" s="696">
        <f>SUM(AE26:AL29)</f>
        <v>160119698</v>
      </c>
      <c r="AF37" s="697"/>
      <c r="AG37" s="697"/>
      <c r="AH37" s="697"/>
      <c r="AI37" s="697"/>
      <c r="AJ37" s="697"/>
      <c r="AK37" s="697"/>
      <c r="AL37" s="698"/>
      <c r="AM37" s="696">
        <f>SUM(AM26:AT29)</f>
        <v>178296056</v>
      </c>
      <c r="AN37" s="697"/>
      <c r="AO37" s="697"/>
      <c r="AP37" s="697"/>
      <c r="AQ37" s="697"/>
      <c r="AR37" s="697"/>
      <c r="AS37" s="697"/>
      <c r="AT37" s="698"/>
      <c r="AU37" s="696">
        <f>SUM(AU26:BB29)</f>
        <v>178271224</v>
      </c>
      <c r="AV37" s="697"/>
      <c r="AW37" s="697"/>
      <c r="AX37" s="697"/>
      <c r="AY37" s="697"/>
      <c r="AZ37" s="697"/>
      <c r="BA37" s="697"/>
      <c r="BB37" s="698"/>
      <c r="BC37" s="696">
        <f>SUM(BC26:BJ29)</f>
        <v>230487278</v>
      </c>
      <c r="BD37" s="697"/>
      <c r="BE37" s="697"/>
      <c r="BF37" s="697"/>
      <c r="BG37" s="697"/>
      <c r="BH37" s="697"/>
      <c r="BI37" s="697"/>
      <c r="BJ37" s="698"/>
      <c r="BK37" s="696">
        <f>SUM(BK26:BR29)</f>
        <v>278241973</v>
      </c>
      <c r="BL37" s="697"/>
      <c r="BM37" s="697"/>
      <c r="BN37" s="697"/>
      <c r="BO37" s="697"/>
      <c r="BP37" s="697"/>
      <c r="BQ37" s="697"/>
      <c r="BR37" s="698"/>
      <c r="BS37" s="687">
        <f t="shared" si="1"/>
        <v>1054902101</v>
      </c>
      <c r="BT37" s="687"/>
      <c r="BU37" s="687"/>
      <c r="BV37" s="687"/>
      <c r="BW37" s="687"/>
      <c r="BX37" s="687"/>
      <c r="BY37" s="687"/>
      <c r="BZ37" s="687"/>
    </row>
    <row r="38" spans="1:78" ht="16.5" customHeight="1">
      <c r="A38" s="692" t="s">
        <v>823</v>
      </c>
      <c r="B38" s="681"/>
      <c r="C38" s="681"/>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1"/>
      <c r="AY38" s="681"/>
      <c r="AZ38" s="681"/>
      <c r="BA38" s="681"/>
      <c r="BB38" s="681"/>
      <c r="BC38" s="681"/>
      <c r="BD38" s="681"/>
      <c r="BE38" s="681"/>
      <c r="BF38" s="681"/>
      <c r="BG38" s="681"/>
      <c r="BH38" s="681"/>
      <c r="BI38" s="681"/>
      <c r="BJ38" s="681"/>
      <c r="BK38" s="681"/>
      <c r="BL38" s="681"/>
      <c r="BM38" s="681"/>
      <c r="BN38" s="681"/>
      <c r="BO38" s="681"/>
      <c r="BP38" s="681"/>
      <c r="BQ38" s="681"/>
      <c r="BR38" s="681"/>
      <c r="BS38" s="681"/>
      <c r="BT38" s="681"/>
      <c r="BU38" s="681"/>
      <c r="BV38" s="681"/>
      <c r="BW38" s="681"/>
      <c r="BX38" s="681"/>
      <c r="BY38" s="681"/>
      <c r="BZ38" s="682"/>
    </row>
    <row r="39" spans="1:78" ht="16.5" customHeight="1">
      <c r="A39" s="691" t="s">
        <v>582</v>
      </c>
      <c r="B39" s="691"/>
      <c r="C39" s="691"/>
      <c r="D39" s="691"/>
      <c r="E39" s="691"/>
      <c r="F39" s="691"/>
      <c r="G39" s="691"/>
      <c r="H39" s="691"/>
      <c r="I39" s="691"/>
      <c r="J39" s="691"/>
      <c r="K39" s="691"/>
      <c r="L39" s="691"/>
      <c r="M39" s="691"/>
      <c r="N39" s="691"/>
      <c r="O39" s="699"/>
      <c r="P39" s="699"/>
      <c r="Q39" s="699"/>
      <c r="R39" s="699"/>
      <c r="S39" s="699"/>
      <c r="T39" s="699"/>
      <c r="U39" s="699"/>
      <c r="V39" s="699"/>
      <c r="W39" s="686">
        <v>231360451</v>
      </c>
      <c r="X39" s="686"/>
      <c r="Y39" s="686"/>
      <c r="Z39" s="686"/>
      <c r="AA39" s="686"/>
      <c r="AB39" s="686"/>
      <c r="AC39" s="686"/>
      <c r="AD39" s="686"/>
      <c r="AE39" s="686">
        <v>873875711</v>
      </c>
      <c r="AF39" s="686"/>
      <c r="AG39" s="686"/>
      <c r="AH39" s="686"/>
      <c r="AI39" s="686"/>
      <c r="AJ39" s="686"/>
      <c r="AK39" s="686"/>
      <c r="AL39" s="686"/>
      <c r="AM39" s="686">
        <v>771203818</v>
      </c>
      <c r="AN39" s="686"/>
      <c r="AO39" s="686"/>
      <c r="AP39" s="686"/>
      <c r="AQ39" s="686"/>
      <c r="AR39" s="686"/>
      <c r="AS39" s="686"/>
      <c r="AT39" s="686"/>
      <c r="AU39" s="686">
        <v>654469987</v>
      </c>
      <c r="AV39" s="686"/>
      <c r="AW39" s="686"/>
      <c r="AX39" s="686"/>
      <c r="AY39" s="686"/>
      <c r="AZ39" s="686"/>
      <c r="BA39" s="686"/>
      <c r="BB39" s="686"/>
      <c r="BC39" s="686">
        <v>547688290</v>
      </c>
      <c r="BD39" s="686"/>
      <c r="BE39" s="686"/>
      <c r="BF39" s="686"/>
      <c r="BG39" s="686"/>
      <c r="BH39" s="686"/>
      <c r="BI39" s="686"/>
      <c r="BJ39" s="686"/>
      <c r="BK39" s="686">
        <v>796695175</v>
      </c>
      <c r="BL39" s="686"/>
      <c r="BM39" s="686"/>
      <c r="BN39" s="686"/>
      <c r="BO39" s="686"/>
      <c r="BP39" s="686"/>
      <c r="BQ39" s="686"/>
      <c r="BR39" s="686"/>
      <c r="BS39" s="687">
        <f>SUM(O39:BR39)</f>
        <v>3875293432</v>
      </c>
      <c r="BT39" s="687"/>
      <c r="BU39" s="687"/>
      <c r="BV39" s="687"/>
      <c r="BW39" s="687"/>
      <c r="BX39" s="687"/>
      <c r="BY39" s="687"/>
      <c r="BZ39" s="687"/>
    </row>
    <row r="40" spans="1:78" ht="16.5" customHeight="1">
      <c r="A40" s="691" t="s">
        <v>590</v>
      </c>
      <c r="B40" s="691"/>
      <c r="C40" s="691"/>
      <c r="D40" s="691"/>
      <c r="E40" s="691"/>
      <c r="F40" s="691"/>
      <c r="G40" s="691"/>
      <c r="H40" s="691"/>
      <c r="I40" s="691"/>
      <c r="J40" s="691"/>
      <c r="K40" s="691"/>
      <c r="L40" s="691"/>
      <c r="M40" s="691"/>
      <c r="N40" s="691"/>
      <c r="O40" s="699"/>
      <c r="P40" s="699"/>
      <c r="Q40" s="699"/>
      <c r="R40" s="699"/>
      <c r="S40" s="699"/>
      <c r="T40" s="699"/>
      <c r="U40" s="699"/>
      <c r="V40" s="699"/>
      <c r="W40" s="686">
        <v>3309662</v>
      </c>
      <c r="X40" s="686"/>
      <c r="Y40" s="686"/>
      <c r="Z40" s="686"/>
      <c r="AA40" s="686"/>
      <c r="AB40" s="686"/>
      <c r="AC40" s="686"/>
      <c r="AD40" s="686"/>
      <c r="AE40" s="686">
        <v>41588908</v>
      </c>
      <c r="AF40" s="686"/>
      <c r="AG40" s="686"/>
      <c r="AH40" s="686"/>
      <c r="AI40" s="686"/>
      <c r="AJ40" s="686"/>
      <c r="AK40" s="686"/>
      <c r="AL40" s="686"/>
      <c r="AM40" s="686">
        <v>84982281</v>
      </c>
      <c r="AN40" s="686"/>
      <c r="AO40" s="686"/>
      <c r="AP40" s="686"/>
      <c r="AQ40" s="686"/>
      <c r="AR40" s="686"/>
      <c r="AS40" s="686"/>
      <c r="AT40" s="686"/>
      <c r="AU40" s="686">
        <v>97545760</v>
      </c>
      <c r="AV40" s="686"/>
      <c r="AW40" s="686"/>
      <c r="AX40" s="686"/>
      <c r="AY40" s="686"/>
      <c r="AZ40" s="686"/>
      <c r="BA40" s="686"/>
      <c r="BB40" s="686"/>
      <c r="BC40" s="686">
        <v>91014496</v>
      </c>
      <c r="BD40" s="686"/>
      <c r="BE40" s="686"/>
      <c r="BF40" s="686"/>
      <c r="BG40" s="686"/>
      <c r="BH40" s="686"/>
      <c r="BI40" s="686"/>
      <c r="BJ40" s="686"/>
      <c r="BK40" s="686">
        <v>116941484</v>
      </c>
      <c r="BL40" s="686"/>
      <c r="BM40" s="686"/>
      <c r="BN40" s="686"/>
      <c r="BO40" s="686"/>
      <c r="BP40" s="686"/>
      <c r="BQ40" s="686"/>
      <c r="BR40" s="686"/>
      <c r="BS40" s="687">
        <f aca="true" t="shared" si="2" ref="BS40:BS52">SUM(O40:BR40)</f>
        <v>435382591</v>
      </c>
      <c r="BT40" s="687"/>
      <c r="BU40" s="687"/>
      <c r="BV40" s="687"/>
      <c r="BW40" s="687"/>
      <c r="BX40" s="687"/>
      <c r="BY40" s="687"/>
      <c r="BZ40" s="687"/>
    </row>
    <row r="41" spans="1:78" ht="16.5" customHeight="1">
      <c r="A41" s="691" t="s">
        <v>593</v>
      </c>
      <c r="B41" s="691"/>
      <c r="C41" s="691"/>
      <c r="D41" s="691"/>
      <c r="E41" s="691"/>
      <c r="F41" s="691"/>
      <c r="G41" s="691"/>
      <c r="H41" s="691"/>
      <c r="I41" s="691"/>
      <c r="J41" s="691"/>
      <c r="K41" s="691"/>
      <c r="L41" s="691"/>
      <c r="M41" s="691"/>
      <c r="N41" s="691"/>
      <c r="O41" s="699"/>
      <c r="P41" s="699"/>
      <c r="Q41" s="699"/>
      <c r="R41" s="699"/>
      <c r="S41" s="699"/>
      <c r="T41" s="699"/>
      <c r="U41" s="699"/>
      <c r="V41" s="699"/>
      <c r="W41" s="686">
        <v>60436154</v>
      </c>
      <c r="X41" s="686"/>
      <c r="Y41" s="686"/>
      <c r="Z41" s="686"/>
      <c r="AA41" s="686"/>
      <c r="AB41" s="686"/>
      <c r="AC41" s="686"/>
      <c r="AD41" s="686"/>
      <c r="AE41" s="686">
        <v>155910371</v>
      </c>
      <c r="AF41" s="686"/>
      <c r="AG41" s="686"/>
      <c r="AH41" s="686"/>
      <c r="AI41" s="686"/>
      <c r="AJ41" s="686"/>
      <c r="AK41" s="686"/>
      <c r="AL41" s="686"/>
      <c r="AM41" s="686">
        <v>125660390</v>
      </c>
      <c r="AN41" s="686"/>
      <c r="AO41" s="686"/>
      <c r="AP41" s="686"/>
      <c r="AQ41" s="686"/>
      <c r="AR41" s="686"/>
      <c r="AS41" s="686"/>
      <c r="AT41" s="686"/>
      <c r="AU41" s="686">
        <v>104075763</v>
      </c>
      <c r="AV41" s="686"/>
      <c r="AW41" s="686"/>
      <c r="AX41" s="686"/>
      <c r="AY41" s="686"/>
      <c r="AZ41" s="686"/>
      <c r="BA41" s="686"/>
      <c r="BB41" s="686"/>
      <c r="BC41" s="686">
        <v>77834979</v>
      </c>
      <c r="BD41" s="686"/>
      <c r="BE41" s="686"/>
      <c r="BF41" s="686"/>
      <c r="BG41" s="686"/>
      <c r="BH41" s="686"/>
      <c r="BI41" s="686"/>
      <c r="BJ41" s="686"/>
      <c r="BK41" s="686">
        <v>78205741</v>
      </c>
      <c r="BL41" s="686"/>
      <c r="BM41" s="686"/>
      <c r="BN41" s="686"/>
      <c r="BO41" s="686"/>
      <c r="BP41" s="686"/>
      <c r="BQ41" s="686"/>
      <c r="BR41" s="686"/>
      <c r="BS41" s="687">
        <f t="shared" si="2"/>
        <v>602123398</v>
      </c>
      <c r="BT41" s="687"/>
      <c r="BU41" s="687"/>
      <c r="BV41" s="687"/>
      <c r="BW41" s="687"/>
      <c r="BX41" s="687"/>
      <c r="BY41" s="687"/>
      <c r="BZ41" s="687"/>
    </row>
    <row r="42" spans="1:78" ht="16.5" customHeight="1">
      <c r="A42" s="691" t="s">
        <v>597</v>
      </c>
      <c r="B42" s="691"/>
      <c r="C42" s="691"/>
      <c r="D42" s="691"/>
      <c r="E42" s="691"/>
      <c r="F42" s="691"/>
      <c r="G42" s="691"/>
      <c r="H42" s="691"/>
      <c r="I42" s="691"/>
      <c r="J42" s="691"/>
      <c r="K42" s="691"/>
      <c r="L42" s="691"/>
      <c r="M42" s="691"/>
      <c r="N42" s="691"/>
      <c r="O42" s="699"/>
      <c r="P42" s="699"/>
      <c r="Q42" s="699"/>
      <c r="R42" s="699"/>
      <c r="S42" s="699"/>
      <c r="T42" s="699"/>
      <c r="U42" s="699"/>
      <c r="V42" s="699"/>
      <c r="W42" s="686">
        <v>3731928</v>
      </c>
      <c r="X42" s="686"/>
      <c r="Y42" s="686"/>
      <c r="Z42" s="686"/>
      <c r="AA42" s="686"/>
      <c r="AB42" s="686"/>
      <c r="AC42" s="686"/>
      <c r="AD42" s="686"/>
      <c r="AE42" s="686">
        <v>9988478</v>
      </c>
      <c r="AF42" s="686"/>
      <c r="AG42" s="686"/>
      <c r="AH42" s="686"/>
      <c r="AI42" s="686"/>
      <c r="AJ42" s="686"/>
      <c r="AK42" s="686"/>
      <c r="AL42" s="686"/>
      <c r="AM42" s="686">
        <v>6881281</v>
      </c>
      <c r="AN42" s="686"/>
      <c r="AO42" s="686"/>
      <c r="AP42" s="686"/>
      <c r="AQ42" s="686"/>
      <c r="AR42" s="686"/>
      <c r="AS42" s="686"/>
      <c r="AT42" s="686"/>
      <c r="AU42" s="686">
        <v>5801742</v>
      </c>
      <c r="AV42" s="686"/>
      <c r="AW42" s="686"/>
      <c r="AX42" s="686"/>
      <c r="AY42" s="686"/>
      <c r="AZ42" s="686"/>
      <c r="BA42" s="686"/>
      <c r="BB42" s="686"/>
      <c r="BC42" s="686">
        <v>4487767</v>
      </c>
      <c r="BD42" s="686"/>
      <c r="BE42" s="686"/>
      <c r="BF42" s="686"/>
      <c r="BG42" s="686"/>
      <c r="BH42" s="686"/>
      <c r="BI42" s="686"/>
      <c r="BJ42" s="686"/>
      <c r="BK42" s="686">
        <v>3750302</v>
      </c>
      <c r="BL42" s="686"/>
      <c r="BM42" s="686"/>
      <c r="BN42" s="686"/>
      <c r="BO42" s="686"/>
      <c r="BP42" s="686"/>
      <c r="BQ42" s="686"/>
      <c r="BR42" s="686"/>
      <c r="BS42" s="687">
        <f t="shared" si="2"/>
        <v>34641498</v>
      </c>
      <c r="BT42" s="687"/>
      <c r="BU42" s="687"/>
      <c r="BV42" s="687"/>
      <c r="BW42" s="687"/>
      <c r="BX42" s="687"/>
      <c r="BY42" s="687"/>
      <c r="BZ42" s="687"/>
    </row>
    <row r="43" spans="1:78" ht="16.5" customHeight="1">
      <c r="A43" s="691" t="s">
        <v>598</v>
      </c>
      <c r="B43" s="691"/>
      <c r="C43" s="691"/>
      <c r="D43" s="691"/>
      <c r="E43" s="691"/>
      <c r="F43" s="691"/>
      <c r="G43" s="691"/>
      <c r="H43" s="691"/>
      <c r="I43" s="691"/>
      <c r="J43" s="691"/>
      <c r="K43" s="691"/>
      <c r="L43" s="691"/>
      <c r="M43" s="691"/>
      <c r="N43" s="691"/>
      <c r="O43" s="699"/>
      <c r="P43" s="699"/>
      <c r="Q43" s="699"/>
      <c r="R43" s="699"/>
      <c r="S43" s="699"/>
      <c r="T43" s="699"/>
      <c r="U43" s="699"/>
      <c r="V43" s="699"/>
      <c r="W43" s="686">
        <v>20641562</v>
      </c>
      <c r="X43" s="686"/>
      <c r="Y43" s="686"/>
      <c r="Z43" s="686"/>
      <c r="AA43" s="686"/>
      <c r="AB43" s="686"/>
      <c r="AC43" s="686"/>
      <c r="AD43" s="686"/>
      <c r="AE43" s="686">
        <v>29849956</v>
      </c>
      <c r="AF43" s="686"/>
      <c r="AG43" s="686"/>
      <c r="AH43" s="686"/>
      <c r="AI43" s="686"/>
      <c r="AJ43" s="686"/>
      <c r="AK43" s="686"/>
      <c r="AL43" s="686"/>
      <c r="AM43" s="686">
        <v>21571278</v>
      </c>
      <c r="AN43" s="686"/>
      <c r="AO43" s="686"/>
      <c r="AP43" s="686"/>
      <c r="AQ43" s="686"/>
      <c r="AR43" s="686"/>
      <c r="AS43" s="686"/>
      <c r="AT43" s="686"/>
      <c r="AU43" s="686">
        <v>14464696</v>
      </c>
      <c r="AV43" s="686"/>
      <c r="AW43" s="686"/>
      <c r="AX43" s="686"/>
      <c r="AY43" s="686"/>
      <c r="AZ43" s="686"/>
      <c r="BA43" s="686"/>
      <c r="BB43" s="686"/>
      <c r="BC43" s="686">
        <v>6807473</v>
      </c>
      <c r="BD43" s="686"/>
      <c r="BE43" s="686"/>
      <c r="BF43" s="686"/>
      <c r="BG43" s="686"/>
      <c r="BH43" s="686"/>
      <c r="BI43" s="686"/>
      <c r="BJ43" s="686"/>
      <c r="BK43" s="686">
        <v>5258758</v>
      </c>
      <c r="BL43" s="686"/>
      <c r="BM43" s="686"/>
      <c r="BN43" s="686"/>
      <c r="BO43" s="686"/>
      <c r="BP43" s="686"/>
      <c r="BQ43" s="686"/>
      <c r="BR43" s="686"/>
      <c r="BS43" s="687">
        <f t="shared" si="2"/>
        <v>98593723</v>
      </c>
      <c r="BT43" s="687"/>
      <c r="BU43" s="687"/>
      <c r="BV43" s="687"/>
      <c r="BW43" s="687"/>
      <c r="BX43" s="687"/>
      <c r="BY43" s="687"/>
      <c r="BZ43" s="687"/>
    </row>
    <row r="44" spans="1:78" ht="16.5" customHeight="1">
      <c r="A44" s="690" t="s">
        <v>819</v>
      </c>
      <c r="B44" s="690"/>
      <c r="C44" s="691"/>
      <c r="D44" s="691"/>
      <c r="E44" s="691"/>
      <c r="F44" s="691"/>
      <c r="G44" s="691"/>
      <c r="H44" s="691"/>
      <c r="I44" s="691"/>
      <c r="J44" s="691"/>
      <c r="K44" s="691"/>
      <c r="L44" s="691"/>
      <c r="M44" s="691"/>
      <c r="N44" s="691"/>
      <c r="O44" s="687">
        <f>SUM(O45:V47)</f>
        <v>3741250</v>
      </c>
      <c r="P44" s="687"/>
      <c r="Q44" s="687"/>
      <c r="R44" s="687"/>
      <c r="S44" s="687"/>
      <c r="T44" s="687"/>
      <c r="U44" s="687"/>
      <c r="V44" s="687"/>
      <c r="W44" s="687">
        <f>SUM(W45:AD47)</f>
        <v>11613885</v>
      </c>
      <c r="X44" s="687"/>
      <c r="Y44" s="687"/>
      <c r="Z44" s="687"/>
      <c r="AA44" s="687"/>
      <c r="AB44" s="687"/>
      <c r="AC44" s="687"/>
      <c r="AD44" s="687"/>
      <c r="AE44" s="687">
        <f>SUM(AE45:AL47)</f>
        <v>739475992</v>
      </c>
      <c r="AF44" s="687"/>
      <c r="AG44" s="687"/>
      <c r="AH44" s="687"/>
      <c r="AI44" s="687"/>
      <c r="AJ44" s="687"/>
      <c r="AK44" s="687"/>
      <c r="AL44" s="687"/>
      <c r="AM44" s="687">
        <f>SUM(AM45:AT47)</f>
        <v>1066524239</v>
      </c>
      <c r="AN44" s="687"/>
      <c r="AO44" s="687"/>
      <c r="AP44" s="687"/>
      <c r="AQ44" s="687"/>
      <c r="AR44" s="687"/>
      <c r="AS44" s="687"/>
      <c r="AT44" s="687"/>
      <c r="AU44" s="687">
        <f>SUM(AU45:BB47)</f>
        <v>1209256799</v>
      </c>
      <c r="AV44" s="687"/>
      <c r="AW44" s="687"/>
      <c r="AX44" s="687"/>
      <c r="AY44" s="687"/>
      <c r="AZ44" s="687"/>
      <c r="BA44" s="687"/>
      <c r="BB44" s="687"/>
      <c r="BC44" s="687">
        <f>SUM(BC45:BJ47)</f>
        <v>2007085363</v>
      </c>
      <c r="BD44" s="687"/>
      <c r="BE44" s="687"/>
      <c r="BF44" s="687"/>
      <c r="BG44" s="687"/>
      <c r="BH44" s="687"/>
      <c r="BI44" s="687"/>
      <c r="BJ44" s="687"/>
      <c r="BK44" s="687">
        <f>SUM(BK45:BR47)</f>
        <v>2249650804</v>
      </c>
      <c r="BL44" s="687"/>
      <c r="BM44" s="687"/>
      <c r="BN44" s="687"/>
      <c r="BO44" s="687"/>
      <c r="BP44" s="687"/>
      <c r="BQ44" s="687"/>
      <c r="BR44" s="687"/>
      <c r="BS44" s="687">
        <f t="shared" si="2"/>
        <v>7287348332</v>
      </c>
      <c r="BT44" s="687"/>
      <c r="BU44" s="687"/>
      <c r="BV44" s="687"/>
      <c r="BW44" s="687"/>
      <c r="BX44" s="687"/>
      <c r="BY44" s="687"/>
      <c r="BZ44" s="687"/>
    </row>
    <row r="45" spans="1:78" ht="16.5" customHeight="1">
      <c r="A45" s="701"/>
      <c r="B45" s="708"/>
      <c r="C45" s="75"/>
      <c r="D45" s="681" t="s">
        <v>542</v>
      </c>
      <c r="E45" s="681"/>
      <c r="F45" s="681"/>
      <c r="G45" s="681"/>
      <c r="H45" s="681"/>
      <c r="I45" s="681"/>
      <c r="J45" s="681"/>
      <c r="K45" s="681"/>
      <c r="L45" s="681"/>
      <c r="M45" s="681"/>
      <c r="N45" s="682"/>
      <c r="O45" s="686">
        <v>3741250</v>
      </c>
      <c r="P45" s="686"/>
      <c r="Q45" s="686"/>
      <c r="R45" s="686"/>
      <c r="S45" s="686"/>
      <c r="T45" s="686"/>
      <c r="U45" s="686"/>
      <c r="V45" s="686"/>
      <c r="W45" s="686">
        <v>11613885</v>
      </c>
      <c r="X45" s="686"/>
      <c r="Y45" s="686"/>
      <c r="Z45" s="686"/>
      <c r="AA45" s="686"/>
      <c r="AB45" s="686"/>
      <c r="AC45" s="686"/>
      <c r="AD45" s="686"/>
      <c r="AE45" s="686">
        <v>275725516</v>
      </c>
      <c r="AF45" s="686"/>
      <c r="AG45" s="686"/>
      <c r="AH45" s="686"/>
      <c r="AI45" s="686"/>
      <c r="AJ45" s="686"/>
      <c r="AK45" s="686"/>
      <c r="AL45" s="686"/>
      <c r="AM45" s="686">
        <v>437016528</v>
      </c>
      <c r="AN45" s="686"/>
      <c r="AO45" s="686"/>
      <c r="AP45" s="686"/>
      <c r="AQ45" s="686"/>
      <c r="AR45" s="686"/>
      <c r="AS45" s="686"/>
      <c r="AT45" s="686"/>
      <c r="AU45" s="686">
        <v>500286902</v>
      </c>
      <c r="AV45" s="686"/>
      <c r="AW45" s="686"/>
      <c r="AX45" s="686"/>
      <c r="AY45" s="686"/>
      <c r="AZ45" s="686"/>
      <c r="BA45" s="686"/>
      <c r="BB45" s="686"/>
      <c r="BC45" s="686">
        <v>940304301</v>
      </c>
      <c r="BD45" s="686"/>
      <c r="BE45" s="686"/>
      <c r="BF45" s="686"/>
      <c r="BG45" s="686"/>
      <c r="BH45" s="686"/>
      <c r="BI45" s="686"/>
      <c r="BJ45" s="686"/>
      <c r="BK45" s="686">
        <v>922381708</v>
      </c>
      <c r="BL45" s="686"/>
      <c r="BM45" s="686"/>
      <c r="BN45" s="686"/>
      <c r="BO45" s="686"/>
      <c r="BP45" s="686"/>
      <c r="BQ45" s="686"/>
      <c r="BR45" s="686"/>
      <c r="BS45" s="687">
        <f t="shared" si="2"/>
        <v>3091070090</v>
      </c>
      <c r="BT45" s="687"/>
      <c r="BU45" s="687"/>
      <c r="BV45" s="687"/>
      <c r="BW45" s="687"/>
      <c r="BX45" s="687"/>
      <c r="BY45" s="687"/>
      <c r="BZ45" s="687"/>
    </row>
    <row r="46" spans="1:78" ht="16.5" customHeight="1">
      <c r="A46" s="701"/>
      <c r="B46" s="708"/>
      <c r="C46" s="75"/>
      <c r="D46" s="681" t="s">
        <v>543</v>
      </c>
      <c r="E46" s="681"/>
      <c r="F46" s="681"/>
      <c r="G46" s="681"/>
      <c r="H46" s="681"/>
      <c r="I46" s="681"/>
      <c r="J46" s="681"/>
      <c r="K46" s="681"/>
      <c r="L46" s="681"/>
      <c r="M46" s="681"/>
      <c r="N46" s="682"/>
      <c r="O46" s="699"/>
      <c r="P46" s="699"/>
      <c r="Q46" s="699"/>
      <c r="R46" s="699"/>
      <c r="S46" s="699"/>
      <c r="T46" s="699"/>
      <c r="U46" s="699"/>
      <c r="V46" s="699"/>
      <c r="W46" s="699"/>
      <c r="X46" s="699"/>
      <c r="Y46" s="699"/>
      <c r="Z46" s="699"/>
      <c r="AA46" s="699"/>
      <c r="AB46" s="699"/>
      <c r="AC46" s="699"/>
      <c r="AD46" s="699"/>
      <c r="AE46" s="686">
        <v>411195628</v>
      </c>
      <c r="AF46" s="686"/>
      <c r="AG46" s="686"/>
      <c r="AH46" s="686"/>
      <c r="AI46" s="686"/>
      <c r="AJ46" s="686"/>
      <c r="AK46" s="686"/>
      <c r="AL46" s="686"/>
      <c r="AM46" s="686">
        <v>505229867</v>
      </c>
      <c r="AN46" s="686"/>
      <c r="AO46" s="686"/>
      <c r="AP46" s="686"/>
      <c r="AQ46" s="686"/>
      <c r="AR46" s="686"/>
      <c r="AS46" s="686"/>
      <c r="AT46" s="686"/>
      <c r="AU46" s="686">
        <v>532829014</v>
      </c>
      <c r="AV46" s="686"/>
      <c r="AW46" s="686"/>
      <c r="AX46" s="686"/>
      <c r="AY46" s="686"/>
      <c r="AZ46" s="686"/>
      <c r="BA46" s="686"/>
      <c r="BB46" s="686"/>
      <c r="BC46" s="686">
        <v>691747222</v>
      </c>
      <c r="BD46" s="686"/>
      <c r="BE46" s="686"/>
      <c r="BF46" s="686"/>
      <c r="BG46" s="686"/>
      <c r="BH46" s="686"/>
      <c r="BI46" s="686"/>
      <c r="BJ46" s="686"/>
      <c r="BK46" s="686">
        <v>403500718</v>
      </c>
      <c r="BL46" s="686"/>
      <c r="BM46" s="686"/>
      <c r="BN46" s="686"/>
      <c r="BO46" s="686"/>
      <c r="BP46" s="686"/>
      <c r="BQ46" s="686"/>
      <c r="BR46" s="686"/>
      <c r="BS46" s="687">
        <f t="shared" si="2"/>
        <v>2544502449</v>
      </c>
      <c r="BT46" s="687"/>
      <c r="BU46" s="687"/>
      <c r="BV46" s="687"/>
      <c r="BW46" s="687"/>
      <c r="BX46" s="687"/>
      <c r="BY46" s="687"/>
      <c r="BZ46" s="687"/>
    </row>
    <row r="47" spans="1:78" ht="16.5" customHeight="1">
      <c r="A47" s="701"/>
      <c r="B47" s="708"/>
      <c r="C47" s="75"/>
      <c r="D47" s="681" t="s">
        <v>518</v>
      </c>
      <c r="E47" s="681"/>
      <c r="F47" s="681"/>
      <c r="G47" s="681"/>
      <c r="H47" s="681"/>
      <c r="I47" s="681"/>
      <c r="J47" s="681"/>
      <c r="K47" s="681"/>
      <c r="L47" s="681"/>
      <c r="M47" s="681"/>
      <c r="N47" s="682"/>
      <c r="O47" s="699"/>
      <c r="P47" s="699"/>
      <c r="Q47" s="699"/>
      <c r="R47" s="699"/>
      <c r="S47" s="699"/>
      <c r="T47" s="699"/>
      <c r="U47" s="699"/>
      <c r="V47" s="699"/>
      <c r="W47" s="699"/>
      <c r="X47" s="699"/>
      <c r="Y47" s="699"/>
      <c r="Z47" s="699"/>
      <c r="AA47" s="699"/>
      <c r="AB47" s="699"/>
      <c r="AC47" s="699"/>
      <c r="AD47" s="699"/>
      <c r="AE47" s="686">
        <v>52554848</v>
      </c>
      <c r="AF47" s="686"/>
      <c r="AG47" s="686"/>
      <c r="AH47" s="686"/>
      <c r="AI47" s="686"/>
      <c r="AJ47" s="686"/>
      <c r="AK47" s="686"/>
      <c r="AL47" s="686"/>
      <c r="AM47" s="686">
        <v>124277844</v>
      </c>
      <c r="AN47" s="686"/>
      <c r="AO47" s="686"/>
      <c r="AP47" s="686"/>
      <c r="AQ47" s="686"/>
      <c r="AR47" s="686"/>
      <c r="AS47" s="686"/>
      <c r="AT47" s="686"/>
      <c r="AU47" s="686">
        <v>176140883</v>
      </c>
      <c r="AV47" s="686"/>
      <c r="AW47" s="686"/>
      <c r="AX47" s="686"/>
      <c r="AY47" s="686"/>
      <c r="AZ47" s="686"/>
      <c r="BA47" s="686"/>
      <c r="BB47" s="686"/>
      <c r="BC47" s="686">
        <v>375033840</v>
      </c>
      <c r="BD47" s="686"/>
      <c r="BE47" s="686"/>
      <c r="BF47" s="686"/>
      <c r="BG47" s="686"/>
      <c r="BH47" s="686"/>
      <c r="BI47" s="686"/>
      <c r="BJ47" s="686"/>
      <c r="BK47" s="686">
        <v>923768378</v>
      </c>
      <c r="BL47" s="686"/>
      <c r="BM47" s="686"/>
      <c r="BN47" s="686"/>
      <c r="BO47" s="686"/>
      <c r="BP47" s="686"/>
      <c r="BQ47" s="686"/>
      <c r="BR47" s="686"/>
      <c r="BS47" s="687">
        <f t="shared" si="2"/>
        <v>1651775793</v>
      </c>
      <c r="BT47" s="687"/>
      <c r="BU47" s="687"/>
      <c r="BV47" s="687"/>
      <c r="BW47" s="687"/>
      <c r="BX47" s="687"/>
      <c r="BY47" s="687"/>
      <c r="BZ47" s="687"/>
    </row>
    <row r="48" spans="1:78" ht="16.5" customHeight="1">
      <c r="A48" s="701"/>
      <c r="B48" s="708"/>
      <c r="C48" s="691" t="s">
        <v>820</v>
      </c>
      <c r="D48" s="691"/>
      <c r="E48" s="691"/>
      <c r="F48" s="691"/>
      <c r="G48" s="691"/>
      <c r="H48" s="691"/>
      <c r="I48" s="691"/>
      <c r="J48" s="691"/>
      <c r="K48" s="691"/>
      <c r="L48" s="691"/>
      <c r="M48" s="691"/>
      <c r="N48" s="691"/>
      <c r="O48" s="687">
        <f>SUM(O49:V51)</f>
        <v>773800</v>
      </c>
      <c r="P48" s="687"/>
      <c r="Q48" s="687"/>
      <c r="R48" s="687"/>
      <c r="S48" s="687"/>
      <c r="T48" s="687"/>
      <c r="U48" s="687"/>
      <c r="V48" s="687"/>
      <c r="W48" s="687">
        <f>SUM(W49:AD51)</f>
        <v>2401000</v>
      </c>
      <c r="X48" s="687"/>
      <c r="Y48" s="687"/>
      <c r="Z48" s="687"/>
      <c r="AA48" s="687"/>
      <c r="AB48" s="687"/>
      <c r="AC48" s="687"/>
      <c r="AD48" s="687"/>
      <c r="AE48" s="687">
        <f>SUM(AE49:AL51)</f>
        <v>141014080</v>
      </c>
      <c r="AF48" s="687"/>
      <c r="AG48" s="687"/>
      <c r="AH48" s="687"/>
      <c r="AI48" s="687"/>
      <c r="AJ48" s="687"/>
      <c r="AK48" s="687"/>
      <c r="AL48" s="687"/>
      <c r="AM48" s="687">
        <f>SUM(AM49:AT51)</f>
        <v>192237760</v>
      </c>
      <c r="AN48" s="687"/>
      <c r="AO48" s="687"/>
      <c r="AP48" s="687"/>
      <c r="AQ48" s="687"/>
      <c r="AR48" s="687"/>
      <c r="AS48" s="687"/>
      <c r="AT48" s="687"/>
      <c r="AU48" s="687">
        <f>SUM(AU49:BB51)</f>
        <v>210550700</v>
      </c>
      <c r="AV48" s="687"/>
      <c r="AW48" s="687"/>
      <c r="AX48" s="687"/>
      <c r="AY48" s="687"/>
      <c r="AZ48" s="687"/>
      <c r="BA48" s="687"/>
      <c r="BB48" s="687"/>
      <c r="BC48" s="687">
        <f>SUM(BC49:BJ51)</f>
        <v>328413290</v>
      </c>
      <c r="BD48" s="687"/>
      <c r="BE48" s="687"/>
      <c r="BF48" s="687"/>
      <c r="BG48" s="687"/>
      <c r="BH48" s="687"/>
      <c r="BI48" s="687"/>
      <c r="BJ48" s="687"/>
      <c r="BK48" s="687">
        <f>SUM(BK49:BR51)</f>
        <v>348957290</v>
      </c>
      <c r="BL48" s="687"/>
      <c r="BM48" s="687"/>
      <c r="BN48" s="687"/>
      <c r="BO48" s="687"/>
      <c r="BP48" s="687"/>
      <c r="BQ48" s="687"/>
      <c r="BR48" s="687"/>
      <c r="BS48" s="687">
        <f t="shared" si="2"/>
        <v>1224347920</v>
      </c>
      <c r="BT48" s="687"/>
      <c r="BU48" s="687"/>
      <c r="BV48" s="687"/>
      <c r="BW48" s="687"/>
      <c r="BX48" s="687"/>
      <c r="BY48" s="687"/>
      <c r="BZ48" s="687"/>
    </row>
    <row r="49" spans="1:78" ht="16.5" customHeight="1">
      <c r="A49" s="701"/>
      <c r="B49" s="708"/>
      <c r="C49" s="75"/>
      <c r="D49" s="681" t="s">
        <v>542</v>
      </c>
      <c r="E49" s="681"/>
      <c r="F49" s="681"/>
      <c r="G49" s="681"/>
      <c r="H49" s="681"/>
      <c r="I49" s="681"/>
      <c r="J49" s="681"/>
      <c r="K49" s="681"/>
      <c r="L49" s="681"/>
      <c r="M49" s="681"/>
      <c r="N49" s="682"/>
      <c r="O49" s="686">
        <v>773800</v>
      </c>
      <c r="P49" s="686"/>
      <c r="Q49" s="686"/>
      <c r="R49" s="686"/>
      <c r="S49" s="686"/>
      <c r="T49" s="686"/>
      <c r="U49" s="686"/>
      <c r="V49" s="686"/>
      <c r="W49" s="686">
        <v>2401000</v>
      </c>
      <c r="X49" s="686"/>
      <c r="Y49" s="686"/>
      <c r="Z49" s="686"/>
      <c r="AA49" s="686"/>
      <c r="AB49" s="686"/>
      <c r="AC49" s="686"/>
      <c r="AD49" s="686"/>
      <c r="AE49" s="686">
        <v>55655830</v>
      </c>
      <c r="AF49" s="686"/>
      <c r="AG49" s="686"/>
      <c r="AH49" s="686"/>
      <c r="AI49" s="686"/>
      <c r="AJ49" s="686"/>
      <c r="AK49" s="686"/>
      <c r="AL49" s="686"/>
      <c r="AM49" s="686">
        <v>83216550</v>
      </c>
      <c r="AN49" s="686"/>
      <c r="AO49" s="686"/>
      <c r="AP49" s="686"/>
      <c r="AQ49" s="686"/>
      <c r="AR49" s="686"/>
      <c r="AS49" s="686"/>
      <c r="AT49" s="686"/>
      <c r="AU49" s="686">
        <v>93885940</v>
      </c>
      <c r="AV49" s="686"/>
      <c r="AW49" s="686"/>
      <c r="AX49" s="686"/>
      <c r="AY49" s="686"/>
      <c r="AZ49" s="686"/>
      <c r="BA49" s="686"/>
      <c r="BB49" s="686"/>
      <c r="BC49" s="686">
        <v>165140260</v>
      </c>
      <c r="BD49" s="686"/>
      <c r="BE49" s="686"/>
      <c r="BF49" s="686"/>
      <c r="BG49" s="686"/>
      <c r="BH49" s="686"/>
      <c r="BI49" s="686"/>
      <c r="BJ49" s="686"/>
      <c r="BK49" s="686">
        <v>158066220</v>
      </c>
      <c r="BL49" s="686"/>
      <c r="BM49" s="686"/>
      <c r="BN49" s="686"/>
      <c r="BO49" s="686"/>
      <c r="BP49" s="686"/>
      <c r="BQ49" s="686"/>
      <c r="BR49" s="686"/>
      <c r="BS49" s="687">
        <f t="shared" si="2"/>
        <v>559139600</v>
      </c>
      <c r="BT49" s="687"/>
      <c r="BU49" s="687"/>
      <c r="BV49" s="687"/>
      <c r="BW49" s="687"/>
      <c r="BX49" s="687"/>
      <c r="BY49" s="687"/>
      <c r="BZ49" s="687"/>
    </row>
    <row r="50" spans="1:78" ht="16.5" customHeight="1">
      <c r="A50" s="701"/>
      <c r="B50" s="708"/>
      <c r="C50" s="75"/>
      <c r="D50" s="681" t="s">
        <v>543</v>
      </c>
      <c r="E50" s="681"/>
      <c r="F50" s="681"/>
      <c r="G50" s="681"/>
      <c r="H50" s="681"/>
      <c r="I50" s="681"/>
      <c r="J50" s="681"/>
      <c r="K50" s="681"/>
      <c r="L50" s="681"/>
      <c r="M50" s="681"/>
      <c r="N50" s="682"/>
      <c r="O50" s="699"/>
      <c r="P50" s="699"/>
      <c r="Q50" s="699"/>
      <c r="R50" s="699"/>
      <c r="S50" s="699"/>
      <c r="T50" s="699"/>
      <c r="U50" s="699"/>
      <c r="V50" s="699"/>
      <c r="W50" s="699"/>
      <c r="X50" s="699"/>
      <c r="Y50" s="699"/>
      <c r="Z50" s="699"/>
      <c r="AA50" s="699"/>
      <c r="AB50" s="699"/>
      <c r="AC50" s="699"/>
      <c r="AD50" s="699"/>
      <c r="AE50" s="686">
        <v>77319660</v>
      </c>
      <c r="AF50" s="686"/>
      <c r="AG50" s="686"/>
      <c r="AH50" s="686"/>
      <c r="AI50" s="686"/>
      <c r="AJ50" s="686"/>
      <c r="AK50" s="686"/>
      <c r="AL50" s="686"/>
      <c r="AM50" s="686">
        <v>90761090</v>
      </c>
      <c r="AN50" s="686"/>
      <c r="AO50" s="686"/>
      <c r="AP50" s="686"/>
      <c r="AQ50" s="686"/>
      <c r="AR50" s="686"/>
      <c r="AS50" s="686"/>
      <c r="AT50" s="686"/>
      <c r="AU50" s="686">
        <v>91409540</v>
      </c>
      <c r="AV50" s="686"/>
      <c r="AW50" s="686"/>
      <c r="AX50" s="686"/>
      <c r="AY50" s="686"/>
      <c r="AZ50" s="686"/>
      <c r="BA50" s="686"/>
      <c r="BB50" s="686"/>
      <c r="BC50" s="686">
        <v>113227210</v>
      </c>
      <c r="BD50" s="686"/>
      <c r="BE50" s="686"/>
      <c r="BF50" s="686"/>
      <c r="BG50" s="686"/>
      <c r="BH50" s="686"/>
      <c r="BI50" s="686"/>
      <c r="BJ50" s="686"/>
      <c r="BK50" s="686">
        <v>64846110</v>
      </c>
      <c r="BL50" s="686"/>
      <c r="BM50" s="686"/>
      <c r="BN50" s="686"/>
      <c r="BO50" s="686"/>
      <c r="BP50" s="686"/>
      <c r="BQ50" s="686"/>
      <c r="BR50" s="686"/>
      <c r="BS50" s="687">
        <f t="shared" si="2"/>
        <v>437563610</v>
      </c>
      <c r="BT50" s="687"/>
      <c r="BU50" s="687"/>
      <c r="BV50" s="687"/>
      <c r="BW50" s="687"/>
      <c r="BX50" s="687"/>
      <c r="BY50" s="687"/>
      <c r="BZ50" s="687"/>
    </row>
    <row r="51" spans="1:78" ht="16.5" customHeight="1">
      <c r="A51" s="706"/>
      <c r="B51" s="709"/>
      <c r="C51" s="75"/>
      <c r="D51" s="681" t="s">
        <v>518</v>
      </c>
      <c r="E51" s="681"/>
      <c r="F51" s="681"/>
      <c r="G51" s="681"/>
      <c r="H51" s="681"/>
      <c r="I51" s="681"/>
      <c r="J51" s="681"/>
      <c r="K51" s="681"/>
      <c r="L51" s="681"/>
      <c r="M51" s="681"/>
      <c r="N51" s="682"/>
      <c r="O51" s="699"/>
      <c r="P51" s="699"/>
      <c r="Q51" s="699"/>
      <c r="R51" s="699"/>
      <c r="S51" s="699"/>
      <c r="T51" s="699"/>
      <c r="U51" s="699"/>
      <c r="V51" s="699"/>
      <c r="W51" s="699"/>
      <c r="X51" s="699"/>
      <c r="Y51" s="699"/>
      <c r="Z51" s="699"/>
      <c r="AA51" s="699"/>
      <c r="AB51" s="699"/>
      <c r="AC51" s="699"/>
      <c r="AD51" s="699"/>
      <c r="AE51" s="686">
        <v>8038590</v>
      </c>
      <c r="AF51" s="686"/>
      <c r="AG51" s="686"/>
      <c r="AH51" s="686"/>
      <c r="AI51" s="686"/>
      <c r="AJ51" s="686"/>
      <c r="AK51" s="686"/>
      <c r="AL51" s="686"/>
      <c r="AM51" s="686">
        <v>18260120</v>
      </c>
      <c r="AN51" s="686"/>
      <c r="AO51" s="686"/>
      <c r="AP51" s="686"/>
      <c r="AQ51" s="686"/>
      <c r="AR51" s="686"/>
      <c r="AS51" s="686"/>
      <c r="AT51" s="686"/>
      <c r="AU51" s="686">
        <v>25255220</v>
      </c>
      <c r="AV51" s="686"/>
      <c r="AW51" s="686"/>
      <c r="AX51" s="686"/>
      <c r="AY51" s="686"/>
      <c r="AZ51" s="686"/>
      <c r="BA51" s="686"/>
      <c r="BB51" s="686"/>
      <c r="BC51" s="686">
        <v>50045820</v>
      </c>
      <c r="BD51" s="686"/>
      <c r="BE51" s="686"/>
      <c r="BF51" s="686"/>
      <c r="BG51" s="686"/>
      <c r="BH51" s="686"/>
      <c r="BI51" s="686"/>
      <c r="BJ51" s="686"/>
      <c r="BK51" s="686">
        <v>126044960</v>
      </c>
      <c r="BL51" s="686"/>
      <c r="BM51" s="686"/>
      <c r="BN51" s="686"/>
      <c r="BO51" s="686"/>
      <c r="BP51" s="686"/>
      <c r="BQ51" s="686"/>
      <c r="BR51" s="686"/>
      <c r="BS51" s="687">
        <f t="shared" si="2"/>
        <v>227644710</v>
      </c>
      <c r="BT51" s="687"/>
      <c r="BU51" s="687"/>
      <c r="BV51" s="687"/>
      <c r="BW51" s="687"/>
      <c r="BX51" s="687"/>
      <c r="BY51" s="687"/>
      <c r="BZ51" s="687"/>
    </row>
    <row r="52" spans="1:78" ht="16.5" customHeight="1">
      <c r="A52" s="703" t="s">
        <v>702</v>
      </c>
      <c r="B52" s="704"/>
      <c r="C52" s="704"/>
      <c r="D52" s="704"/>
      <c r="E52" s="704"/>
      <c r="F52" s="704"/>
      <c r="G52" s="704"/>
      <c r="H52" s="704"/>
      <c r="I52" s="704"/>
      <c r="J52" s="704"/>
      <c r="K52" s="704"/>
      <c r="L52" s="704"/>
      <c r="M52" s="704"/>
      <c r="N52" s="705"/>
      <c r="O52" s="687">
        <f>SUM(O39:V44)</f>
        <v>3741250</v>
      </c>
      <c r="P52" s="687"/>
      <c r="Q52" s="687"/>
      <c r="R52" s="687"/>
      <c r="S52" s="687"/>
      <c r="T52" s="687"/>
      <c r="U52" s="687"/>
      <c r="V52" s="687"/>
      <c r="W52" s="687">
        <f>SUM(W39:AD44)</f>
        <v>331093642</v>
      </c>
      <c r="X52" s="687"/>
      <c r="Y52" s="687"/>
      <c r="Z52" s="687"/>
      <c r="AA52" s="687"/>
      <c r="AB52" s="687"/>
      <c r="AC52" s="687"/>
      <c r="AD52" s="687"/>
      <c r="AE52" s="687">
        <f>SUM(AE39:AL44)</f>
        <v>1850689416</v>
      </c>
      <c r="AF52" s="687"/>
      <c r="AG52" s="687"/>
      <c r="AH52" s="687"/>
      <c r="AI52" s="687"/>
      <c r="AJ52" s="687"/>
      <c r="AK52" s="687"/>
      <c r="AL52" s="687"/>
      <c r="AM52" s="687">
        <f>SUM(AM39:AT44)</f>
        <v>2076823287</v>
      </c>
      <c r="AN52" s="687"/>
      <c r="AO52" s="687"/>
      <c r="AP52" s="687"/>
      <c r="AQ52" s="687"/>
      <c r="AR52" s="687"/>
      <c r="AS52" s="687"/>
      <c r="AT52" s="687"/>
      <c r="AU52" s="687">
        <f>SUM(AU39:BB44)</f>
        <v>2085614747</v>
      </c>
      <c r="AV52" s="687"/>
      <c r="AW52" s="687"/>
      <c r="AX52" s="687"/>
      <c r="AY52" s="687"/>
      <c r="AZ52" s="687"/>
      <c r="BA52" s="687"/>
      <c r="BB52" s="687"/>
      <c r="BC52" s="687">
        <f>SUM(BC39:BJ44)</f>
        <v>2734918368</v>
      </c>
      <c r="BD52" s="687"/>
      <c r="BE52" s="687"/>
      <c r="BF52" s="687"/>
      <c r="BG52" s="687"/>
      <c r="BH52" s="687"/>
      <c r="BI52" s="687"/>
      <c r="BJ52" s="687"/>
      <c r="BK52" s="687">
        <f>SUM(BK39:BR44)</f>
        <v>3250502264</v>
      </c>
      <c r="BL52" s="687"/>
      <c r="BM52" s="687"/>
      <c r="BN52" s="687"/>
      <c r="BO52" s="687"/>
      <c r="BP52" s="687"/>
      <c r="BQ52" s="687"/>
      <c r="BR52" s="687"/>
      <c r="BS52" s="687">
        <f t="shared" si="2"/>
        <v>12333382974</v>
      </c>
      <c r="BT52" s="687"/>
      <c r="BU52" s="687"/>
      <c r="BV52" s="687"/>
      <c r="BW52" s="687"/>
      <c r="BX52" s="687"/>
      <c r="BY52" s="687"/>
      <c r="BZ52" s="687"/>
    </row>
    <row r="53" spans="1:78" ht="16.5" customHeight="1">
      <c r="A53" s="692" t="s">
        <v>824</v>
      </c>
      <c r="B53" s="681"/>
      <c r="C53" s="681"/>
      <c r="D53" s="681"/>
      <c r="E53" s="681"/>
      <c r="F53" s="681"/>
      <c r="G53" s="681"/>
      <c r="H53" s="681"/>
      <c r="I53" s="681"/>
      <c r="J53" s="681"/>
      <c r="K53" s="681"/>
      <c r="L53" s="681"/>
      <c r="M53" s="681"/>
      <c r="N53" s="681"/>
      <c r="O53" s="681"/>
      <c r="P53" s="681"/>
      <c r="Q53" s="681"/>
      <c r="R53" s="681"/>
      <c r="S53" s="681"/>
      <c r="T53" s="681"/>
      <c r="U53" s="681"/>
      <c r="V53" s="681"/>
      <c r="W53" s="681"/>
      <c r="X53" s="681"/>
      <c r="Y53" s="681"/>
      <c r="Z53" s="681"/>
      <c r="AA53" s="681"/>
      <c r="AB53" s="681"/>
      <c r="AC53" s="681"/>
      <c r="AD53" s="681"/>
      <c r="AE53" s="681"/>
      <c r="AF53" s="681"/>
      <c r="AG53" s="681"/>
      <c r="AH53" s="681"/>
      <c r="AI53" s="681"/>
      <c r="AJ53" s="681"/>
      <c r="AK53" s="681"/>
      <c r="AL53" s="681"/>
      <c r="AM53" s="681"/>
      <c r="AN53" s="681"/>
      <c r="AO53" s="681"/>
      <c r="AP53" s="681"/>
      <c r="AQ53" s="681"/>
      <c r="AR53" s="681"/>
      <c r="AS53" s="681"/>
      <c r="AT53" s="681"/>
      <c r="AU53" s="681"/>
      <c r="AV53" s="681"/>
      <c r="AW53" s="681"/>
      <c r="AX53" s="681"/>
      <c r="AY53" s="681"/>
      <c r="AZ53" s="681"/>
      <c r="BA53" s="681"/>
      <c r="BB53" s="681"/>
      <c r="BC53" s="681"/>
      <c r="BD53" s="681"/>
      <c r="BE53" s="681"/>
      <c r="BF53" s="681"/>
      <c r="BG53" s="681"/>
      <c r="BH53" s="681"/>
      <c r="BI53" s="681"/>
      <c r="BJ53" s="681"/>
      <c r="BK53" s="681"/>
      <c r="BL53" s="681"/>
      <c r="BM53" s="681"/>
      <c r="BN53" s="681"/>
      <c r="BO53" s="681"/>
      <c r="BP53" s="681"/>
      <c r="BQ53" s="681"/>
      <c r="BR53" s="681"/>
      <c r="BS53" s="681"/>
      <c r="BT53" s="681"/>
      <c r="BU53" s="681"/>
      <c r="BV53" s="681"/>
      <c r="BW53" s="681"/>
      <c r="BX53" s="681"/>
      <c r="BY53" s="681"/>
      <c r="BZ53" s="682"/>
    </row>
    <row r="54" spans="1:78" ht="16.5" customHeight="1">
      <c r="A54" s="691" t="s">
        <v>582</v>
      </c>
      <c r="B54" s="691"/>
      <c r="C54" s="691"/>
      <c r="D54" s="691"/>
      <c r="E54" s="691"/>
      <c r="F54" s="691"/>
      <c r="G54" s="691"/>
      <c r="H54" s="691"/>
      <c r="I54" s="691"/>
      <c r="J54" s="691"/>
      <c r="K54" s="691"/>
      <c r="L54" s="691"/>
      <c r="M54" s="691"/>
      <c r="N54" s="691"/>
      <c r="O54" s="699"/>
      <c r="P54" s="699"/>
      <c r="Q54" s="699"/>
      <c r="R54" s="699"/>
      <c r="S54" s="699"/>
      <c r="T54" s="699"/>
      <c r="U54" s="699"/>
      <c r="V54" s="699"/>
      <c r="W54" s="686">
        <v>208220726</v>
      </c>
      <c r="X54" s="686"/>
      <c r="Y54" s="686"/>
      <c r="Z54" s="686"/>
      <c r="AA54" s="686"/>
      <c r="AB54" s="686"/>
      <c r="AC54" s="686"/>
      <c r="AD54" s="686"/>
      <c r="AE54" s="686">
        <v>786502665</v>
      </c>
      <c r="AF54" s="686"/>
      <c r="AG54" s="686"/>
      <c r="AH54" s="686"/>
      <c r="AI54" s="686"/>
      <c r="AJ54" s="686"/>
      <c r="AK54" s="686"/>
      <c r="AL54" s="686"/>
      <c r="AM54" s="686">
        <v>694077540</v>
      </c>
      <c r="AN54" s="686"/>
      <c r="AO54" s="686"/>
      <c r="AP54" s="686"/>
      <c r="AQ54" s="686"/>
      <c r="AR54" s="686"/>
      <c r="AS54" s="686"/>
      <c r="AT54" s="686"/>
      <c r="AU54" s="686">
        <v>589071986</v>
      </c>
      <c r="AV54" s="686"/>
      <c r="AW54" s="686"/>
      <c r="AX54" s="686"/>
      <c r="AY54" s="686"/>
      <c r="AZ54" s="686"/>
      <c r="BA54" s="686"/>
      <c r="BB54" s="686"/>
      <c r="BC54" s="686">
        <v>492922596</v>
      </c>
      <c r="BD54" s="686"/>
      <c r="BE54" s="686"/>
      <c r="BF54" s="686"/>
      <c r="BG54" s="686"/>
      <c r="BH54" s="686"/>
      <c r="BI54" s="686"/>
      <c r="BJ54" s="686"/>
      <c r="BK54" s="686">
        <v>717014488</v>
      </c>
      <c r="BL54" s="686"/>
      <c r="BM54" s="686"/>
      <c r="BN54" s="686"/>
      <c r="BO54" s="686"/>
      <c r="BP54" s="686"/>
      <c r="BQ54" s="686"/>
      <c r="BR54" s="686"/>
      <c r="BS54" s="687">
        <f>SUM(O54:BR54)</f>
        <v>3487810001</v>
      </c>
      <c r="BT54" s="687"/>
      <c r="BU54" s="687"/>
      <c r="BV54" s="687"/>
      <c r="BW54" s="687"/>
      <c r="BX54" s="687"/>
      <c r="BY54" s="687"/>
      <c r="BZ54" s="687"/>
    </row>
    <row r="55" spans="1:78" ht="16.5" customHeight="1">
      <c r="A55" s="691" t="s">
        <v>590</v>
      </c>
      <c r="B55" s="691"/>
      <c r="C55" s="691"/>
      <c r="D55" s="691"/>
      <c r="E55" s="691"/>
      <c r="F55" s="691"/>
      <c r="G55" s="691"/>
      <c r="H55" s="691"/>
      <c r="I55" s="691"/>
      <c r="J55" s="691"/>
      <c r="K55" s="691"/>
      <c r="L55" s="691"/>
      <c r="M55" s="691"/>
      <c r="N55" s="691"/>
      <c r="O55" s="699"/>
      <c r="P55" s="699"/>
      <c r="Q55" s="699"/>
      <c r="R55" s="699"/>
      <c r="S55" s="699"/>
      <c r="T55" s="699"/>
      <c r="U55" s="699"/>
      <c r="V55" s="699"/>
      <c r="W55" s="686">
        <v>2978665</v>
      </c>
      <c r="X55" s="686"/>
      <c r="Y55" s="686"/>
      <c r="Z55" s="686"/>
      <c r="AA55" s="686"/>
      <c r="AB55" s="686"/>
      <c r="AC55" s="686"/>
      <c r="AD55" s="686"/>
      <c r="AE55" s="686">
        <v>37429693</v>
      </c>
      <c r="AF55" s="686"/>
      <c r="AG55" s="686"/>
      <c r="AH55" s="686"/>
      <c r="AI55" s="686"/>
      <c r="AJ55" s="686"/>
      <c r="AK55" s="686"/>
      <c r="AL55" s="686"/>
      <c r="AM55" s="686">
        <v>76481764</v>
      </c>
      <c r="AN55" s="686"/>
      <c r="AO55" s="686"/>
      <c r="AP55" s="686"/>
      <c r="AQ55" s="686"/>
      <c r="AR55" s="686"/>
      <c r="AS55" s="686"/>
      <c r="AT55" s="686"/>
      <c r="AU55" s="686">
        <v>87790651</v>
      </c>
      <c r="AV55" s="686"/>
      <c r="AW55" s="686"/>
      <c r="AX55" s="686"/>
      <c r="AY55" s="686"/>
      <c r="AZ55" s="686"/>
      <c r="BA55" s="686"/>
      <c r="BB55" s="686"/>
      <c r="BC55" s="686">
        <v>81912616</v>
      </c>
      <c r="BD55" s="686"/>
      <c r="BE55" s="686"/>
      <c r="BF55" s="686"/>
      <c r="BG55" s="686"/>
      <c r="BH55" s="686"/>
      <c r="BI55" s="686"/>
      <c r="BJ55" s="686"/>
      <c r="BK55" s="686">
        <v>105246805</v>
      </c>
      <c r="BL55" s="686"/>
      <c r="BM55" s="686"/>
      <c r="BN55" s="686"/>
      <c r="BO55" s="686"/>
      <c r="BP55" s="686"/>
      <c r="BQ55" s="686"/>
      <c r="BR55" s="686"/>
      <c r="BS55" s="687">
        <f aca="true" t="shared" si="3" ref="BS55:BS67">SUM(O55:BR55)</f>
        <v>391840194</v>
      </c>
      <c r="BT55" s="687"/>
      <c r="BU55" s="687"/>
      <c r="BV55" s="687"/>
      <c r="BW55" s="687"/>
      <c r="BX55" s="687"/>
      <c r="BY55" s="687"/>
      <c r="BZ55" s="687"/>
    </row>
    <row r="56" spans="1:78" ht="16.5" customHeight="1">
      <c r="A56" s="691" t="s">
        <v>593</v>
      </c>
      <c r="B56" s="691"/>
      <c r="C56" s="691"/>
      <c r="D56" s="691"/>
      <c r="E56" s="691"/>
      <c r="F56" s="691"/>
      <c r="G56" s="691"/>
      <c r="H56" s="691"/>
      <c r="I56" s="691"/>
      <c r="J56" s="691"/>
      <c r="K56" s="691"/>
      <c r="L56" s="691"/>
      <c r="M56" s="691"/>
      <c r="N56" s="691"/>
      <c r="O56" s="699"/>
      <c r="P56" s="699"/>
      <c r="Q56" s="699"/>
      <c r="R56" s="699"/>
      <c r="S56" s="699"/>
      <c r="T56" s="699"/>
      <c r="U56" s="699"/>
      <c r="V56" s="699"/>
      <c r="W56" s="686">
        <v>60004233</v>
      </c>
      <c r="X56" s="686"/>
      <c r="Y56" s="686"/>
      <c r="Z56" s="686"/>
      <c r="AA56" s="686"/>
      <c r="AB56" s="686"/>
      <c r="AC56" s="686"/>
      <c r="AD56" s="686"/>
      <c r="AE56" s="686">
        <v>151338022</v>
      </c>
      <c r="AF56" s="686"/>
      <c r="AG56" s="686"/>
      <c r="AH56" s="686"/>
      <c r="AI56" s="686"/>
      <c r="AJ56" s="686"/>
      <c r="AK56" s="686"/>
      <c r="AL56" s="686"/>
      <c r="AM56" s="686">
        <v>120249906</v>
      </c>
      <c r="AN56" s="686"/>
      <c r="AO56" s="686"/>
      <c r="AP56" s="686"/>
      <c r="AQ56" s="686"/>
      <c r="AR56" s="686"/>
      <c r="AS56" s="686"/>
      <c r="AT56" s="686"/>
      <c r="AU56" s="686">
        <v>98788015</v>
      </c>
      <c r="AV56" s="686"/>
      <c r="AW56" s="686"/>
      <c r="AX56" s="686"/>
      <c r="AY56" s="686"/>
      <c r="AZ56" s="686"/>
      <c r="BA56" s="686"/>
      <c r="BB56" s="686"/>
      <c r="BC56" s="686">
        <v>73788137</v>
      </c>
      <c r="BD56" s="686"/>
      <c r="BE56" s="686"/>
      <c r="BF56" s="686"/>
      <c r="BG56" s="686"/>
      <c r="BH56" s="686"/>
      <c r="BI56" s="686"/>
      <c r="BJ56" s="686"/>
      <c r="BK56" s="686">
        <v>74151312</v>
      </c>
      <c r="BL56" s="686"/>
      <c r="BM56" s="686"/>
      <c r="BN56" s="686"/>
      <c r="BO56" s="686"/>
      <c r="BP56" s="686"/>
      <c r="BQ56" s="686"/>
      <c r="BR56" s="686"/>
      <c r="BS56" s="687">
        <f t="shared" si="3"/>
        <v>578319625</v>
      </c>
      <c r="BT56" s="687"/>
      <c r="BU56" s="687"/>
      <c r="BV56" s="687"/>
      <c r="BW56" s="687"/>
      <c r="BX56" s="687"/>
      <c r="BY56" s="687"/>
      <c r="BZ56" s="687"/>
    </row>
    <row r="57" spans="1:78" ht="16.5" customHeight="1">
      <c r="A57" s="691" t="s">
        <v>597</v>
      </c>
      <c r="B57" s="691"/>
      <c r="C57" s="691"/>
      <c r="D57" s="691"/>
      <c r="E57" s="691"/>
      <c r="F57" s="691"/>
      <c r="G57" s="691"/>
      <c r="H57" s="691"/>
      <c r="I57" s="691"/>
      <c r="J57" s="691"/>
      <c r="K57" s="691"/>
      <c r="L57" s="691"/>
      <c r="M57" s="691"/>
      <c r="N57" s="691"/>
      <c r="O57" s="699"/>
      <c r="P57" s="699"/>
      <c r="Q57" s="699"/>
      <c r="R57" s="699"/>
      <c r="S57" s="699"/>
      <c r="T57" s="699"/>
      <c r="U57" s="699"/>
      <c r="V57" s="699"/>
      <c r="W57" s="686">
        <v>3363169</v>
      </c>
      <c r="X57" s="686"/>
      <c r="Y57" s="686"/>
      <c r="Z57" s="686"/>
      <c r="AA57" s="686"/>
      <c r="AB57" s="686"/>
      <c r="AC57" s="686"/>
      <c r="AD57" s="686"/>
      <c r="AE57" s="686">
        <v>8989595</v>
      </c>
      <c r="AF57" s="686"/>
      <c r="AG57" s="686"/>
      <c r="AH57" s="686"/>
      <c r="AI57" s="686"/>
      <c r="AJ57" s="686"/>
      <c r="AK57" s="686"/>
      <c r="AL57" s="686"/>
      <c r="AM57" s="686">
        <v>6193105</v>
      </c>
      <c r="AN57" s="686"/>
      <c r="AO57" s="686"/>
      <c r="AP57" s="686"/>
      <c r="AQ57" s="686"/>
      <c r="AR57" s="686"/>
      <c r="AS57" s="686"/>
      <c r="AT57" s="686"/>
      <c r="AU57" s="686">
        <v>5221546</v>
      </c>
      <c r="AV57" s="686"/>
      <c r="AW57" s="686"/>
      <c r="AX57" s="686"/>
      <c r="AY57" s="686"/>
      <c r="AZ57" s="686"/>
      <c r="BA57" s="686"/>
      <c r="BB57" s="686"/>
      <c r="BC57" s="686">
        <v>4040078</v>
      </c>
      <c r="BD57" s="686"/>
      <c r="BE57" s="686"/>
      <c r="BF57" s="686"/>
      <c r="BG57" s="686"/>
      <c r="BH57" s="686"/>
      <c r="BI57" s="686"/>
      <c r="BJ57" s="686"/>
      <c r="BK57" s="686">
        <v>3375268</v>
      </c>
      <c r="BL57" s="686"/>
      <c r="BM57" s="686"/>
      <c r="BN57" s="686"/>
      <c r="BO57" s="686"/>
      <c r="BP57" s="686"/>
      <c r="BQ57" s="686"/>
      <c r="BR57" s="686"/>
      <c r="BS57" s="687">
        <f t="shared" si="3"/>
        <v>31182761</v>
      </c>
      <c r="BT57" s="687"/>
      <c r="BU57" s="687"/>
      <c r="BV57" s="687"/>
      <c r="BW57" s="687"/>
      <c r="BX57" s="687"/>
      <c r="BY57" s="687"/>
      <c r="BZ57" s="687"/>
    </row>
    <row r="58" spans="1:78" ht="16.5" customHeight="1">
      <c r="A58" s="691" t="s">
        <v>598</v>
      </c>
      <c r="B58" s="691"/>
      <c r="C58" s="691"/>
      <c r="D58" s="691"/>
      <c r="E58" s="691"/>
      <c r="F58" s="691"/>
      <c r="G58" s="691"/>
      <c r="H58" s="691"/>
      <c r="I58" s="691"/>
      <c r="J58" s="691"/>
      <c r="K58" s="691"/>
      <c r="L58" s="691"/>
      <c r="M58" s="691"/>
      <c r="N58" s="691"/>
      <c r="O58" s="699"/>
      <c r="P58" s="699"/>
      <c r="Q58" s="699"/>
      <c r="R58" s="699"/>
      <c r="S58" s="699"/>
      <c r="T58" s="699"/>
      <c r="U58" s="699"/>
      <c r="V58" s="699"/>
      <c r="W58" s="686">
        <v>18582347</v>
      </c>
      <c r="X58" s="686"/>
      <c r="Y58" s="686"/>
      <c r="Z58" s="686"/>
      <c r="AA58" s="686"/>
      <c r="AB58" s="686"/>
      <c r="AC58" s="686"/>
      <c r="AD58" s="686"/>
      <c r="AE58" s="686">
        <v>26864919</v>
      </c>
      <c r="AF58" s="686"/>
      <c r="AG58" s="686"/>
      <c r="AH58" s="686"/>
      <c r="AI58" s="686"/>
      <c r="AJ58" s="686"/>
      <c r="AK58" s="686"/>
      <c r="AL58" s="686"/>
      <c r="AM58" s="686">
        <v>19414130</v>
      </c>
      <c r="AN58" s="686"/>
      <c r="AO58" s="686"/>
      <c r="AP58" s="686"/>
      <c r="AQ58" s="686"/>
      <c r="AR58" s="686"/>
      <c r="AS58" s="686"/>
      <c r="AT58" s="686"/>
      <c r="AU58" s="686">
        <v>13018214</v>
      </c>
      <c r="AV58" s="686"/>
      <c r="AW58" s="686"/>
      <c r="AX58" s="686"/>
      <c r="AY58" s="686"/>
      <c r="AZ58" s="686"/>
      <c r="BA58" s="686"/>
      <c r="BB58" s="686"/>
      <c r="BC58" s="686">
        <v>6126726</v>
      </c>
      <c r="BD58" s="686"/>
      <c r="BE58" s="686"/>
      <c r="BF58" s="686"/>
      <c r="BG58" s="686"/>
      <c r="BH58" s="686"/>
      <c r="BI58" s="686"/>
      <c r="BJ58" s="686"/>
      <c r="BK58" s="686">
        <v>4732879</v>
      </c>
      <c r="BL58" s="686"/>
      <c r="BM58" s="686"/>
      <c r="BN58" s="686"/>
      <c r="BO58" s="686"/>
      <c r="BP58" s="686"/>
      <c r="BQ58" s="686"/>
      <c r="BR58" s="686"/>
      <c r="BS58" s="687">
        <f t="shared" si="3"/>
        <v>88739215</v>
      </c>
      <c r="BT58" s="687"/>
      <c r="BU58" s="687"/>
      <c r="BV58" s="687"/>
      <c r="BW58" s="687"/>
      <c r="BX58" s="687"/>
      <c r="BY58" s="687"/>
      <c r="BZ58" s="687"/>
    </row>
    <row r="59" spans="1:78" ht="16.5" customHeight="1">
      <c r="A59" s="690" t="s">
        <v>819</v>
      </c>
      <c r="B59" s="690"/>
      <c r="C59" s="691"/>
      <c r="D59" s="691"/>
      <c r="E59" s="691"/>
      <c r="F59" s="691"/>
      <c r="G59" s="691"/>
      <c r="H59" s="691"/>
      <c r="I59" s="691"/>
      <c r="J59" s="691"/>
      <c r="K59" s="691"/>
      <c r="L59" s="691"/>
      <c r="M59" s="691"/>
      <c r="N59" s="691"/>
      <c r="O59" s="687">
        <f>SUM(O60:V62)</f>
        <v>3159805</v>
      </c>
      <c r="P59" s="687"/>
      <c r="Q59" s="687"/>
      <c r="R59" s="687"/>
      <c r="S59" s="687"/>
      <c r="T59" s="687"/>
      <c r="U59" s="687"/>
      <c r="V59" s="687"/>
      <c r="W59" s="687">
        <f>SUM(W60:AD62)</f>
        <v>10145070</v>
      </c>
      <c r="X59" s="687"/>
      <c r="Y59" s="687"/>
      <c r="Z59" s="687"/>
      <c r="AA59" s="687"/>
      <c r="AB59" s="687"/>
      <c r="AC59" s="687"/>
      <c r="AD59" s="687"/>
      <c r="AE59" s="687">
        <f>SUM(AE60:AL62)</f>
        <v>646434920</v>
      </c>
      <c r="AF59" s="687"/>
      <c r="AG59" s="687"/>
      <c r="AH59" s="687"/>
      <c r="AI59" s="687"/>
      <c r="AJ59" s="687"/>
      <c r="AK59" s="687"/>
      <c r="AL59" s="687"/>
      <c r="AM59" s="687">
        <f>SUM(AM60:AT62)</f>
        <v>931284104</v>
      </c>
      <c r="AN59" s="687"/>
      <c r="AO59" s="687"/>
      <c r="AP59" s="687"/>
      <c r="AQ59" s="687"/>
      <c r="AR59" s="687"/>
      <c r="AS59" s="687"/>
      <c r="AT59" s="687"/>
      <c r="AU59" s="687">
        <f>SUM(AU60:BB62)</f>
        <v>1062029806</v>
      </c>
      <c r="AV59" s="687"/>
      <c r="AW59" s="687"/>
      <c r="AX59" s="687"/>
      <c r="AY59" s="687"/>
      <c r="AZ59" s="687"/>
      <c r="BA59" s="687"/>
      <c r="BB59" s="687"/>
      <c r="BC59" s="687">
        <f>SUM(BC60:BJ62)</f>
        <v>1762524139</v>
      </c>
      <c r="BD59" s="687"/>
      <c r="BE59" s="687"/>
      <c r="BF59" s="687"/>
      <c r="BG59" s="687"/>
      <c r="BH59" s="687"/>
      <c r="BI59" s="687"/>
      <c r="BJ59" s="687"/>
      <c r="BK59" s="687">
        <f>SUM(BK60:BR62)</f>
        <v>1982673564</v>
      </c>
      <c r="BL59" s="687"/>
      <c r="BM59" s="687"/>
      <c r="BN59" s="687"/>
      <c r="BO59" s="687"/>
      <c r="BP59" s="687"/>
      <c r="BQ59" s="687"/>
      <c r="BR59" s="687"/>
      <c r="BS59" s="687">
        <f t="shared" si="3"/>
        <v>6398251408</v>
      </c>
      <c r="BT59" s="687"/>
      <c r="BU59" s="687"/>
      <c r="BV59" s="687"/>
      <c r="BW59" s="687"/>
      <c r="BX59" s="687"/>
      <c r="BY59" s="687"/>
      <c r="BZ59" s="687"/>
    </row>
    <row r="60" spans="1:78" ht="16.5" customHeight="1">
      <c r="A60" s="701"/>
      <c r="B60" s="702"/>
      <c r="C60" s="75"/>
      <c r="D60" s="681" t="s">
        <v>542</v>
      </c>
      <c r="E60" s="681"/>
      <c r="F60" s="681"/>
      <c r="G60" s="681"/>
      <c r="H60" s="681"/>
      <c r="I60" s="681"/>
      <c r="J60" s="681"/>
      <c r="K60" s="681"/>
      <c r="L60" s="681"/>
      <c r="M60" s="681"/>
      <c r="N60" s="682"/>
      <c r="O60" s="686">
        <v>3159805</v>
      </c>
      <c r="P60" s="686"/>
      <c r="Q60" s="686"/>
      <c r="R60" s="686"/>
      <c r="S60" s="686"/>
      <c r="T60" s="686"/>
      <c r="U60" s="686"/>
      <c r="V60" s="686"/>
      <c r="W60" s="686">
        <v>10145070</v>
      </c>
      <c r="X60" s="686"/>
      <c r="Y60" s="686"/>
      <c r="Z60" s="686"/>
      <c r="AA60" s="686"/>
      <c r="AB60" s="686"/>
      <c r="AC60" s="686"/>
      <c r="AD60" s="686"/>
      <c r="AE60" s="686">
        <v>246143648</v>
      </c>
      <c r="AF60" s="686"/>
      <c r="AG60" s="686"/>
      <c r="AH60" s="686"/>
      <c r="AI60" s="686"/>
      <c r="AJ60" s="686"/>
      <c r="AK60" s="686"/>
      <c r="AL60" s="686"/>
      <c r="AM60" s="686">
        <v>385944051</v>
      </c>
      <c r="AN60" s="686"/>
      <c r="AO60" s="686"/>
      <c r="AP60" s="686"/>
      <c r="AQ60" s="686"/>
      <c r="AR60" s="686"/>
      <c r="AS60" s="686"/>
      <c r="AT60" s="686"/>
      <c r="AU60" s="686">
        <v>447183119</v>
      </c>
      <c r="AV60" s="686"/>
      <c r="AW60" s="686"/>
      <c r="AX60" s="686"/>
      <c r="AY60" s="686"/>
      <c r="AZ60" s="686"/>
      <c r="BA60" s="686"/>
      <c r="BB60" s="686"/>
      <c r="BC60" s="686">
        <v>837419955</v>
      </c>
      <c r="BD60" s="686"/>
      <c r="BE60" s="686"/>
      <c r="BF60" s="686"/>
      <c r="BG60" s="686"/>
      <c r="BH60" s="686"/>
      <c r="BI60" s="686"/>
      <c r="BJ60" s="686"/>
      <c r="BK60" s="686">
        <v>827588718</v>
      </c>
      <c r="BL60" s="686"/>
      <c r="BM60" s="686"/>
      <c r="BN60" s="686"/>
      <c r="BO60" s="686"/>
      <c r="BP60" s="686"/>
      <c r="BQ60" s="686"/>
      <c r="BR60" s="686"/>
      <c r="BS60" s="687">
        <f t="shared" si="3"/>
        <v>2757584366</v>
      </c>
      <c r="BT60" s="687"/>
      <c r="BU60" s="687"/>
      <c r="BV60" s="687"/>
      <c r="BW60" s="687"/>
      <c r="BX60" s="687"/>
      <c r="BY60" s="687"/>
      <c r="BZ60" s="687"/>
    </row>
    <row r="61" spans="1:78" ht="16.5" customHeight="1">
      <c r="A61" s="701"/>
      <c r="B61" s="708"/>
      <c r="C61" s="75"/>
      <c r="D61" s="681" t="s">
        <v>543</v>
      </c>
      <c r="E61" s="681"/>
      <c r="F61" s="681"/>
      <c r="G61" s="681"/>
      <c r="H61" s="681"/>
      <c r="I61" s="681"/>
      <c r="J61" s="681"/>
      <c r="K61" s="681"/>
      <c r="L61" s="681"/>
      <c r="M61" s="681"/>
      <c r="N61" s="682"/>
      <c r="O61" s="699"/>
      <c r="P61" s="699"/>
      <c r="Q61" s="699"/>
      <c r="R61" s="699"/>
      <c r="S61" s="699"/>
      <c r="T61" s="699"/>
      <c r="U61" s="699"/>
      <c r="V61" s="699"/>
      <c r="W61" s="699"/>
      <c r="X61" s="699"/>
      <c r="Y61" s="699"/>
      <c r="Z61" s="699"/>
      <c r="AA61" s="699"/>
      <c r="AB61" s="699"/>
      <c r="AC61" s="699"/>
      <c r="AD61" s="699"/>
      <c r="AE61" s="686">
        <v>354606956</v>
      </c>
      <c r="AF61" s="686"/>
      <c r="AG61" s="686"/>
      <c r="AH61" s="686"/>
      <c r="AI61" s="686"/>
      <c r="AJ61" s="686"/>
      <c r="AK61" s="686"/>
      <c r="AL61" s="686"/>
      <c r="AM61" s="686">
        <v>436989925</v>
      </c>
      <c r="AN61" s="686"/>
      <c r="AO61" s="686"/>
      <c r="AP61" s="686"/>
      <c r="AQ61" s="686"/>
      <c r="AR61" s="686"/>
      <c r="AS61" s="686"/>
      <c r="AT61" s="686"/>
      <c r="AU61" s="686">
        <v>460777489</v>
      </c>
      <c r="AV61" s="686"/>
      <c r="AW61" s="686"/>
      <c r="AX61" s="686"/>
      <c r="AY61" s="686"/>
      <c r="AZ61" s="686"/>
      <c r="BA61" s="686"/>
      <c r="BB61" s="686"/>
      <c r="BC61" s="686">
        <v>597544082</v>
      </c>
      <c r="BD61" s="686"/>
      <c r="BE61" s="686"/>
      <c r="BF61" s="686"/>
      <c r="BG61" s="686"/>
      <c r="BH61" s="686"/>
      <c r="BI61" s="686"/>
      <c r="BJ61" s="686"/>
      <c r="BK61" s="686">
        <v>349287996</v>
      </c>
      <c r="BL61" s="686"/>
      <c r="BM61" s="686"/>
      <c r="BN61" s="686"/>
      <c r="BO61" s="686"/>
      <c r="BP61" s="686"/>
      <c r="BQ61" s="686"/>
      <c r="BR61" s="686"/>
      <c r="BS61" s="687">
        <f t="shared" si="3"/>
        <v>2199206448</v>
      </c>
      <c r="BT61" s="687"/>
      <c r="BU61" s="687"/>
      <c r="BV61" s="687"/>
      <c r="BW61" s="687"/>
      <c r="BX61" s="687"/>
      <c r="BY61" s="687"/>
      <c r="BZ61" s="687"/>
    </row>
    <row r="62" spans="1:78" ht="16.5" customHeight="1">
      <c r="A62" s="701"/>
      <c r="B62" s="708"/>
      <c r="C62" s="75"/>
      <c r="D62" s="681" t="s">
        <v>518</v>
      </c>
      <c r="E62" s="681"/>
      <c r="F62" s="681"/>
      <c r="G62" s="681"/>
      <c r="H62" s="681"/>
      <c r="I62" s="681"/>
      <c r="J62" s="681"/>
      <c r="K62" s="681"/>
      <c r="L62" s="681"/>
      <c r="M62" s="681"/>
      <c r="N62" s="682"/>
      <c r="O62" s="699"/>
      <c r="P62" s="699"/>
      <c r="Q62" s="699"/>
      <c r="R62" s="699"/>
      <c r="S62" s="699"/>
      <c r="T62" s="699"/>
      <c r="U62" s="699"/>
      <c r="V62" s="699"/>
      <c r="W62" s="699"/>
      <c r="X62" s="699"/>
      <c r="Y62" s="699"/>
      <c r="Z62" s="699"/>
      <c r="AA62" s="699"/>
      <c r="AB62" s="699"/>
      <c r="AC62" s="699"/>
      <c r="AD62" s="699"/>
      <c r="AE62" s="686">
        <v>45684316</v>
      </c>
      <c r="AF62" s="686"/>
      <c r="AG62" s="686"/>
      <c r="AH62" s="686"/>
      <c r="AI62" s="686"/>
      <c r="AJ62" s="686"/>
      <c r="AK62" s="686"/>
      <c r="AL62" s="686"/>
      <c r="AM62" s="686">
        <v>108350128</v>
      </c>
      <c r="AN62" s="686"/>
      <c r="AO62" s="686"/>
      <c r="AP62" s="686"/>
      <c r="AQ62" s="686"/>
      <c r="AR62" s="686"/>
      <c r="AS62" s="686"/>
      <c r="AT62" s="686"/>
      <c r="AU62" s="686">
        <v>154069198</v>
      </c>
      <c r="AV62" s="686"/>
      <c r="AW62" s="686"/>
      <c r="AX62" s="686"/>
      <c r="AY62" s="686"/>
      <c r="AZ62" s="686"/>
      <c r="BA62" s="686"/>
      <c r="BB62" s="686"/>
      <c r="BC62" s="686">
        <v>327560102</v>
      </c>
      <c r="BD62" s="686"/>
      <c r="BE62" s="686"/>
      <c r="BF62" s="686"/>
      <c r="BG62" s="686"/>
      <c r="BH62" s="686"/>
      <c r="BI62" s="686"/>
      <c r="BJ62" s="686"/>
      <c r="BK62" s="686">
        <v>805796850</v>
      </c>
      <c r="BL62" s="686"/>
      <c r="BM62" s="686"/>
      <c r="BN62" s="686"/>
      <c r="BO62" s="686"/>
      <c r="BP62" s="686"/>
      <c r="BQ62" s="686"/>
      <c r="BR62" s="686"/>
      <c r="BS62" s="687">
        <f t="shared" si="3"/>
        <v>1441460594</v>
      </c>
      <c r="BT62" s="687"/>
      <c r="BU62" s="687"/>
      <c r="BV62" s="687"/>
      <c r="BW62" s="687"/>
      <c r="BX62" s="687"/>
      <c r="BY62" s="687"/>
      <c r="BZ62" s="687"/>
    </row>
    <row r="63" spans="1:78" ht="16.5" customHeight="1">
      <c r="A63" s="701"/>
      <c r="B63" s="708"/>
      <c r="C63" s="691" t="s">
        <v>820</v>
      </c>
      <c r="D63" s="691"/>
      <c r="E63" s="691"/>
      <c r="F63" s="691"/>
      <c r="G63" s="691"/>
      <c r="H63" s="691"/>
      <c r="I63" s="691"/>
      <c r="J63" s="691"/>
      <c r="K63" s="691"/>
      <c r="L63" s="691"/>
      <c r="M63" s="691"/>
      <c r="N63" s="691"/>
      <c r="O63" s="687">
        <f>SUM(O64:V66)</f>
        <v>489100</v>
      </c>
      <c r="P63" s="687"/>
      <c r="Q63" s="687"/>
      <c r="R63" s="687"/>
      <c r="S63" s="687"/>
      <c r="T63" s="687"/>
      <c r="U63" s="687"/>
      <c r="V63" s="687"/>
      <c r="W63" s="687">
        <f>SUM(W64:AD66)</f>
        <v>1853500</v>
      </c>
      <c r="X63" s="687"/>
      <c r="Y63" s="687"/>
      <c r="Z63" s="687"/>
      <c r="AA63" s="687"/>
      <c r="AB63" s="687"/>
      <c r="AC63" s="687"/>
      <c r="AD63" s="687"/>
      <c r="AE63" s="687">
        <f>SUM(AE64:AL66)</f>
        <v>102641080</v>
      </c>
      <c r="AF63" s="687"/>
      <c r="AG63" s="687"/>
      <c r="AH63" s="687"/>
      <c r="AI63" s="687"/>
      <c r="AJ63" s="687"/>
      <c r="AK63" s="687"/>
      <c r="AL63" s="687"/>
      <c r="AM63" s="687">
        <f>SUM(AM64:AT66)</f>
        <v>138945760</v>
      </c>
      <c r="AN63" s="687"/>
      <c r="AO63" s="687"/>
      <c r="AP63" s="687"/>
      <c r="AQ63" s="687"/>
      <c r="AR63" s="687"/>
      <c r="AS63" s="687"/>
      <c r="AT63" s="687"/>
      <c r="AU63" s="687">
        <f>SUM(AU64:BB66)</f>
        <v>154480180</v>
      </c>
      <c r="AV63" s="687"/>
      <c r="AW63" s="687"/>
      <c r="AX63" s="687"/>
      <c r="AY63" s="687"/>
      <c r="AZ63" s="687"/>
      <c r="BA63" s="687"/>
      <c r="BB63" s="687"/>
      <c r="BC63" s="687">
        <f>SUM(BC64:BJ66)</f>
        <v>237067240</v>
      </c>
      <c r="BD63" s="687"/>
      <c r="BE63" s="687"/>
      <c r="BF63" s="687"/>
      <c r="BG63" s="687"/>
      <c r="BH63" s="687"/>
      <c r="BI63" s="687"/>
      <c r="BJ63" s="687"/>
      <c r="BK63" s="687">
        <f>SUM(BK64:BR66)</f>
        <v>253467840</v>
      </c>
      <c r="BL63" s="687"/>
      <c r="BM63" s="687"/>
      <c r="BN63" s="687"/>
      <c r="BO63" s="687"/>
      <c r="BP63" s="687"/>
      <c r="BQ63" s="687"/>
      <c r="BR63" s="687"/>
      <c r="BS63" s="687">
        <f t="shared" si="3"/>
        <v>888944700</v>
      </c>
      <c r="BT63" s="687"/>
      <c r="BU63" s="687"/>
      <c r="BV63" s="687"/>
      <c r="BW63" s="687"/>
      <c r="BX63" s="687"/>
      <c r="BY63" s="687"/>
      <c r="BZ63" s="687"/>
    </row>
    <row r="64" spans="1:78" ht="16.5" customHeight="1">
      <c r="A64" s="701"/>
      <c r="B64" s="708"/>
      <c r="C64" s="75"/>
      <c r="D64" s="681" t="s">
        <v>542</v>
      </c>
      <c r="E64" s="681"/>
      <c r="F64" s="681"/>
      <c r="G64" s="681"/>
      <c r="H64" s="681"/>
      <c r="I64" s="681"/>
      <c r="J64" s="681"/>
      <c r="K64" s="681"/>
      <c r="L64" s="681"/>
      <c r="M64" s="681"/>
      <c r="N64" s="682"/>
      <c r="O64" s="686">
        <v>489100</v>
      </c>
      <c r="P64" s="686"/>
      <c r="Q64" s="686"/>
      <c r="R64" s="686"/>
      <c r="S64" s="686"/>
      <c r="T64" s="686"/>
      <c r="U64" s="686"/>
      <c r="V64" s="686"/>
      <c r="W64" s="686">
        <v>1853500</v>
      </c>
      <c r="X64" s="686"/>
      <c r="Y64" s="686"/>
      <c r="Z64" s="686"/>
      <c r="AA64" s="686"/>
      <c r="AB64" s="686"/>
      <c r="AC64" s="686"/>
      <c r="AD64" s="686"/>
      <c r="AE64" s="686">
        <v>42902270</v>
      </c>
      <c r="AF64" s="686"/>
      <c r="AG64" s="686"/>
      <c r="AH64" s="686"/>
      <c r="AI64" s="686"/>
      <c r="AJ64" s="686"/>
      <c r="AK64" s="686"/>
      <c r="AL64" s="686"/>
      <c r="AM64" s="686">
        <v>62057870</v>
      </c>
      <c r="AN64" s="686"/>
      <c r="AO64" s="686"/>
      <c r="AP64" s="686"/>
      <c r="AQ64" s="686"/>
      <c r="AR64" s="686"/>
      <c r="AS64" s="686"/>
      <c r="AT64" s="686"/>
      <c r="AU64" s="686">
        <v>72707360</v>
      </c>
      <c r="AV64" s="686"/>
      <c r="AW64" s="686"/>
      <c r="AX64" s="686"/>
      <c r="AY64" s="686"/>
      <c r="AZ64" s="686"/>
      <c r="BA64" s="686"/>
      <c r="BB64" s="686"/>
      <c r="BC64" s="686">
        <v>125119090</v>
      </c>
      <c r="BD64" s="686"/>
      <c r="BE64" s="686"/>
      <c r="BF64" s="686"/>
      <c r="BG64" s="686"/>
      <c r="BH64" s="686"/>
      <c r="BI64" s="686"/>
      <c r="BJ64" s="686"/>
      <c r="BK64" s="686">
        <v>121121890</v>
      </c>
      <c r="BL64" s="686"/>
      <c r="BM64" s="686"/>
      <c r="BN64" s="686"/>
      <c r="BO64" s="686"/>
      <c r="BP64" s="686"/>
      <c r="BQ64" s="686"/>
      <c r="BR64" s="686"/>
      <c r="BS64" s="687">
        <f t="shared" si="3"/>
        <v>426251080</v>
      </c>
      <c r="BT64" s="687"/>
      <c r="BU64" s="687"/>
      <c r="BV64" s="687"/>
      <c r="BW64" s="687"/>
      <c r="BX64" s="687"/>
      <c r="BY64" s="687"/>
      <c r="BZ64" s="687"/>
    </row>
    <row r="65" spans="1:78" ht="16.5" customHeight="1">
      <c r="A65" s="701"/>
      <c r="B65" s="708"/>
      <c r="C65" s="75"/>
      <c r="D65" s="681" t="s">
        <v>543</v>
      </c>
      <c r="E65" s="681"/>
      <c r="F65" s="681"/>
      <c r="G65" s="681"/>
      <c r="H65" s="681"/>
      <c r="I65" s="681"/>
      <c r="J65" s="681"/>
      <c r="K65" s="681"/>
      <c r="L65" s="681"/>
      <c r="M65" s="681"/>
      <c r="N65" s="682"/>
      <c r="O65" s="699"/>
      <c r="P65" s="699"/>
      <c r="Q65" s="699"/>
      <c r="R65" s="699"/>
      <c r="S65" s="699"/>
      <c r="T65" s="699"/>
      <c r="U65" s="699"/>
      <c r="V65" s="699"/>
      <c r="W65" s="699"/>
      <c r="X65" s="699"/>
      <c r="Y65" s="699"/>
      <c r="Z65" s="699"/>
      <c r="AA65" s="699"/>
      <c r="AB65" s="699"/>
      <c r="AC65" s="699"/>
      <c r="AD65" s="699"/>
      <c r="AE65" s="686">
        <v>54119060</v>
      </c>
      <c r="AF65" s="686"/>
      <c r="AG65" s="686"/>
      <c r="AH65" s="686"/>
      <c r="AI65" s="686"/>
      <c r="AJ65" s="686"/>
      <c r="AK65" s="686"/>
      <c r="AL65" s="686"/>
      <c r="AM65" s="686">
        <v>63953610</v>
      </c>
      <c r="AN65" s="686"/>
      <c r="AO65" s="686"/>
      <c r="AP65" s="686"/>
      <c r="AQ65" s="686"/>
      <c r="AR65" s="686"/>
      <c r="AS65" s="686"/>
      <c r="AT65" s="686"/>
      <c r="AU65" s="686">
        <v>63500560</v>
      </c>
      <c r="AV65" s="686"/>
      <c r="AW65" s="686"/>
      <c r="AX65" s="686"/>
      <c r="AY65" s="686"/>
      <c r="AZ65" s="686"/>
      <c r="BA65" s="686"/>
      <c r="BB65" s="686"/>
      <c r="BC65" s="686">
        <v>76876850</v>
      </c>
      <c r="BD65" s="686"/>
      <c r="BE65" s="686"/>
      <c r="BF65" s="686"/>
      <c r="BG65" s="686"/>
      <c r="BH65" s="686"/>
      <c r="BI65" s="686"/>
      <c r="BJ65" s="686"/>
      <c r="BK65" s="686">
        <v>44499250</v>
      </c>
      <c r="BL65" s="686"/>
      <c r="BM65" s="686"/>
      <c r="BN65" s="686"/>
      <c r="BO65" s="686"/>
      <c r="BP65" s="686"/>
      <c r="BQ65" s="686"/>
      <c r="BR65" s="686"/>
      <c r="BS65" s="687">
        <f t="shared" si="3"/>
        <v>302949330</v>
      </c>
      <c r="BT65" s="687"/>
      <c r="BU65" s="687"/>
      <c r="BV65" s="687"/>
      <c r="BW65" s="687"/>
      <c r="BX65" s="687"/>
      <c r="BY65" s="687"/>
      <c r="BZ65" s="687"/>
    </row>
    <row r="66" spans="1:78" ht="16.5" customHeight="1">
      <c r="A66" s="706"/>
      <c r="B66" s="709"/>
      <c r="C66" s="75"/>
      <c r="D66" s="681" t="s">
        <v>518</v>
      </c>
      <c r="E66" s="681"/>
      <c r="F66" s="681"/>
      <c r="G66" s="681"/>
      <c r="H66" s="681"/>
      <c r="I66" s="681"/>
      <c r="J66" s="681"/>
      <c r="K66" s="681"/>
      <c r="L66" s="681"/>
      <c r="M66" s="681"/>
      <c r="N66" s="682"/>
      <c r="O66" s="699"/>
      <c r="P66" s="699"/>
      <c r="Q66" s="699"/>
      <c r="R66" s="699"/>
      <c r="S66" s="699"/>
      <c r="T66" s="699"/>
      <c r="U66" s="699"/>
      <c r="V66" s="699"/>
      <c r="W66" s="699"/>
      <c r="X66" s="699"/>
      <c r="Y66" s="699"/>
      <c r="Z66" s="699"/>
      <c r="AA66" s="699"/>
      <c r="AB66" s="699"/>
      <c r="AC66" s="699"/>
      <c r="AD66" s="699"/>
      <c r="AE66" s="686">
        <v>5619750</v>
      </c>
      <c r="AF66" s="686"/>
      <c r="AG66" s="686"/>
      <c r="AH66" s="686"/>
      <c r="AI66" s="686"/>
      <c r="AJ66" s="686"/>
      <c r="AK66" s="686"/>
      <c r="AL66" s="686"/>
      <c r="AM66" s="686">
        <v>12934280</v>
      </c>
      <c r="AN66" s="686"/>
      <c r="AO66" s="686"/>
      <c r="AP66" s="686"/>
      <c r="AQ66" s="686"/>
      <c r="AR66" s="686"/>
      <c r="AS66" s="686"/>
      <c r="AT66" s="686"/>
      <c r="AU66" s="686">
        <v>18272260</v>
      </c>
      <c r="AV66" s="686"/>
      <c r="AW66" s="686"/>
      <c r="AX66" s="686"/>
      <c r="AY66" s="686"/>
      <c r="AZ66" s="686"/>
      <c r="BA66" s="686"/>
      <c r="BB66" s="686"/>
      <c r="BC66" s="686">
        <v>35071300</v>
      </c>
      <c r="BD66" s="686"/>
      <c r="BE66" s="686"/>
      <c r="BF66" s="686"/>
      <c r="BG66" s="686"/>
      <c r="BH66" s="686"/>
      <c r="BI66" s="686"/>
      <c r="BJ66" s="686"/>
      <c r="BK66" s="686">
        <v>87846700</v>
      </c>
      <c r="BL66" s="686"/>
      <c r="BM66" s="686"/>
      <c r="BN66" s="686"/>
      <c r="BO66" s="686"/>
      <c r="BP66" s="686"/>
      <c r="BQ66" s="686"/>
      <c r="BR66" s="686"/>
      <c r="BS66" s="687">
        <f t="shared" si="3"/>
        <v>159744290</v>
      </c>
      <c r="BT66" s="687"/>
      <c r="BU66" s="687"/>
      <c r="BV66" s="687"/>
      <c r="BW66" s="687"/>
      <c r="BX66" s="687"/>
      <c r="BY66" s="687"/>
      <c r="BZ66" s="687"/>
    </row>
    <row r="67" spans="1:78" ht="16.5" customHeight="1">
      <c r="A67" s="703" t="s">
        <v>702</v>
      </c>
      <c r="B67" s="704"/>
      <c r="C67" s="704"/>
      <c r="D67" s="704"/>
      <c r="E67" s="704"/>
      <c r="F67" s="704"/>
      <c r="G67" s="704"/>
      <c r="H67" s="704"/>
      <c r="I67" s="704"/>
      <c r="J67" s="704"/>
      <c r="K67" s="704"/>
      <c r="L67" s="704"/>
      <c r="M67" s="704"/>
      <c r="N67" s="705"/>
      <c r="O67" s="687">
        <f>SUM(O54:V59)</f>
        <v>3159805</v>
      </c>
      <c r="P67" s="687"/>
      <c r="Q67" s="687"/>
      <c r="R67" s="687"/>
      <c r="S67" s="687"/>
      <c r="T67" s="687"/>
      <c r="U67" s="687"/>
      <c r="V67" s="687"/>
      <c r="W67" s="687">
        <f>SUM(W54:AD59)</f>
        <v>303294210</v>
      </c>
      <c r="X67" s="687"/>
      <c r="Y67" s="687"/>
      <c r="Z67" s="687"/>
      <c r="AA67" s="687"/>
      <c r="AB67" s="687"/>
      <c r="AC67" s="687"/>
      <c r="AD67" s="687"/>
      <c r="AE67" s="687">
        <f>SUM(AE54:AL59)</f>
        <v>1657559814</v>
      </c>
      <c r="AF67" s="687"/>
      <c r="AG67" s="687"/>
      <c r="AH67" s="687"/>
      <c r="AI67" s="687"/>
      <c r="AJ67" s="687"/>
      <c r="AK67" s="687"/>
      <c r="AL67" s="687"/>
      <c r="AM67" s="687">
        <f>SUM(AM54:AT59)</f>
        <v>1847700549</v>
      </c>
      <c r="AN67" s="687"/>
      <c r="AO67" s="687"/>
      <c r="AP67" s="687"/>
      <c r="AQ67" s="687"/>
      <c r="AR67" s="687"/>
      <c r="AS67" s="687"/>
      <c r="AT67" s="687"/>
      <c r="AU67" s="687">
        <f>SUM(AU54:BB59)</f>
        <v>1855920218</v>
      </c>
      <c r="AV67" s="687"/>
      <c r="AW67" s="687"/>
      <c r="AX67" s="687"/>
      <c r="AY67" s="687"/>
      <c r="AZ67" s="687"/>
      <c r="BA67" s="687"/>
      <c r="BB67" s="687"/>
      <c r="BC67" s="687">
        <f>SUM(BC54:BJ59)</f>
        <v>2421314292</v>
      </c>
      <c r="BD67" s="687"/>
      <c r="BE67" s="687"/>
      <c r="BF67" s="687"/>
      <c r="BG67" s="687"/>
      <c r="BH67" s="687"/>
      <c r="BI67" s="687"/>
      <c r="BJ67" s="687"/>
      <c r="BK67" s="687">
        <f>SUM(BK54:BR59)</f>
        <v>2887194316</v>
      </c>
      <c r="BL67" s="687"/>
      <c r="BM67" s="687"/>
      <c r="BN67" s="687"/>
      <c r="BO67" s="687"/>
      <c r="BP67" s="687"/>
      <c r="BQ67" s="687"/>
      <c r="BR67" s="687"/>
      <c r="BS67" s="687">
        <f t="shared" si="3"/>
        <v>10976143204</v>
      </c>
      <c r="BT67" s="687"/>
      <c r="BU67" s="687"/>
      <c r="BV67" s="687"/>
      <c r="BW67" s="687"/>
      <c r="BX67" s="687"/>
      <c r="BY67" s="687"/>
      <c r="BZ67" s="687"/>
    </row>
  </sheetData>
  <sheetProtection sheet="1" objects="1" scenarios="1"/>
  <mergeCells count="539">
    <mergeCell ref="A65:B65"/>
    <mergeCell ref="A66:B66"/>
    <mergeCell ref="C63:N63"/>
    <mergeCell ref="A60:B60"/>
    <mergeCell ref="A61:B61"/>
    <mergeCell ref="A62:B62"/>
    <mergeCell ref="A63:B63"/>
    <mergeCell ref="D64:N64"/>
    <mergeCell ref="D65:N65"/>
    <mergeCell ref="D66:N66"/>
    <mergeCell ref="A34:B34"/>
    <mergeCell ref="A35:B35"/>
    <mergeCell ref="A36:B36"/>
    <mergeCell ref="A58:N58"/>
    <mergeCell ref="A55:N55"/>
    <mergeCell ref="A56:N56"/>
    <mergeCell ref="A52:N52"/>
    <mergeCell ref="A49:B49"/>
    <mergeCell ref="A50:B50"/>
    <mergeCell ref="A51:B51"/>
    <mergeCell ref="BS54:BZ54"/>
    <mergeCell ref="BS55:BZ55"/>
    <mergeCell ref="BS56:BZ56"/>
    <mergeCell ref="BS49:BZ49"/>
    <mergeCell ref="BS50:BZ50"/>
    <mergeCell ref="BS51:BZ51"/>
    <mergeCell ref="BS52:BZ52"/>
    <mergeCell ref="A30:B30"/>
    <mergeCell ref="A31:B31"/>
    <mergeCell ref="A32:B32"/>
    <mergeCell ref="A33:B33"/>
    <mergeCell ref="C33:N33"/>
    <mergeCell ref="AU37:BB37"/>
    <mergeCell ref="BC37:BJ37"/>
    <mergeCell ref="BS61:BZ61"/>
    <mergeCell ref="BS37:BZ37"/>
    <mergeCell ref="BS45:BZ45"/>
    <mergeCell ref="A37:N37"/>
    <mergeCell ref="O37:V37"/>
    <mergeCell ref="W37:AD37"/>
    <mergeCell ref="AE37:AL37"/>
    <mergeCell ref="BS62:BZ62"/>
    <mergeCell ref="BS57:BZ57"/>
    <mergeCell ref="BS58:BZ58"/>
    <mergeCell ref="BS59:BZ59"/>
    <mergeCell ref="BS60:BZ60"/>
    <mergeCell ref="BS67:BZ67"/>
    <mergeCell ref="BS65:BZ65"/>
    <mergeCell ref="BS66:BZ66"/>
    <mergeCell ref="BS63:BZ63"/>
    <mergeCell ref="BS64:BZ64"/>
    <mergeCell ref="BS34:BZ34"/>
    <mergeCell ref="BS35:BZ35"/>
    <mergeCell ref="BS36:BZ36"/>
    <mergeCell ref="BS48:BZ48"/>
    <mergeCell ref="BS41:BZ41"/>
    <mergeCell ref="BS42:BZ42"/>
    <mergeCell ref="BS43:BZ43"/>
    <mergeCell ref="BS44:BZ44"/>
    <mergeCell ref="BS46:BZ46"/>
    <mergeCell ref="BS47:BZ47"/>
    <mergeCell ref="BS39:BZ39"/>
    <mergeCell ref="BS40:BZ40"/>
    <mergeCell ref="BS26:BZ26"/>
    <mergeCell ref="BS27:BZ27"/>
    <mergeCell ref="BS28:BZ28"/>
    <mergeCell ref="BS29:BZ29"/>
    <mergeCell ref="BS30:BZ30"/>
    <mergeCell ref="BS31:BZ31"/>
    <mergeCell ref="BS32:BZ32"/>
    <mergeCell ref="BS33:BZ33"/>
    <mergeCell ref="BS21:BZ21"/>
    <mergeCell ref="BS22:BZ22"/>
    <mergeCell ref="BS23:BZ23"/>
    <mergeCell ref="BS24:BZ24"/>
    <mergeCell ref="BS17:BZ17"/>
    <mergeCell ref="BS18:BZ18"/>
    <mergeCell ref="BS19:BZ19"/>
    <mergeCell ref="BS20:BZ20"/>
    <mergeCell ref="BK65:BR65"/>
    <mergeCell ref="BK66:BR66"/>
    <mergeCell ref="BK67:BR67"/>
    <mergeCell ref="BS9:BZ9"/>
    <mergeCell ref="BS11:BZ11"/>
    <mergeCell ref="BS12:BZ12"/>
    <mergeCell ref="BS13:BZ13"/>
    <mergeCell ref="BS14:BZ14"/>
    <mergeCell ref="BS15:BZ15"/>
    <mergeCell ref="BS16:BZ16"/>
    <mergeCell ref="BK61:BR61"/>
    <mergeCell ref="BK62:BR62"/>
    <mergeCell ref="BK63:BR63"/>
    <mergeCell ref="BK64:BR64"/>
    <mergeCell ref="BK57:BR57"/>
    <mergeCell ref="BK58:BR58"/>
    <mergeCell ref="BK59:BR59"/>
    <mergeCell ref="BK60:BR60"/>
    <mergeCell ref="BK52:BR52"/>
    <mergeCell ref="BK54:BR54"/>
    <mergeCell ref="BK55:BR55"/>
    <mergeCell ref="BK56:BR56"/>
    <mergeCell ref="BK48:BR48"/>
    <mergeCell ref="BK49:BR49"/>
    <mergeCell ref="BK50:BR50"/>
    <mergeCell ref="BK51:BR51"/>
    <mergeCell ref="BK44:BR44"/>
    <mergeCell ref="BK45:BR45"/>
    <mergeCell ref="BK46:BR46"/>
    <mergeCell ref="BK47:BR47"/>
    <mergeCell ref="BK40:BR40"/>
    <mergeCell ref="BK41:BR41"/>
    <mergeCell ref="BK42:BR42"/>
    <mergeCell ref="BK43:BR43"/>
    <mergeCell ref="BK34:BR34"/>
    <mergeCell ref="BK35:BR35"/>
    <mergeCell ref="BK36:BR36"/>
    <mergeCell ref="BK39:BR39"/>
    <mergeCell ref="BK37:BR37"/>
    <mergeCell ref="BK30:BR30"/>
    <mergeCell ref="BK31:BR31"/>
    <mergeCell ref="BK32:BR32"/>
    <mergeCell ref="BK33:BR33"/>
    <mergeCell ref="BK26:BR26"/>
    <mergeCell ref="BK27:BR27"/>
    <mergeCell ref="BK28:BR28"/>
    <mergeCell ref="BK29:BR29"/>
    <mergeCell ref="BK21:BR21"/>
    <mergeCell ref="BK22:BR22"/>
    <mergeCell ref="BK23:BR23"/>
    <mergeCell ref="BK24:BR24"/>
    <mergeCell ref="BK17:BR17"/>
    <mergeCell ref="BK18:BR18"/>
    <mergeCell ref="BK19:BR19"/>
    <mergeCell ref="BK20:BR20"/>
    <mergeCell ref="A67:N67"/>
    <mergeCell ref="BK9:BR9"/>
    <mergeCell ref="BK11:BR11"/>
    <mergeCell ref="BK12:BR12"/>
    <mergeCell ref="BK13:BR13"/>
    <mergeCell ref="BK14:BR14"/>
    <mergeCell ref="BK15:BR15"/>
    <mergeCell ref="A64:B64"/>
    <mergeCell ref="A57:N57"/>
    <mergeCell ref="BK16:BR16"/>
    <mergeCell ref="D49:N49"/>
    <mergeCell ref="D50:N50"/>
    <mergeCell ref="A45:B45"/>
    <mergeCell ref="A46:B46"/>
    <mergeCell ref="A47:B47"/>
    <mergeCell ref="A48:B48"/>
    <mergeCell ref="D45:N45"/>
    <mergeCell ref="D46:N46"/>
    <mergeCell ref="D47:N47"/>
    <mergeCell ref="C48:N48"/>
    <mergeCell ref="A41:N41"/>
    <mergeCell ref="A42:N42"/>
    <mergeCell ref="A43:N43"/>
    <mergeCell ref="A44:N44"/>
    <mergeCell ref="A38:N38"/>
    <mergeCell ref="A39:N39"/>
    <mergeCell ref="A40:N40"/>
    <mergeCell ref="A29:N29"/>
    <mergeCell ref="D30:N30"/>
    <mergeCell ref="D31:N31"/>
    <mergeCell ref="D32:N32"/>
    <mergeCell ref="D34:N34"/>
    <mergeCell ref="D35:N35"/>
    <mergeCell ref="D36:N36"/>
    <mergeCell ref="A20:B20"/>
    <mergeCell ref="A28:N28"/>
    <mergeCell ref="A24:N24"/>
    <mergeCell ref="A21:B21"/>
    <mergeCell ref="A22:B22"/>
    <mergeCell ref="A23:B23"/>
    <mergeCell ref="C20:N20"/>
    <mergeCell ref="A25:N25"/>
    <mergeCell ref="A26:N26"/>
    <mergeCell ref="A27:N27"/>
    <mergeCell ref="O65:V65"/>
    <mergeCell ref="O66:V66"/>
    <mergeCell ref="O67:V67"/>
    <mergeCell ref="A9:N9"/>
    <mergeCell ref="A10:N10"/>
    <mergeCell ref="D17:N17"/>
    <mergeCell ref="D18:N18"/>
    <mergeCell ref="A17:B17"/>
    <mergeCell ref="A18:B18"/>
    <mergeCell ref="A19:B19"/>
    <mergeCell ref="O61:V61"/>
    <mergeCell ref="O62:V62"/>
    <mergeCell ref="O63:V63"/>
    <mergeCell ref="O64:V64"/>
    <mergeCell ref="O57:V57"/>
    <mergeCell ref="O58:V58"/>
    <mergeCell ref="O59:V59"/>
    <mergeCell ref="O60:V60"/>
    <mergeCell ref="O52:V52"/>
    <mergeCell ref="O54:V54"/>
    <mergeCell ref="O55:V55"/>
    <mergeCell ref="O56:V56"/>
    <mergeCell ref="O48:V48"/>
    <mergeCell ref="O49:V49"/>
    <mergeCell ref="O50:V50"/>
    <mergeCell ref="O51:V51"/>
    <mergeCell ref="O44:V44"/>
    <mergeCell ref="O45:V45"/>
    <mergeCell ref="O46:V46"/>
    <mergeCell ref="O47:V47"/>
    <mergeCell ref="O40:V40"/>
    <mergeCell ref="O41:V41"/>
    <mergeCell ref="O42:V42"/>
    <mergeCell ref="O43:V43"/>
    <mergeCell ref="O30:V30"/>
    <mergeCell ref="O31:V31"/>
    <mergeCell ref="O36:V36"/>
    <mergeCell ref="O39:V39"/>
    <mergeCell ref="O32:V32"/>
    <mergeCell ref="O33:V33"/>
    <mergeCell ref="O34:V34"/>
    <mergeCell ref="O35:V35"/>
    <mergeCell ref="O26:V26"/>
    <mergeCell ref="O27:V27"/>
    <mergeCell ref="O28:V28"/>
    <mergeCell ref="O29:V29"/>
    <mergeCell ref="O21:V21"/>
    <mergeCell ref="O22:V22"/>
    <mergeCell ref="O23:V23"/>
    <mergeCell ref="O24:V24"/>
    <mergeCell ref="O17:V17"/>
    <mergeCell ref="O18:V18"/>
    <mergeCell ref="O19:V19"/>
    <mergeCell ref="O20:V20"/>
    <mergeCell ref="W65:AD65"/>
    <mergeCell ref="W66:AD66"/>
    <mergeCell ref="W67:AD67"/>
    <mergeCell ref="O9:V9"/>
    <mergeCell ref="O11:V11"/>
    <mergeCell ref="O12:V12"/>
    <mergeCell ref="O13:V13"/>
    <mergeCell ref="O14:V14"/>
    <mergeCell ref="O15:V15"/>
    <mergeCell ref="O16:V16"/>
    <mergeCell ref="W61:AD61"/>
    <mergeCell ref="W62:AD62"/>
    <mergeCell ref="W63:AD63"/>
    <mergeCell ref="W64:AD64"/>
    <mergeCell ref="W57:AD57"/>
    <mergeCell ref="W58:AD58"/>
    <mergeCell ref="W59:AD59"/>
    <mergeCell ref="W60:AD60"/>
    <mergeCell ref="W49:AD49"/>
    <mergeCell ref="W50:AD50"/>
    <mergeCell ref="W51:AD51"/>
    <mergeCell ref="W52:AD52"/>
    <mergeCell ref="W45:AD45"/>
    <mergeCell ref="W46:AD46"/>
    <mergeCell ref="W47:AD47"/>
    <mergeCell ref="W48:AD48"/>
    <mergeCell ref="W41:AD41"/>
    <mergeCell ref="W42:AD42"/>
    <mergeCell ref="W43:AD43"/>
    <mergeCell ref="W44:AD44"/>
    <mergeCell ref="W31:AD31"/>
    <mergeCell ref="W32:AD32"/>
    <mergeCell ref="W39:AD39"/>
    <mergeCell ref="W40:AD40"/>
    <mergeCell ref="W33:AD33"/>
    <mergeCell ref="W34:AD34"/>
    <mergeCell ref="W35:AD35"/>
    <mergeCell ref="W36:AD36"/>
    <mergeCell ref="W27:AD27"/>
    <mergeCell ref="W28:AD28"/>
    <mergeCell ref="W29:AD29"/>
    <mergeCell ref="W30:AD30"/>
    <mergeCell ref="W22:AD22"/>
    <mergeCell ref="W23:AD23"/>
    <mergeCell ref="W24:AD24"/>
    <mergeCell ref="W26:AD26"/>
    <mergeCell ref="W18:AD18"/>
    <mergeCell ref="W19:AD19"/>
    <mergeCell ref="W20:AD20"/>
    <mergeCell ref="W21:AD21"/>
    <mergeCell ref="AE65:AL65"/>
    <mergeCell ref="AE66:AL66"/>
    <mergeCell ref="AE67:AL67"/>
    <mergeCell ref="W9:AD9"/>
    <mergeCell ref="W11:AD11"/>
    <mergeCell ref="W12:AD12"/>
    <mergeCell ref="W13:AD13"/>
    <mergeCell ref="W14:AD14"/>
    <mergeCell ref="W15:AD15"/>
    <mergeCell ref="W16:AD16"/>
    <mergeCell ref="AE61:AL61"/>
    <mergeCell ref="AE62:AL62"/>
    <mergeCell ref="AE63:AL63"/>
    <mergeCell ref="AE64:AL64"/>
    <mergeCell ref="AE57:AL57"/>
    <mergeCell ref="AE58:AL58"/>
    <mergeCell ref="AE59:AL59"/>
    <mergeCell ref="AE60:AL60"/>
    <mergeCell ref="AE52:AL52"/>
    <mergeCell ref="AE54:AL54"/>
    <mergeCell ref="AE55:AL55"/>
    <mergeCell ref="AE56:AL56"/>
    <mergeCell ref="AE48:AL48"/>
    <mergeCell ref="AE49:AL49"/>
    <mergeCell ref="AE50:AL50"/>
    <mergeCell ref="AE51:AL51"/>
    <mergeCell ref="AE44:AL44"/>
    <mergeCell ref="AE45:AL45"/>
    <mergeCell ref="AE46:AL46"/>
    <mergeCell ref="AE47:AL47"/>
    <mergeCell ref="AE40:AL40"/>
    <mergeCell ref="AE41:AL41"/>
    <mergeCell ref="AE42:AL42"/>
    <mergeCell ref="AE43:AL43"/>
    <mergeCell ref="AE36:AL36"/>
    <mergeCell ref="AE39:AL39"/>
    <mergeCell ref="AE32:AL32"/>
    <mergeCell ref="AE33:AL33"/>
    <mergeCell ref="AE34:AL34"/>
    <mergeCell ref="AE35:AL35"/>
    <mergeCell ref="AE28:AL28"/>
    <mergeCell ref="AE29:AL29"/>
    <mergeCell ref="AE30:AL30"/>
    <mergeCell ref="AE31:AL31"/>
    <mergeCell ref="AE23:AL23"/>
    <mergeCell ref="AE24:AL24"/>
    <mergeCell ref="AE26:AL26"/>
    <mergeCell ref="AE27:AL27"/>
    <mergeCell ref="AE19:AL19"/>
    <mergeCell ref="AE20:AL20"/>
    <mergeCell ref="AE21:AL21"/>
    <mergeCell ref="AE22:AL22"/>
    <mergeCell ref="AM65:AT65"/>
    <mergeCell ref="AM66:AT66"/>
    <mergeCell ref="AM67:AT67"/>
    <mergeCell ref="AE9:AL9"/>
    <mergeCell ref="AE11:AL11"/>
    <mergeCell ref="AE12:AL12"/>
    <mergeCell ref="AE13:AL13"/>
    <mergeCell ref="AE14:AL14"/>
    <mergeCell ref="AE15:AL15"/>
    <mergeCell ref="AE16:AL16"/>
    <mergeCell ref="AM61:AT61"/>
    <mergeCell ref="AM62:AT62"/>
    <mergeCell ref="AM63:AT63"/>
    <mergeCell ref="AM64:AT64"/>
    <mergeCell ref="AM57:AT57"/>
    <mergeCell ref="AM58:AT58"/>
    <mergeCell ref="AM59:AT59"/>
    <mergeCell ref="AM60:AT60"/>
    <mergeCell ref="AM49:AT49"/>
    <mergeCell ref="AM50:AT50"/>
    <mergeCell ref="AM51:AT51"/>
    <mergeCell ref="AM52:AT52"/>
    <mergeCell ref="AM45:AT45"/>
    <mergeCell ref="AM46:AT46"/>
    <mergeCell ref="AM47:AT47"/>
    <mergeCell ref="AM48:AT48"/>
    <mergeCell ref="AM41:AT41"/>
    <mergeCell ref="AM42:AT42"/>
    <mergeCell ref="AM43:AT43"/>
    <mergeCell ref="AM44:AT44"/>
    <mergeCell ref="AM32:AT32"/>
    <mergeCell ref="AM39:AT39"/>
    <mergeCell ref="AM40:AT40"/>
    <mergeCell ref="AM33:AT33"/>
    <mergeCell ref="AM34:AT34"/>
    <mergeCell ref="AM35:AT35"/>
    <mergeCell ref="AM36:AT36"/>
    <mergeCell ref="AM37:AT37"/>
    <mergeCell ref="AM28:AT28"/>
    <mergeCell ref="AM29:AT29"/>
    <mergeCell ref="AM30:AT30"/>
    <mergeCell ref="AM31:AT31"/>
    <mergeCell ref="AM23:AT23"/>
    <mergeCell ref="AM24:AT24"/>
    <mergeCell ref="AM26:AT26"/>
    <mergeCell ref="AM27:AT27"/>
    <mergeCell ref="AM19:AT19"/>
    <mergeCell ref="AM20:AT20"/>
    <mergeCell ref="AM21:AT21"/>
    <mergeCell ref="AM22:AT22"/>
    <mergeCell ref="AU65:BB65"/>
    <mergeCell ref="AU66:BB66"/>
    <mergeCell ref="AU67:BB67"/>
    <mergeCell ref="AM9:AT9"/>
    <mergeCell ref="AM11:AT11"/>
    <mergeCell ref="AM12:AT12"/>
    <mergeCell ref="AM13:AT13"/>
    <mergeCell ref="AM14:AT14"/>
    <mergeCell ref="AM15:AT15"/>
    <mergeCell ref="AM16:AT16"/>
    <mergeCell ref="AU61:BB61"/>
    <mergeCell ref="AU62:BB62"/>
    <mergeCell ref="AU63:BB63"/>
    <mergeCell ref="AU64:BB64"/>
    <mergeCell ref="AU57:BB57"/>
    <mergeCell ref="AU58:BB58"/>
    <mergeCell ref="AU59:BB59"/>
    <mergeCell ref="AU60:BB60"/>
    <mergeCell ref="AU54:BB54"/>
    <mergeCell ref="AU55:BB55"/>
    <mergeCell ref="O53:BZ53"/>
    <mergeCell ref="AU56:BB56"/>
    <mergeCell ref="AM54:AT54"/>
    <mergeCell ref="AM55:AT55"/>
    <mergeCell ref="AM56:AT56"/>
    <mergeCell ref="W54:AD54"/>
    <mergeCell ref="W55:AD55"/>
    <mergeCell ref="W56:AD56"/>
    <mergeCell ref="AU49:BB49"/>
    <mergeCell ref="AU50:BB50"/>
    <mergeCell ref="AU51:BB51"/>
    <mergeCell ref="AU52:BB52"/>
    <mergeCell ref="AU45:BB45"/>
    <mergeCell ref="AU46:BB46"/>
    <mergeCell ref="AU47:BB47"/>
    <mergeCell ref="AU48:BB48"/>
    <mergeCell ref="AU41:BB41"/>
    <mergeCell ref="AU42:BB42"/>
    <mergeCell ref="AU43:BB43"/>
    <mergeCell ref="AU44:BB44"/>
    <mergeCell ref="AU32:BB32"/>
    <mergeCell ref="AU33:BB33"/>
    <mergeCell ref="AU34:BB34"/>
    <mergeCell ref="AU35:BB35"/>
    <mergeCell ref="AU28:BB28"/>
    <mergeCell ref="AU29:BB29"/>
    <mergeCell ref="AU30:BB30"/>
    <mergeCell ref="AU31:BB31"/>
    <mergeCell ref="AU23:BB23"/>
    <mergeCell ref="AU24:BB24"/>
    <mergeCell ref="AU26:BB26"/>
    <mergeCell ref="AU27:BB27"/>
    <mergeCell ref="AU19:BB19"/>
    <mergeCell ref="AU20:BB20"/>
    <mergeCell ref="AU21:BB21"/>
    <mergeCell ref="AU22:BB22"/>
    <mergeCell ref="BC66:BJ66"/>
    <mergeCell ref="BC67:BJ67"/>
    <mergeCell ref="AU9:BB9"/>
    <mergeCell ref="AU11:BB11"/>
    <mergeCell ref="AU12:BB12"/>
    <mergeCell ref="AU13:BB13"/>
    <mergeCell ref="AU14:BB14"/>
    <mergeCell ref="AU15:BB15"/>
    <mergeCell ref="AU16:BB16"/>
    <mergeCell ref="AU17:BB17"/>
    <mergeCell ref="BC9:BJ9"/>
    <mergeCell ref="BC11:BJ11"/>
    <mergeCell ref="BC12:BJ12"/>
    <mergeCell ref="BC65:BJ65"/>
    <mergeCell ref="BC13:BJ13"/>
    <mergeCell ref="BC61:BJ61"/>
    <mergeCell ref="BC62:BJ62"/>
    <mergeCell ref="BC63:BJ63"/>
    <mergeCell ref="BC54:BJ54"/>
    <mergeCell ref="BC55:BJ55"/>
    <mergeCell ref="BC56:BJ56"/>
    <mergeCell ref="BC49:BJ49"/>
    <mergeCell ref="BC50:BJ50"/>
    <mergeCell ref="BC64:BJ64"/>
    <mergeCell ref="BC57:BJ57"/>
    <mergeCell ref="BC58:BJ58"/>
    <mergeCell ref="BC59:BJ59"/>
    <mergeCell ref="BC60:BJ60"/>
    <mergeCell ref="BC51:BJ51"/>
    <mergeCell ref="BC52:BJ52"/>
    <mergeCell ref="BC45:BJ45"/>
    <mergeCell ref="BC46:BJ46"/>
    <mergeCell ref="BC47:BJ47"/>
    <mergeCell ref="BC48:BJ48"/>
    <mergeCell ref="BC41:BJ41"/>
    <mergeCell ref="BC42:BJ42"/>
    <mergeCell ref="BC43:BJ43"/>
    <mergeCell ref="BC44:BJ44"/>
    <mergeCell ref="BC39:BJ39"/>
    <mergeCell ref="BC40:BJ40"/>
    <mergeCell ref="BC33:BJ33"/>
    <mergeCell ref="BC34:BJ34"/>
    <mergeCell ref="BC35:BJ35"/>
    <mergeCell ref="BC36:BJ36"/>
    <mergeCell ref="O38:BZ38"/>
    <mergeCell ref="AU36:BB36"/>
    <mergeCell ref="AU39:BB39"/>
    <mergeCell ref="AU40:BB40"/>
    <mergeCell ref="BC29:BJ29"/>
    <mergeCell ref="BC30:BJ30"/>
    <mergeCell ref="BC31:BJ31"/>
    <mergeCell ref="BC32:BJ32"/>
    <mergeCell ref="BC24:BJ24"/>
    <mergeCell ref="BC26:BJ26"/>
    <mergeCell ref="BC27:BJ27"/>
    <mergeCell ref="BC28:BJ28"/>
    <mergeCell ref="BC20:BJ20"/>
    <mergeCell ref="BC21:BJ21"/>
    <mergeCell ref="BC22:BJ22"/>
    <mergeCell ref="BC23:BJ23"/>
    <mergeCell ref="B15:N15"/>
    <mergeCell ref="B16:N16"/>
    <mergeCell ref="BC17:BJ17"/>
    <mergeCell ref="BC18:BJ18"/>
    <mergeCell ref="AU18:BB18"/>
    <mergeCell ref="AM17:AT17"/>
    <mergeCell ref="AM18:AT18"/>
    <mergeCell ref="AE17:AL17"/>
    <mergeCell ref="AE18:AL18"/>
    <mergeCell ref="W17:AD17"/>
    <mergeCell ref="B11:N11"/>
    <mergeCell ref="B12:N12"/>
    <mergeCell ref="B13:N13"/>
    <mergeCell ref="B14:N14"/>
    <mergeCell ref="D19:N19"/>
    <mergeCell ref="D21:N21"/>
    <mergeCell ref="D22:N22"/>
    <mergeCell ref="D23:N23"/>
    <mergeCell ref="D60:N60"/>
    <mergeCell ref="D61:N61"/>
    <mergeCell ref="D62:N62"/>
    <mergeCell ref="D51:N51"/>
    <mergeCell ref="A59:N59"/>
    <mergeCell ref="A53:N53"/>
    <mergeCell ref="A54:N54"/>
    <mergeCell ref="A2:BZ2"/>
    <mergeCell ref="A3:BZ3"/>
    <mergeCell ref="BI4:BQ4"/>
    <mergeCell ref="BI5:BQ5"/>
    <mergeCell ref="O10:BZ10"/>
    <mergeCell ref="O25:BZ25"/>
    <mergeCell ref="BR4:BS4"/>
    <mergeCell ref="BR5:BS5"/>
    <mergeCell ref="BT4:BZ4"/>
    <mergeCell ref="BT5:BZ5"/>
    <mergeCell ref="BC14:BJ14"/>
    <mergeCell ref="BC15:BJ15"/>
    <mergeCell ref="BC16:BJ16"/>
    <mergeCell ref="BC19:BJ19"/>
  </mergeCells>
  <printOptions/>
  <pageMargins left="0.7874015748031497" right="0.3937007874015748" top="0.5905511811023623" bottom="0.5905511811023623" header="0.5118110236220472" footer="0.5118110236220472"/>
  <pageSetup fitToHeight="1" fitToWidth="1" horizontalDpi="600" verticalDpi="600" orientation="portrait" paperSize="9" scale="72"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BZ67"/>
  <sheetViews>
    <sheetView workbookViewId="0" topLeftCell="A1">
      <pane ySplit="9" topLeftCell="BM52" activePane="bottomLeft" state="frozen"/>
      <selection pane="topLeft" activeCell="A1" sqref="A1"/>
      <selection pane="bottomLeft" activeCell="A58" sqref="A58:N58"/>
    </sheetView>
  </sheetViews>
  <sheetFormatPr defaultColWidth="9.00390625" defaultRowHeight="16.5" customHeight="1"/>
  <cols>
    <col min="1" max="16384" width="1.625" style="48" customWidth="1"/>
  </cols>
  <sheetData>
    <row r="1" ht="16.5" customHeight="1">
      <c r="A1" s="73" t="s">
        <v>364</v>
      </c>
    </row>
    <row r="2" spans="1:78" ht="16.5" customHeight="1">
      <c r="A2" s="688" t="s">
        <v>814</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688"/>
      <c r="BE2" s="688"/>
      <c r="BF2" s="688"/>
      <c r="BG2" s="688"/>
      <c r="BH2" s="688"/>
      <c r="BI2" s="688"/>
      <c r="BJ2" s="688"/>
      <c r="BK2" s="688"/>
      <c r="BL2" s="688"/>
      <c r="BM2" s="688"/>
      <c r="BN2" s="688"/>
      <c r="BO2" s="688"/>
      <c r="BP2" s="688"/>
      <c r="BQ2" s="688"/>
      <c r="BR2" s="688"/>
      <c r="BS2" s="688"/>
      <c r="BT2" s="688"/>
      <c r="BU2" s="688"/>
      <c r="BV2" s="688"/>
      <c r="BW2" s="688"/>
      <c r="BX2" s="688"/>
      <c r="BY2" s="688"/>
      <c r="BZ2" s="688"/>
    </row>
    <row r="3" spans="1:78" ht="16.5" customHeight="1">
      <c r="A3" s="688" t="s">
        <v>815</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8"/>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row>
    <row r="4" spans="55:78" ht="16.5" customHeight="1">
      <c r="BC4" s="74"/>
      <c r="BD4" s="74"/>
      <c r="BE4" s="74"/>
      <c r="BF4" s="74"/>
      <c r="BG4" s="78"/>
      <c r="BH4" s="78"/>
      <c r="BI4" s="689" t="s">
        <v>707</v>
      </c>
      <c r="BJ4" s="689"/>
      <c r="BK4" s="689"/>
      <c r="BL4" s="689"/>
      <c r="BM4" s="689"/>
      <c r="BN4" s="689"/>
      <c r="BO4" s="689"/>
      <c r="BP4" s="689"/>
      <c r="BQ4" s="689"/>
      <c r="BR4" s="683" t="s">
        <v>449</v>
      </c>
      <c r="BS4" s="683"/>
      <c r="BT4" s="684" t="s">
        <v>450</v>
      </c>
      <c r="BU4" s="684"/>
      <c r="BV4" s="684"/>
      <c r="BW4" s="684"/>
      <c r="BX4" s="684"/>
      <c r="BY4" s="684"/>
      <c r="BZ4" s="684"/>
    </row>
    <row r="5" spans="55:78" ht="16.5" customHeight="1">
      <c r="BC5" s="74"/>
      <c r="BD5" s="74"/>
      <c r="BE5" s="74"/>
      <c r="BF5" s="74"/>
      <c r="BG5" s="78"/>
      <c r="BH5" s="78"/>
      <c r="BI5" s="689" t="s">
        <v>708</v>
      </c>
      <c r="BJ5" s="689"/>
      <c r="BK5" s="689"/>
      <c r="BL5" s="689"/>
      <c r="BM5" s="689"/>
      <c r="BN5" s="689"/>
      <c r="BO5" s="689"/>
      <c r="BP5" s="689"/>
      <c r="BQ5" s="689"/>
      <c r="BR5" s="683" t="s">
        <v>451</v>
      </c>
      <c r="BS5" s="683"/>
      <c r="BT5" s="685" t="s">
        <v>455</v>
      </c>
      <c r="BU5" s="685"/>
      <c r="BV5" s="685"/>
      <c r="BW5" s="685"/>
      <c r="BX5" s="685"/>
      <c r="BY5" s="685"/>
      <c r="BZ5" s="685"/>
    </row>
    <row r="6" ht="16.5" customHeight="1">
      <c r="A6" s="77" t="s">
        <v>365</v>
      </c>
    </row>
    <row r="7" ht="16.5" customHeight="1">
      <c r="B7" s="77"/>
    </row>
    <row r="8" ht="16.5" customHeight="1">
      <c r="B8" s="77" t="s">
        <v>366</v>
      </c>
    </row>
    <row r="9" spans="1:78" ht="16.5" customHeight="1">
      <c r="A9" s="700" t="s">
        <v>703</v>
      </c>
      <c r="B9" s="700"/>
      <c r="C9" s="700"/>
      <c r="D9" s="700"/>
      <c r="E9" s="700"/>
      <c r="F9" s="700"/>
      <c r="G9" s="700"/>
      <c r="H9" s="700"/>
      <c r="I9" s="700"/>
      <c r="J9" s="700"/>
      <c r="K9" s="700"/>
      <c r="L9" s="700"/>
      <c r="M9" s="700"/>
      <c r="N9" s="700"/>
      <c r="O9" s="695" t="s">
        <v>701</v>
      </c>
      <c r="P9" s="695"/>
      <c r="Q9" s="695"/>
      <c r="R9" s="695"/>
      <c r="S9" s="695"/>
      <c r="T9" s="695"/>
      <c r="U9" s="695"/>
      <c r="V9" s="695"/>
      <c r="W9" s="695" t="s">
        <v>533</v>
      </c>
      <c r="X9" s="695"/>
      <c r="Y9" s="695"/>
      <c r="Z9" s="695"/>
      <c r="AA9" s="695"/>
      <c r="AB9" s="695"/>
      <c r="AC9" s="695"/>
      <c r="AD9" s="695"/>
      <c r="AE9" s="695" t="s">
        <v>534</v>
      </c>
      <c r="AF9" s="695"/>
      <c r="AG9" s="695"/>
      <c r="AH9" s="695"/>
      <c r="AI9" s="695"/>
      <c r="AJ9" s="695"/>
      <c r="AK9" s="695"/>
      <c r="AL9" s="695"/>
      <c r="AM9" s="695" t="s">
        <v>535</v>
      </c>
      <c r="AN9" s="695"/>
      <c r="AO9" s="695"/>
      <c r="AP9" s="695"/>
      <c r="AQ9" s="695"/>
      <c r="AR9" s="695"/>
      <c r="AS9" s="695"/>
      <c r="AT9" s="695"/>
      <c r="AU9" s="695" t="s">
        <v>536</v>
      </c>
      <c r="AV9" s="695"/>
      <c r="AW9" s="695"/>
      <c r="AX9" s="695"/>
      <c r="AY9" s="695"/>
      <c r="AZ9" s="695"/>
      <c r="BA9" s="695"/>
      <c r="BB9" s="695"/>
      <c r="BC9" s="695" t="s">
        <v>537</v>
      </c>
      <c r="BD9" s="695"/>
      <c r="BE9" s="695"/>
      <c r="BF9" s="695"/>
      <c r="BG9" s="695"/>
      <c r="BH9" s="695"/>
      <c r="BI9" s="695"/>
      <c r="BJ9" s="695"/>
      <c r="BK9" s="695" t="s">
        <v>538</v>
      </c>
      <c r="BL9" s="695"/>
      <c r="BM9" s="695"/>
      <c r="BN9" s="695"/>
      <c r="BO9" s="695"/>
      <c r="BP9" s="695"/>
      <c r="BQ9" s="695"/>
      <c r="BR9" s="695"/>
      <c r="BS9" s="695" t="s">
        <v>531</v>
      </c>
      <c r="BT9" s="695"/>
      <c r="BU9" s="695"/>
      <c r="BV9" s="695"/>
      <c r="BW9" s="695"/>
      <c r="BX9" s="695"/>
      <c r="BY9" s="695"/>
      <c r="BZ9" s="695"/>
    </row>
    <row r="10" spans="1:78" ht="16.5" customHeight="1">
      <c r="A10" s="692" t="s">
        <v>818</v>
      </c>
      <c r="B10" s="681"/>
      <c r="C10" s="681"/>
      <c r="D10" s="681"/>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1"/>
      <c r="AY10" s="681"/>
      <c r="AZ10" s="681"/>
      <c r="BA10" s="681"/>
      <c r="BB10" s="681"/>
      <c r="BC10" s="681"/>
      <c r="BD10" s="681"/>
      <c r="BE10" s="681"/>
      <c r="BF10" s="681"/>
      <c r="BG10" s="681"/>
      <c r="BH10" s="681"/>
      <c r="BI10" s="681"/>
      <c r="BJ10" s="681"/>
      <c r="BK10" s="681"/>
      <c r="BL10" s="681"/>
      <c r="BM10" s="681"/>
      <c r="BN10" s="681"/>
      <c r="BO10" s="681"/>
      <c r="BP10" s="681"/>
      <c r="BQ10" s="681"/>
      <c r="BR10" s="681"/>
      <c r="BS10" s="681"/>
      <c r="BT10" s="681"/>
      <c r="BU10" s="681"/>
      <c r="BV10" s="681"/>
      <c r="BW10" s="681"/>
      <c r="BX10" s="681"/>
      <c r="BY10" s="681"/>
      <c r="BZ10" s="682"/>
    </row>
    <row r="11" spans="1:78" ht="16.5" customHeight="1">
      <c r="A11" s="75"/>
      <c r="B11" s="681" t="s">
        <v>582</v>
      </c>
      <c r="C11" s="681"/>
      <c r="D11" s="681"/>
      <c r="E11" s="681"/>
      <c r="F11" s="681"/>
      <c r="G11" s="681"/>
      <c r="H11" s="681"/>
      <c r="I11" s="681"/>
      <c r="J11" s="681"/>
      <c r="K11" s="681"/>
      <c r="L11" s="681"/>
      <c r="M11" s="681"/>
      <c r="N11" s="682"/>
      <c r="O11" s="699"/>
      <c r="P11" s="699"/>
      <c r="Q11" s="699"/>
      <c r="R11" s="699"/>
      <c r="S11" s="699"/>
      <c r="T11" s="699"/>
      <c r="U11" s="699"/>
      <c r="V11" s="699"/>
      <c r="W11" s="686">
        <v>155</v>
      </c>
      <c r="X11" s="686"/>
      <c r="Y11" s="686"/>
      <c r="Z11" s="686"/>
      <c r="AA11" s="686"/>
      <c r="AB11" s="686"/>
      <c r="AC11" s="686"/>
      <c r="AD11" s="686"/>
      <c r="AE11" s="686">
        <v>788</v>
      </c>
      <c r="AF11" s="686"/>
      <c r="AG11" s="686"/>
      <c r="AH11" s="686"/>
      <c r="AI11" s="686"/>
      <c r="AJ11" s="686"/>
      <c r="AK11" s="686"/>
      <c r="AL11" s="686"/>
      <c r="AM11" s="686">
        <v>699</v>
      </c>
      <c r="AN11" s="686"/>
      <c r="AO11" s="686"/>
      <c r="AP11" s="686"/>
      <c r="AQ11" s="686"/>
      <c r="AR11" s="686"/>
      <c r="AS11" s="686"/>
      <c r="AT11" s="686"/>
      <c r="AU11" s="686">
        <v>711</v>
      </c>
      <c r="AV11" s="686"/>
      <c r="AW11" s="686"/>
      <c r="AX11" s="686"/>
      <c r="AY11" s="686"/>
      <c r="AZ11" s="686"/>
      <c r="BA11" s="686"/>
      <c r="BB11" s="686"/>
      <c r="BC11" s="686">
        <v>380</v>
      </c>
      <c r="BD11" s="686"/>
      <c r="BE11" s="686"/>
      <c r="BF11" s="686"/>
      <c r="BG11" s="686"/>
      <c r="BH11" s="686"/>
      <c r="BI11" s="686"/>
      <c r="BJ11" s="686"/>
      <c r="BK11" s="686">
        <v>810</v>
      </c>
      <c r="BL11" s="686"/>
      <c r="BM11" s="686"/>
      <c r="BN11" s="686"/>
      <c r="BO11" s="686"/>
      <c r="BP11" s="686"/>
      <c r="BQ11" s="686"/>
      <c r="BR11" s="686"/>
      <c r="BS11" s="687">
        <f aca="true" t="shared" si="0" ref="BS11:BS24">SUM(O11:BR11)</f>
        <v>3543</v>
      </c>
      <c r="BT11" s="687"/>
      <c r="BU11" s="687"/>
      <c r="BV11" s="687"/>
      <c r="BW11" s="687"/>
      <c r="BX11" s="687"/>
      <c r="BY11" s="687"/>
      <c r="BZ11" s="687"/>
    </row>
    <row r="12" spans="1:78" ht="16.5" customHeight="1">
      <c r="A12" s="75"/>
      <c r="B12" s="681" t="s">
        <v>590</v>
      </c>
      <c r="C12" s="681"/>
      <c r="D12" s="681"/>
      <c r="E12" s="681"/>
      <c r="F12" s="681"/>
      <c r="G12" s="681"/>
      <c r="H12" s="681"/>
      <c r="I12" s="681"/>
      <c r="J12" s="681"/>
      <c r="K12" s="681"/>
      <c r="L12" s="681"/>
      <c r="M12" s="681"/>
      <c r="N12" s="682"/>
      <c r="O12" s="699"/>
      <c r="P12" s="699"/>
      <c r="Q12" s="699"/>
      <c r="R12" s="699"/>
      <c r="S12" s="699"/>
      <c r="T12" s="699"/>
      <c r="U12" s="699"/>
      <c r="V12" s="699"/>
      <c r="W12" s="686">
        <v>3</v>
      </c>
      <c r="X12" s="686"/>
      <c r="Y12" s="686"/>
      <c r="Z12" s="686"/>
      <c r="AA12" s="686"/>
      <c r="AB12" s="686"/>
      <c r="AC12" s="686"/>
      <c r="AD12" s="686"/>
      <c r="AE12" s="686">
        <v>3</v>
      </c>
      <c r="AF12" s="686"/>
      <c r="AG12" s="686"/>
      <c r="AH12" s="686"/>
      <c r="AI12" s="686"/>
      <c r="AJ12" s="686"/>
      <c r="AK12" s="686"/>
      <c r="AL12" s="686"/>
      <c r="AM12" s="686">
        <v>6</v>
      </c>
      <c r="AN12" s="686"/>
      <c r="AO12" s="686"/>
      <c r="AP12" s="686"/>
      <c r="AQ12" s="686"/>
      <c r="AR12" s="686"/>
      <c r="AS12" s="686"/>
      <c r="AT12" s="686"/>
      <c r="AU12" s="686">
        <v>24</v>
      </c>
      <c r="AV12" s="686"/>
      <c r="AW12" s="686"/>
      <c r="AX12" s="686"/>
      <c r="AY12" s="686"/>
      <c r="AZ12" s="686"/>
      <c r="BA12" s="686"/>
      <c r="BB12" s="686"/>
      <c r="BC12" s="686">
        <v>14</v>
      </c>
      <c r="BD12" s="686"/>
      <c r="BE12" s="686"/>
      <c r="BF12" s="686"/>
      <c r="BG12" s="686"/>
      <c r="BH12" s="686"/>
      <c r="BI12" s="686"/>
      <c r="BJ12" s="686"/>
      <c r="BK12" s="686">
        <v>50</v>
      </c>
      <c r="BL12" s="686"/>
      <c r="BM12" s="686"/>
      <c r="BN12" s="686"/>
      <c r="BO12" s="686"/>
      <c r="BP12" s="686"/>
      <c r="BQ12" s="686"/>
      <c r="BR12" s="686"/>
      <c r="BS12" s="687">
        <f t="shared" si="0"/>
        <v>100</v>
      </c>
      <c r="BT12" s="687"/>
      <c r="BU12" s="687"/>
      <c r="BV12" s="687"/>
      <c r="BW12" s="687"/>
      <c r="BX12" s="687"/>
      <c r="BY12" s="687"/>
      <c r="BZ12" s="687"/>
    </row>
    <row r="13" spans="1:78" ht="16.5" customHeight="1">
      <c r="A13" s="75"/>
      <c r="B13" s="681" t="s">
        <v>593</v>
      </c>
      <c r="C13" s="681"/>
      <c r="D13" s="681"/>
      <c r="E13" s="681"/>
      <c r="F13" s="681"/>
      <c r="G13" s="681"/>
      <c r="H13" s="681"/>
      <c r="I13" s="681"/>
      <c r="J13" s="681"/>
      <c r="K13" s="681"/>
      <c r="L13" s="681"/>
      <c r="M13" s="681"/>
      <c r="N13" s="682"/>
      <c r="O13" s="699"/>
      <c r="P13" s="699"/>
      <c r="Q13" s="699"/>
      <c r="R13" s="699"/>
      <c r="S13" s="699"/>
      <c r="T13" s="699"/>
      <c r="U13" s="699"/>
      <c r="V13" s="699"/>
      <c r="W13" s="686">
        <v>143</v>
      </c>
      <c r="X13" s="686"/>
      <c r="Y13" s="686"/>
      <c r="Z13" s="686"/>
      <c r="AA13" s="686"/>
      <c r="AB13" s="686"/>
      <c r="AC13" s="686"/>
      <c r="AD13" s="686"/>
      <c r="AE13" s="686">
        <v>585</v>
      </c>
      <c r="AF13" s="686"/>
      <c r="AG13" s="686"/>
      <c r="AH13" s="686"/>
      <c r="AI13" s="686"/>
      <c r="AJ13" s="686"/>
      <c r="AK13" s="686"/>
      <c r="AL13" s="686"/>
      <c r="AM13" s="686">
        <v>451</v>
      </c>
      <c r="AN13" s="686"/>
      <c r="AO13" s="686"/>
      <c r="AP13" s="686"/>
      <c r="AQ13" s="686"/>
      <c r="AR13" s="686"/>
      <c r="AS13" s="686"/>
      <c r="AT13" s="686"/>
      <c r="AU13" s="686">
        <v>346</v>
      </c>
      <c r="AV13" s="686"/>
      <c r="AW13" s="686"/>
      <c r="AX13" s="686"/>
      <c r="AY13" s="686"/>
      <c r="AZ13" s="686"/>
      <c r="BA13" s="686"/>
      <c r="BB13" s="686"/>
      <c r="BC13" s="686">
        <v>183</v>
      </c>
      <c r="BD13" s="686"/>
      <c r="BE13" s="686"/>
      <c r="BF13" s="686"/>
      <c r="BG13" s="686"/>
      <c r="BH13" s="686"/>
      <c r="BI13" s="686"/>
      <c r="BJ13" s="686"/>
      <c r="BK13" s="686">
        <v>499</v>
      </c>
      <c r="BL13" s="686"/>
      <c r="BM13" s="686"/>
      <c r="BN13" s="686"/>
      <c r="BO13" s="686"/>
      <c r="BP13" s="686"/>
      <c r="BQ13" s="686"/>
      <c r="BR13" s="686"/>
      <c r="BS13" s="687">
        <f t="shared" si="0"/>
        <v>2207</v>
      </c>
      <c r="BT13" s="687"/>
      <c r="BU13" s="687"/>
      <c r="BV13" s="687"/>
      <c r="BW13" s="687"/>
      <c r="BX13" s="687"/>
      <c r="BY13" s="687"/>
      <c r="BZ13" s="687"/>
    </row>
    <row r="14" spans="1:78" ht="16.5" customHeight="1">
      <c r="A14" s="75"/>
      <c r="B14" s="681" t="s">
        <v>597</v>
      </c>
      <c r="C14" s="681"/>
      <c r="D14" s="681"/>
      <c r="E14" s="681"/>
      <c r="F14" s="681"/>
      <c r="G14" s="681"/>
      <c r="H14" s="681"/>
      <c r="I14" s="681"/>
      <c r="J14" s="681"/>
      <c r="K14" s="681"/>
      <c r="L14" s="681"/>
      <c r="M14" s="681"/>
      <c r="N14" s="682"/>
      <c r="O14" s="699"/>
      <c r="P14" s="699"/>
      <c r="Q14" s="699"/>
      <c r="R14" s="699"/>
      <c r="S14" s="699"/>
      <c r="T14" s="699"/>
      <c r="U14" s="699"/>
      <c r="V14" s="699"/>
      <c r="W14" s="686">
        <v>3</v>
      </c>
      <c r="X14" s="686"/>
      <c r="Y14" s="686"/>
      <c r="Z14" s="686"/>
      <c r="AA14" s="686"/>
      <c r="AB14" s="686"/>
      <c r="AC14" s="686"/>
      <c r="AD14" s="686"/>
      <c r="AE14" s="686">
        <v>29</v>
      </c>
      <c r="AF14" s="686"/>
      <c r="AG14" s="686"/>
      <c r="AH14" s="686"/>
      <c r="AI14" s="686"/>
      <c r="AJ14" s="686"/>
      <c r="AK14" s="686"/>
      <c r="AL14" s="686"/>
      <c r="AM14" s="686">
        <v>21</v>
      </c>
      <c r="AN14" s="686"/>
      <c r="AO14" s="686"/>
      <c r="AP14" s="686"/>
      <c r="AQ14" s="686"/>
      <c r="AR14" s="686"/>
      <c r="AS14" s="686"/>
      <c r="AT14" s="686"/>
      <c r="AU14" s="686">
        <v>21</v>
      </c>
      <c r="AV14" s="686"/>
      <c r="AW14" s="686"/>
      <c r="AX14" s="686"/>
      <c r="AY14" s="686"/>
      <c r="AZ14" s="686"/>
      <c r="BA14" s="686"/>
      <c r="BB14" s="686"/>
      <c r="BC14" s="686">
        <v>5</v>
      </c>
      <c r="BD14" s="686"/>
      <c r="BE14" s="686"/>
      <c r="BF14" s="686"/>
      <c r="BG14" s="686"/>
      <c r="BH14" s="686"/>
      <c r="BI14" s="686"/>
      <c r="BJ14" s="686"/>
      <c r="BK14" s="686">
        <v>7</v>
      </c>
      <c r="BL14" s="686"/>
      <c r="BM14" s="686"/>
      <c r="BN14" s="686"/>
      <c r="BO14" s="686"/>
      <c r="BP14" s="686"/>
      <c r="BQ14" s="686"/>
      <c r="BR14" s="686"/>
      <c r="BS14" s="687">
        <f t="shared" si="0"/>
        <v>86</v>
      </c>
      <c r="BT14" s="687"/>
      <c r="BU14" s="687"/>
      <c r="BV14" s="687"/>
      <c r="BW14" s="687"/>
      <c r="BX14" s="687"/>
      <c r="BY14" s="687"/>
      <c r="BZ14" s="687"/>
    </row>
    <row r="15" spans="1:78" ht="16.5" customHeight="1">
      <c r="A15" s="75"/>
      <c r="B15" s="681" t="s">
        <v>598</v>
      </c>
      <c r="C15" s="681"/>
      <c r="D15" s="681"/>
      <c r="E15" s="681"/>
      <c r="F15" s="681"/>
      <c r="G15" s="681"/>
      <c r="H15" s="681"/>
      <c r="I15" s="681"/>
      <c r="J15" s="681"/>
      <c r="K15" s="681"/>
      <c r="L15" s="681"/>
      <c r="M15" s="681"/>
      <c r="N15" s="682"/>
      <c r="O15" s="699"/>
      <c r="P15" s="699"/>
      <c r="Q15" s="699"/>
      <c r="R15" s="699"/>
      <c r="S15" s="699"/>
      <c r="T15" s="699"/>
      <c r="U15" s="699"/>
      <c r="V15" s="699"/>
      <c r="W15" s="686">
        <v>2</v>
      </c>
      <c r="X15" s="686"/>
      <c r="Y15" s="686"/>
      <c r="Z15" s="686"/>
      <c r="AA15" s="686"/>
      <c r="AB15" s="686"/>
      <c r="AC15" s="686"/>
      <c r="AD15" s="686"/>
      <c r="AE15" s="686">
        <v>14</v>
      </c>
      <c r="AF15" s="686"/>
      <c r="AG15" s="686"/>
      <c r="AH15" s="686"/>
      <c r="AI15" s="686"/>
      <c r="AJ15" s="686"/>
      <c r="AK15" s="686"/>
      <c r="AL15" s="686"/>
      <c r="AM15" s="686">
        <v>10</v>
      </c>
      <c r="AN15" s="686"/>
      <c r="AO15" s="686"/>
      <c r="AP15" s="686"/>
      <c r="AQ15" s="686"/>
      <c r="AR15" s="686"/>
      <c r="AS15" s="686"/>
      <c r="AT15" s="686"/>
      <c r="AU15" s="686">
        <v>10</v>
      </c>
      <c r="AV15" s="686"/>
      <c r="AW15" s="686"/>
      <c r="AX15" s="686"/>
      <c r="AY15" s="686"/>
      <c r="AZ15" s="686"/>
      <c r="BA15" s="686"/>
      <c r="BB15" s="686"/>
      <c r="BC15" s="686">
        <v>1</v>
      </c>
      <c r="BD15" s="686"/>
      <c r="BE15" s="686"/>
      <c r="BF15" s="686"/>
      <c r="BG15" s="686"/>
      <c r="BH15" s="686"/>
      <c r="BI15" s="686"/>
      <c r="BJ15" s="686"/>
      <c r="BK15" s="686">
        <v>3</v>
      </c>
      <c r="BL15" s="686"/>
      <c r="BM15" s="686"/>
      <c r="BN15" s="686"/>
      <c r="BO15" s="686"/>
      <c r="BP15" s="686"/>
      <c r="BQ15" s="686"/>
      <c r="BR15" s="686"/>
      <c r="BS15" s="687">
        <f t="shared" si="0"/>
        <v>40</v>
      </c>
      <c r="BT15" s="687"/>
      <c r="BU15" s="687"/>
      <c r="BV15" s="687"/>
      <c r="BW15" s="687"/>
      <c r="BX15" s="687"/>
      <c r="BY15" s="687"/>
      <c r="BZ15" s="687"/>
    </row>
    <row r="16" spans="1:78" ht="16.5" customHeight="1">
      <c r="A16" s="76"/>
      <c r="B16" s="693" t="s">
        <v>819</v>
      </c>
      <c r="C16" s="693"/>
      <c r="D16" s="693"/>
      <c r="E16" s="693"/>
      <c r="F16" s="693"/>
      <c r="G16" s="693"/>
      <c r="H16" s="693"/>
      <c r="I16" s="693"/>
      <c r="J16" s="693"/>
      <c r="K16" s="693"/>
      <c r="L16" s="693"/>
      <c r="M16" s="693"/>
      <c r="N16" s="694"/>
      <c r="O16" s="687">
        <f>SUM(O17:V19)</f>
        <v>0</v>
      </c>
      <c r="P16" s="687"/>
      <c r="Q16" s="687"/>
      <c r="R16" s="687"/>
      <c r="S16" s="687"/>
      <c r="T16" s="687"/>
      <c r="U16" s="687"/>
      <c r="V16" s="687"/>
      <c r="W16" s="687">
        <f>SUM(W17:AD19)</f>
        <v>0</v>
      </c>
      <c r="X16" s="687"/>
      <c r="Y16" s="687"/>
      <c r="Z16" s="687"/>
      <c r="AA16" s="687"/>
      <c r="AB16" s="687"/>
      <c r="AC16" s="687"/>
      <c r="AD16" s="687"/>
      <c r="AE16" s="687">
        <f>SUM(AE17:AL19)</f>
        <v>32</v>
      </c>
      <c r="AF16" s="687"/>
      <c r="AG16" s="687"/>
      <c r="AH16" s="687"/>
      <c r="AI16" s="687"/>
      <c r="AJ16" s="687"/>
      <c r="AK16" s="687"/>
      <c r="AL16" s="687"/>
      <c r="AM16" s="687">
        <f>SUM(AM17:AT19)</f>
        <v>38</v>
      </c>
      <c r="AN16" s="687"/>
      <c r="AO16" s="687"/>
      <c r="AP16" s="687"/>
      <c r="AQ16" s="687"/>
      <c r="AR16" s="687"/>
      <c r="AS16" s="687"/>
      <c r="AT16" s="687"/>
      <c r="AU16" s="687">
        <f>SUM(AU17:BB19)</f>
        <v>19</v>
      </c>
      <c r="AV16" s="687"/>
      <c r="AW16" s="687"/>
      <c r="AX16" s="687"/>
      <c r="AY16" s="687"/>
      <c r="AZ16" s="687"/>
      <c r="BA16" s="687"/>
      <c r="BB16" s="687"/>
      <c r="BC16" s="687">
        <f>SUM(BC17:BJ19)</f>
        <v>106</v>
      </c>
      <c r="BD16" s="687"/>
      <c r="BE16" s="687"/>
      <c r="BF16" s="687"/>
      <c r="BG16" s="687"/>
      <c r="BH16" s="687"/>
      <c r="BI16" s="687"/>
      <c r="BJ16" s="687"/>
      <c r="BK16" s="687">
        <f>SUM(BK17:BR19)</f>
        <v>136</v>
      </c>
      <c r="BL16" s="687"/>
      <c r="BM16" s="687"/>
      <c r="BN16" s="687"/>
      <c r="BO16" s="687"/>
      <c r="BP16" s="687"/>
      <c r="BQ16" s="687"/>
      <c r="BR16" s="687"/>
      <c r="BS16" s="687">
        <f t="shared" si="0"/>
        <v>331</v>
      </c>
      <c r="BT16" s="687"/>
      <c r="BU16" s="687"/>
      <c r="BV16" s="687"/>
      <c r="BW16" s="687"/>
      <c r="BX16" s="687"/>
      <c r="BY16" s="687"/>
      <c r="BZ16" s="687"/>
    </row>
    <row r="17" spans="1:78" ht="16.5" customHeight="1">
      <c r="A17" s="701"/>
      <c r="B17" s="702"/>
      <c r="C17" s="75"/>
      <c r="D17" s="681" t="s">
        <v>542</v>
      </c>
      <c r="E17" s="681"/>
      <c r="F17" s="681"/>
      <c r="G17" s="681"/>
      <c r="H17" s="681"/>
      <c r="I17" s="681"/>
      <c r="J17" s="681"/>
      <c r="K17" s="681"/>
      <c r="L17" s="681"/>
      <c r="M17" s="681"/>
      <c r="N17" s="682"/>
      <c r="O17" s="686">
        <v>0</v>
      </c>
      <c r="P17" s="686"/>
      <c r="Q17" s="686"/>
      <c r="R17" s="686"/>
      <c r="S17" s="686"/>
      <c r="T17" s="686"/>
      <c r="U17" s="686"/>
      <c r="V17" s="686"/>
      <c r="W17" s="686">
        <v>0</v>
      </c>
      <c r="X17" s="686"/>
      <c r="Y17" s="686"/>
      <c r="Z17" s="686"/>
      <c r="AA17" s="686"/>
      <c r="AB17" s="686"/>
      <c r="AC17" s="686"/>
      <c r="AD17" s="686"/>
      <c r="AE17" s="686">
        <v>9</v>
      </c>
      <c r="AF17" s="686"/>
      <c r="AG17" s="686"/>
      <c r="AH17" s="686"/>
      <c r="AI17" s="686"/>
      <c r="AJ17" s="686"/>
      <c r="AK17" s="686"/>
      <c r="AL17" s="686"/>
      <c r="AM17" s="686">
        <v>0</v>
      </c>
      <c r="AN17" s="686"/>
      <c r="AO17" s="686"/>
      <c r="AP17" s="686"/>
      <c r="AQ17" s="686"/>
      <c r="AR17" s="686"/>
      <c r="AS17" s="686"/>
      <c r="AT17" s="686"/>
      <c r="AU17" s="686">
        <v>2</v>
      </c>
      <c r="AV17" s="686"/>
      <c r="AW17" s="686"/>
      <c r="AX17" s="686"/>
      <c r="AY17" s="686"/>
      <c r="AZ17" s="686"/>
      <c r="BA17" s="686"/>
      <c r="BB17" s="686"/>
      <c r="BC17" s="686">
        <v>42</v>
      </c>
      <c r="BD17" s="686"/>
      <c r="BE17" s="686"/>
      <c r="BF17" s="686"/>
      <c r="BG17" s="686"/>
      <c r="BH17" s="686"/>
      <c r="BI17" s="686"/>
      <c r="BJ17" s="686"/>
      <c r="BK17" s="686">
        <v>31</v>
      </c>
      <c r="BL17" s="686"/>
      <c r="BM17" s="686"/>
      <c r="BN17" s="686"/>
      <c r="BO17" s="686"/>
      <c r="BP17" s="686"/>
      <c r="BQ17" s="686"/>
      <c r="BR17" s="686"/>
      <c r="BS17" s="687">
        <f t="shared" si="0"/>
        <v>84</v>
      </c>
      <c r="BT17" s="687"/>
      <c r="BU17" s="687"/>
      <c r="BV17" s="687"/>
      <c r="BW17" s="687"/>
      <c r="BX17" s="687"/>
      <c r="BY17" s="687"/>
      <c r="BZ17" s="687"/>
    </row>
    <row r="18" spans="1:78" ht="16.5" customHeight="1">
      <c r="A18" s="701"/>
      <c r="B18" s="702"/>
      <c r="C18" s="75"/>
      <c r="D18" s="681" t="s">
        <v>543</v>
      </c>
      <c r="E18" s="681"/>
      <c r="F18" s="681"/>
      <c r="G18" s="681"/>
      <c r="H18" s="681"/>
      <c r="I18" s="681"/>
      <c r="J18" s="681"/>
      <c r="K18" s="681"/>
      <c r="L18" s="681"/>
      <c r="M18" s="681"/>
      <c r="N18" s="682"/>
      <c r="O18" s="699"/>
      <c r="P18" s="699"/>
      <c r="Q18" s="699"/>
      <c r="R18" s="699"/>
      <c r="S18" s="699"/>
      <c r="T18" s="699"/>
      <c r="U18" s="699"/>
      <c r="V18" s="699"/>
      <c r="W18" s="699"/>
      <c r="X18" s="699"/>
      <c r="Y18" s="699"/>
      <c r="Z18" s="699"/>
      <c r="AA18" s="699"/>
      <c r="AB18" s="699"/>
      <c r="AC18" s="699"/>
      <c r="AD18" s="699"/>
      <c r="AE18" s="686">
        <v>22</v>
      </c>
      <c r="AF18" s="686"/>
      <c r="AG18" s="686"/>
      <c r="AH18" s="686"/>
      <c r="AI18" s="686"/>
      <c r="AJ18" s="686"/>
      <c r="AK18" s="686"/>
      <c r="AL18" s="686"/>
      <c r="AM18" s="686">
        <v>23</v>
      </c>
      <c r="AN18" s="686"/>
      <c r="AO18" s="686"/>
      <c r="AP18" s="686"/>
      <c r="AQ18" s="686"/>
      <c r="AR18" s="686"/>
      <c r="AS18" s="686"/>
      <c r="AT18" s="686"/>
      <c r="AU18" s="686">
        <v>13</v>
      </c>
      <c r="AV18" s="686"/>
      <c r="AW18" s="686"/>
      <c r="AX18" s="686"/>
      <c r="AY18" s="686"/>
      <c r="AZ18" s="686"/>
      <c r="BA18" s="686"/>
      <c r="BB18" s="686"/>
      <c r="BC18" s="686">
        <v>36</v>
      </c>
      <c r="BD18" s="686"/>
      <c r="BE18" s="686"/>
      <c r="BF18" s="686"/>
      <c r="BG18" s="686"/>
      <c r="BH18" s="686"/>
      <c r="BI18" s="686"/>
      <c r="BJ18" s="686"/>
      <c r="BK18" s="686">
        <v>28</v>
      </c>
      <c r="BL18" s="686"/>
      <c r="BM18" s="686"/>
      <c r="BN18" s="686"/>
      <c r="BO18" s="686"/>
      <c r="BP18" s="686"/>
      <c r="BQ18" s="686"/>
      <c r="BR18" s="686"/>
      <c r="BS18" s="687">
        <f t="shared" si="0"/>
        <v>122</v>
      </c>
      <c r="BT18" s="687"/>
      <c r="BU18" s="687"/>
      <c r="BV18" s="687"/>
      <c r="BW18" s="687"/>
      <c r="BX18" s="687"/>
      <c r="BY18" s="687"/>
      <c r="BZ18" s="687"/>
    </row>
    <row r="19" spans="1:78" ht="16.5" customHeight="1">
      <c r="A19" s="701"/>
      <c r="B19" s="702"/>
      <c r="C19" s="75"/>
      <c r="D19" s="681" t="s">
        <v>518</v>
      </c>
      <c r="E19" s="681"/>
      <c r="F19" s="681"/>
      <c r="G19" s="681"/>
      <c r="H19" s="681"/>
      <c r="I19" s="681"/>
      <c r="J19" s="681"/>
      <c r="K19" s="681"/>
      <c r="L19" s="681"/>
      <c r="M19" s="681"/>
      <c r="N19" s="682"/>
      <c r="O19" s="699"/>
      <c r="P19" s="699"/>
      <c r="Q19" s="699"/>
      <c r="R19" s="699"/>
      <c r="S19" s="699"/>
      <c r="T19" s="699"/>
      <c r="U19" s="699"/>
      <c r="V19" s="699"/>
      <c r="W19" s="699"/>
      <c r="X19" s="699"/>
      <c r="Y19" s="699"/>
      <c r="Z19" s="699"/>
      <c r="AA19" s="699"/>
      <c r="AB19" s="699"/>
      <c r="AC19" s="699"/>
      <c r="AD19" s="699"/>
      <c r="AE19" s="686">
        <v>1</v>
      </c>
      <c r="AF19" s="686"/>
      <c r="AG19" s="686"/>
      <c r="AH19" s="686"/>
      <c r="AI19" s="686"/>
      <c r="AJ19" s="686"/>
      <c r="AK19" s="686"/>
      <c r="AL19" s="686"/>
      <c r="AM19" s="686">
        <v>15</v>
      </c>
      <c r="AN19" s="686"/>
      <c r="AO19" s="686"/>
      <c r="AP19" s="686"/>
      <c r="AQ19" s="686"/>
      <c r="AR19" s="686"/>
      <c r="AS19" s="686"/>
      <c r="AT19" s="686"/>
      <c r="AU19" s="686">
        <v>4</v>
      </c>
      <c r="AV19" s="686"/>
      <c r="AW19" s="686"/>
      <c r="AX19" s="686"/>
      <c r="AY19" s="686"/>
      <c r="AZ19" s="686"/>
      <c r="BA19" s="686"/>
      <c r="BB19" s="686"/>
      <c r="BC19" s="686">
        <v>28</v>
      </c>
      <c r="BD19" s="686"/>
      <c r="BE19" s="686"/>
      <c r="BF19" s="686"/>
      <c r="BG19" s="686"/>
      <c r="BH19" s="686"/>
      <c r="BI19" s="686"/>
      <c r="BJ19" s="686"/>
      <c r="BK19" s="686">
        <v>77</v>
      </c>
      <c r="BL19" s="686"/>
      <c r="BM19" s="686"/>
      <c r="BN19" s="686"/>
      <c r="BO19" s="686"/>
      <c r="BP19" s="686"/>
      <c r="BQ19" s="686"/>
      <c r="BR19" s="686"/>
      <c r="BS19" s="687">
        <f t="shared" si="0"/>
        <v>125</v>
      </c>
      <c r="BT19" s="687"/>
      <c r="BU19" s="687"/>
      <c r="BV19" s="687"/>
      <c r="BW19" s="687"/>
      <c r="BX19" s="687"/>
      <c r="BY19" s="687"/>
      <c r="BZ19" s="687"/>
    </row>
    <row r="20" spans="1:78" ht="16.5" customHeight="1">
      <c r="A20" s="701"/>
      <c r="B20" s="702"/>
      <c r="C20" s="692" t="s">
        <v>820</v>
      </c>
      <c r="D20" s="681"/>
      <c r="E20" s="681"/>
      <c r="F20" s="681"/>
      <c r="G20" s="681"/>
      <c r="H20" s="681"/>
      <c r="I20" s="681"/>
      <c r="J20" s="681"/>
      <c r="K20" s="681"/>
      <c r="L20" s="681"/>
      <c r="M20" s="681"/>
      <c r="N20" s="682"/>
      <c r="O20" s="687">
        <f>SUM(O21:V23)</f>
        <v>0</v>
      </c>
      <c r="P20" s="687"/>
      <c r="Q20" s="687"/>
      <c r="R20" s="687"/>
      <c r="S20" s="687"/>
      <c r="T20" s="687"/>
      <c r="U20" s="687"/>
      <c r="V20" s="687"/>
      <c r="W20" s="687">
        <f>SUM(W21:AD23)</f>
        <v>0</v>
      </c>
      <c r="X20" s="687"/>
      <c r="Y20" s="687"/>
      <c r="Z20" s="687"/>
      <c r="AA20" s="687"/>
      <c r="AB20" s="687"/>
      <c r="AC20" s="687"/>
      <c r="AD20" s="687"/>
      <c r="AE20" s="687">
        <f>SUM(AE21:AL23)</f>
        <v>32</v>
      </c>
      <c r="AF20" s="687"/>
      <c r="AG20" s="687"/>
      <c r="AH20" s="687"/>
      <c r="AI20" s="687"/>
      <c r="AJ20" s="687"/>
      <c r="AK20" s="687"/>
      <c r="AL20" s="687"/>
      <c r="AM20" s="687">
        <f>SUM(AM21:AT23)</f>
        <v>37</v>
      </c>
      <c r="AN20" s="687"/>
      <c r="AO20" s="687"/>
      <c r="AP20" s="687"/>
      <c r="AQ20" s="687"/>
      <c r="AR20" s="687"/>
      <c r="AS20" s="687"/>
      <c r="AT20" s="687"/>
      <c r="AU20" s="687">
        <f>SUM(AU21:BB23)</f>
        <v>19</v>
      </c>
      <c r="AV20" s="687"/>
      <c r="AW20" s="687"/>
      <c r="AX20" s="687"/>
      <c r="AY20" s="687"/>
      <c r="AZ20" s="687"/>
      <c r="BA20" s="687"/>
      <c r="BB20" s="687"/>
      <c r="BC20" s="687">
        <f>SUM(BC21:BJ23)</f>
        <v>106</v>
      </c>
      <c r="BD20" s="687"/>
      <c r="BE20" s="687"/>
      <c r="BF20" s="687"/>
      <c r="BG20" s="687"/>
      <c r="BH20" s="687"/>
      <c r="BI20" s="687"/>
      <c r="BJ20" s="687"/>
      <c r="BK20" s="687">
        <f>SUM(BK21:BR23)</f>
        <v>136</v>
      </c>
      <c r="BL20" s="687"/>
      <c r="BM20" s="687"/>
      <c r="BN20" s="687"/>
      <c r="BO20" s="687"/>
      <c r="BP20" s="687"/>
      <c r="BQ20" s="687"/>
      <c r="BR20" s="687"/>
      <c r="BS20" s="687">
        <f t="shared" si="0"/>
        <v>330</v>
      </c>
      <c r="BT20" s="687"/>
      <c r="BU20" s="687"/>
      <c r="BV20" s="687"/>
      <c r="BW20" s="687"/>
      <c r="BX20" s="687"/>
      <c r="BY20" s="687"/>
      <c r="BZ20" s="687"/>
    </row>
    <row r="21" spans="1:78" ht="16.5" customHeight="1">
      <c r="A21" s="701"/>
      <c r="B21" s="702"/>
      <c r="C21" s="75"/>
      <c r="D21" s="681" t="s">
        <v>542</v>
      </c>
      <c r="E21" s="681"/>
      <c r="F21" s="681"/>
      <c r="G21" s="681"/>
      <c r="H21" s="681"/>
      <c r="I21" s="681"/>
      <c r="J21" s="681"/>
      <c r="K21" s="681"/>
      <c r="L21" s="681"/>
      <c r="M21" s="681"/>
      <c r="N21" s="682"/>
      <c r="O21" s="686">
        <v>0</v>
      </c>
      <c r="P21" s="686"/>
      <c r="Q21" s="686"/>
      <c r="R21" s="686"/>
      <c r="S21" s="686"/>
      <c r="T21" s="686"/>
      <c r="U21" s="686"/>
      <c r="V21" s="686"/>
      <c r="W21" s="686">
        <v>0</v>
      </c>
      <c r="X21" s="686"/>
      <c r="Y21" s="686"/>
      <c r="Z21" s="686"/>
      <c r="AA21" s="686"/>
      <c r="AB21" s="686"/>
      <c r="AC21" s="686"/>
      <c r="AD21" s="686"/>
      <c r="AE21" s="686">
        <v>9</v>
      </c>
      <c r="AF21" s="686"/>
      <c r="AG21" s="686"/>
      <c r="AH21" s="686"/>
      <c r="AI21" s="686"/>
      <c r="AJ21" s="686"/>
      <c r="AK21" s="686"/>
      <c r="AL21" s="686"/>
      <c r="AM21" s="686">
        <v>0</v>
      </c>
      <c r="AN21" s="686"/>
      <c r="AO21" s="686"/>
      <c r="AP21" s="686"/>
      <c r="AQ21" s="686"/>
      <c r="AR21" s="686"/>
      <c r="AS21" s="686"/>
      <c r="AT21" s="686"/>
      <c r="AU21" s="686">
        <v>2</v>
      </c>
      <c r="AV21" s="686"/>
      <c r="AW21" s="686"/>
      <c r="AX21" s="686"/>
      <c r="AY21" s="686"/>
      <c r="AZ21" s="686"/>
      <c r="BA21" s="686"/>
      <c r="BB21" s="686"/>
      <c r="BC21" s="686">
        <v>42</v>
      </c>
      <c r="BD21" s="686"/>
      <c r="BE21" s="686"/>
      <c r="BF21" s="686"/>
      <c r="BG21" s="686"/>
      <c r="BH21" s="686"/>
      <c r="BI21" s="686"/>
      <c r="BJ21" s="686"/>
      <c r="BK21" s="686">
        <v>31</v>
      </c>
      <c r="BL21" s="686"/>
      <c r="BM21" s="686"/>
      <c r="BN21" s="686"/>
      <c r="BO21" s="686"/>
      <c r="BP21" s="686"/>
      <c r="BQ21" s="686"/>
      <c r="BR21" s="686"/>
      <c r="BS21" s="687">
        <f t="shared" si="0"/>
        <v>84</v>
      </c>
      <c r="BT21" s="687"/>
      <c r="BU21" s="687"/>
      <c r="BV21" s="687"/>
      <c r="BW21" s="687"/>
      <c r="BX21" s="687"/>
      <c r="BY21" s="687"/>
      <c r="BZ21" s="687"/>
    </row>
    <row r="22" spans="1:78" ht="16.5" customHeight="1">
      <c r="A22" s="701"/>
      <c r="B22" s="702"/>
      <c r="C22" s="75"/>
      <c r="D22" s="681" t="s">
        <v>543</v>
      </c>
      <c r="E22" s="681"/>
      <c r="F22" s="681"/>
      <c r="G22" s="681"/>
      <c r="H22" s="681"/>
      <c r="I22" s="681"/>
      <c r="J22" s="681"/>
      <c r="K22" s="681"/>
      <c r="L22" s="681"/>
      <c r="M22" s="681"/>
      <c r="N22" s="682"/>
      <c r="O22" s="699"/>
      <c r="P22" s="699"/>
      <c r="Q22" s="699"/>
      <c r="R22" s="699"/>
      <c r="S22" s="699"/>
      <c r="T22" s="699"/>
      <c r="U22" s="699"/>
      <c r="V22" s="699"/>
      <c r="W22" s="699"/>
      <c r="X22" s="699"/>
      <c r="Y22" s="699"/>
      <c r="Z22" s="699"/>
      <c r="AA22" s="699"/>
      <c r="AB22" s="699"/>
      <c r="AC22" s="699"/>
      <c r="AD22" s="699"/>
      <c r="AE22" s="686">
        <v>22</v>
      </c>
      <c r="AF22" s="686"/>
      <c r="AG22" s="686"/>
      <c r="AH22" s="686"/>
      <c r="AI22" s="686"/>
      <c r="AJ22" s="686"/>
      <c r="AK22" s="686"/>
      <c r="AL22" s="686"/>
      <c r="AM22" s="686">
        <v>23</v>
      </c>
      <c r="AN22" s="686"/>
      <c r="AO22" s="686"/>
      <c r="AP22" s="686"/>
      <c r="AQ22" s="686"/>
      <c r="AR22" s="686"/>
      <c r="AS22" s="686"/>
      <c r="AT22" s="686"/>
      <c r="AU22" s="686">
        <v>13</v>
      </c>
      <c r="AV22" s="686"/>
      <c r="AW22" s="686"/>
      <c r="AX22" s="686"/>
      <c r="AY22" s="686"/>
      <c r="AZ22" s="686"/>
      <c r="BA22" s="686"/>
      <c r="BB22" s="686"/>
      <c r="BC22" s="686">
        <v>36</v>
      </c>
      <c r="BD22" s="686"/>
      <c r="BE22" s="686"/>
      <c r="BF22" s="686"/>
      <c r="BG22" s="686"/>
      <c r="BH22" s="686"/>
      <c r="BI22" s="686"/>
      <c r="BJ22" s="686"/>
      <c r="BK22" s="686">
        <v>28</v>
      </c>
      <c r="BL22" s="686"/>
      <c r="BM22" s="686"/>
      <c r="BN22" s="686"/>
      <c r="BO22" s="686"/>
      <c r="BP22" s="686"/>
      <c r="BQ22" s="686"/>
      <c r="BR22" s="686"/>
      <c r="BS22" s="687">
        <f t="shared" si="0"/>
        <v>122</v>
      </c>
      <c r="BT22" s="687"/>
      <c r="BU22" s="687"/>
      <c r="BV22" s="687"/>
      <c r="BW22" s="687"/>
      <c r="BX22" s="687"/>
      <c r="BY22" s="687"/>
      <c r="BZ22" s="687"/>
    </row>
    <row r="23" spans="1:78" ht="16.5" customHeight="1">
      <c r="A23" s="706"/>
      <c r="B23" s="707"/>
      <c r="C23" s="75"/>
      <c r="D23" s="681" t="s">
        <v>518</v>
      </c>
      <c r="E23" s="681"/>
      <c r="F23" s="681"/>
      <c r="G23" s="681"/>
      <c r="H23" s="681"/>
      <c r="I23" s="681"/>
      <c r="J23" s="681"/>
      <c r="K23" s="681"/>
      <c r="L23" s="681"/>
      <c r="M23" s="681"/>
      <c r="N23" s="682"/>
      <c r="O23" s="699"/>
      <c r="P23" s="699"/>
      <c r="Q23" s="699"/>
      <c r="R23" s="699"/>
      <c r="S23" s="699"/>
      <c r="T23" s="699"/>
      <c r="U23" s="699"/>
      <c r="V23" s="699"/>
      <c r="W23" s="699"/>
      <c r="X23" s="699"/>
      <c r="Y23" s="699"/>
      <c r="Z23" s="699"/>
      <c r="AA23" s="699"/>
      <c r="AB23" s="699"/>
      <c r="AC23" s="699"/>
      <c r="AD23" s="699"/>
      <c r="AE23" s="686">
        <v>1</v>
      </c>
      <c r="AF23" s="686"/>
      <c r="AG23" s="686"/>
      <c r="AH23" s="686"/>
      <c r="AI23" s="686"/>
      <c r="AJ23" s="686"/>
      <c r="AK23" s="686"/>
      <c r="AL23" s="686"/>
      <c r="AM23" s="686">
        <v>14</v>
      </c>
      <c r="AN23" s="686"/>
      <c r="AO23" s="686"/>
      <c r="AP23" s="686"/>
      <c r="AQ23" s="686"/>
      <c r="AR23" s="686"/>
      <c r="AS23" s="686"/>
      <c r="AT23" s="686"/>
      <c r="AU23" s="686">
        <v>4</v>
      </c>
      <c r="AV23" s="686"/>
      <c r="AW23" s="686"/>
      <c r="AX23" s="686"/>
      <c r="AY23" s="686"/>
      <c r="AZ23" s="686"/>
      <c r="BA23" s="686"/>
      <c r="BB23" s="686"/>
      <c r="BC23" s="686">
        <v>28</v>
      </c>
      <c r="BD23" s="686"/>
      <c r="BE23" s="686"/>
      <c r="BF23" s="686"/>
      <c r="BG23" s="686"/>
      <c r="BH23" s="686"/>
      <c r="BI23" s="686"/>
      <c r="BJ23" s="686"/>
      <c r="BK23" s="686">
        <v>77</v>
      </c>
      <c r="BL23" s="686"/>
      <c r="BM23" s="686"/>
      <c r="BN23" s="686"/>
      <c r="BO23" s="686"/>
      <c r="BP23" s="686"/>
      <c r="BQ23" s="686"/>
      <c r="BR23" s="686"/>
      <c r="BS23" s="687">
        <f t="shared" si="0"/>
        <v>124</v>
      </c>
      <c r="BT23" s="687"/>
      <c r="BU23" s="687"/>
      <c r="BV23" s="687"/>
      <c r="BW23" s="687"/>
      <c r="BX23" s="687"/>
      <c r="BY23" s="687"/>
      <c r="BZ23" s="687"/>
    </row>
    <row r="24" spans="1:78" ht="16.5" customHeight="1">
      <c r="A24" s="703" t="s">
        <v>702</v>
      </c>
      <c r="B24" s="704"/>
      <c r="C24" s="704"/>
      <c r="D24" s="704"/>
      <c r="E24" s="704"/>
      <c r="F24" s="704"/>
      <c r="G24" s="704"/>
      <c r="H24" s="704"/>
      <c r="I24" s="704"/>
      <c r="J24" s="704"/>
      <c r="K24" s="704"/>
      <c r="L24" s="704"/>
      <c r="M24" s="704"/>
      <c r="N24" s="705"/>
      <c r="O24" s="687">
        <f>SUM(O11:V16)</f>
        <v>0</v>
      </c>
      <c r="P24" s="687"/>
      <c r="Q24" s="687"/>
      <c r="R24" s="687"/>
      <c r="S24" s="687"/>
      <c r="T24" s="687"/>
      <c r="U24" s="687"/>
      <c r="V24" s="687"/>
      <c r="W24" s="687">
        <f>SUM(W11:AD16)</f>
        <v>306</v>
      </c>
      <c r="X24" s="687"/>
      <c r="Y24" s="687"/>
      <c r="Z24" s="687"/>
      <c r="AA24" s="687"/>
      <c r="AB24" s="687"/>
      <c r="AC24" s="687"/>
      <c r="AD24" s="687"/>
      <c r="AE24" s="687">
        <f>SUM(AE11:AL16)</f>
        <v>1451</v>
      </c>
      <c r="AF24" s="687"/>
      <c r="AG24" s="687"/>
      <c r="AH24" s="687"/>
      <c r="AI24" s="687"/>
      <c r="AJ24" s="687"/>
      <c r="AK24" s="687"/>
      <c r="AL24" s="687"/>
      <c r="AM24" s="687">
        <f>SUM(AM11:AT16)</f>
        <v>1225</v>
      </c>
      <c r="AN24" s="687"/>
      <c r="AO24" s="687"/>
      <c r="AP24" s="687"/>
      <c r="AQ24" s="687"/>
      <c r="AR24" s="687"/>
      <c r="AS24" s="687"/>
      <c r="AT24" s="687"/>
      <c r="AU24" s="687">
        <f>SUM(AU11:BB16)</f>
        <v>1131</v>
      </c>
      <c r="AV24" s="687"/>
      <c r="AW24" s="687"/>
      <c r="AX24" s="687"/>
      <c r="AY24" s="687"/>
      <c r="AZ24" s="687"/>
      <c r="BA24" s="687"/>
      <c r="BB24" s="687"/>
      <c r="BC24" s="687">
        <f>SUM(BC11:BJ16)</f>
        <v>689</v>
      </c>
      <c r="BD24" s="687"/>
      <c r="BE24" s="687"/>
      <c r="BF24" s="687"/>
      <c r="BG24" s="687"/>
      <c r="BH24" s="687"/>
      <c r="BI24" s="687"/>
      <c r="BJ24" s="687"/>
      <c r="BK24" s="687">
        <f>SUM(BK11:BR16)</f>
        <v>1505</v>
      </c>
      <c r="BL24" s="687"/>
      <c r="BM24" s="687"/>
      <c r="BN24" s="687"/>
      <c r="BO24" s="687"/>
      <c r="BP24" s="687"/>
      <c r="BQ24" s="687"/>
      <c r="BR24" s="687"/>
      <c r="BS24" s="687">
        <f t="shared" si="0"/>
        <v>6307</v>
      </c>
      <c r="BT24" s="687"/>
      <c r="BU24" s="687"/>
      <c r="BV24" s="687"/>
      <c r="BW24" s="687"/>
      <c r="BX24" s="687"/>
      <c r="BY24" s="687"/>
      <c r="BZ24" s="687"/>
    </row>
    <row r="25" spans="1:78" ht="16.5" customHeight="1">
      <c r="A25" s="692" t="s">
        <v>821</v>
      </c>
      <c r="B25" s="681"/>
      <c r="C25" s="681"/>
      <c r="D25" s="681"/>
      <c r="E25" s="681"/>
      <c r="F25" s="681"/>
      <c r="G25" s="681"/>
      <c r="H25" s="681"/>
      <c r="I25" s="681"/>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c r="AQ25" s="681"/>
      <c r="AR25" s="681"/>
      <c r="AS25" s="681"/>
      <c r="AT25" s="681"/>
      <c r="AU25" s="681"/>
      <c r="AV25" s="681"/>
      <c r="AW25" s="681"/>
      <c r="AX25" s="681"/>
      <c r="AY25" s="681"/>
      <c r="AZ25" s="681"/>
      <c r="BA25" s="681"/>
      <c r="BB25" s="681"/>
      <c r="BC25" s="681"/>
      <c r="BD25" s="681"/>
      <c r="BE25" s="681"/>
      <c r="BF25" s="681"/>
      <c r="BG25" s="681"/>
      <c r="BH25" s="681"/>
      <c r="BI25" s="681"/>
      <c r="BJ25" s="681"/>
      <c r="BK25" s="681"/>
      <c r="BL25" s="681"/>
      <c r="BM25" s="681"/>
      <c r="BN25" s="681"/>
      <c r="BO25" s="681"/>
      <c r="BP25" s="681"/>
      <c r="BQ25" s="681"/>
      <c r="BR25" s="681"/>
      <c r="BS25" s="681"/>
      <c r="BT25" s="681"/>
      <c r="BU25" s="681"/>
      <c r="BV25" s="681"/>
      <c r="BW25" s="681"/>
      <c r="BX25" s="681"/>
      <c r="BY25" s="681"/>
      <c r="BZ25" s="682"/>
    </row>
    <row r="26" spans="1:78" ht="16.5" customHeight="1">
      <c r="A26" s="691" t="s">
        <v>582</v>
      </c>
      <c r="B26" s="691"/>
      <c r="C26" s="691"/>
      <c r="D26" s="691"/>
      <c r="E26" s="691"/>
      <c r="F26" s="691"/>
      <c r="G26" s="691"/>
      <c r="H26" s="691"/>
      <c r="I26" s="691"/>
      <c r="J26" s="691"/>
      <c r="K26" s="691"/>
      <c r="L26" s="691"/>
      <c r="M26" s="691"/>
      <c r="N26" s="691"/>
      <c r="O26" s="699"/>
      <c r="P26" s="699"/>
      <c r="Q26" s="699"/>
      <c r="R26" s="699"/>
      <c r="S26" s="699"/>
      <c r="T26" s="699"/>
      <c r="U26" s="699"/>
      <c r="V26" s="699"/>
      <c r="W26" s="686">
        <v>342378</v>
      </c>
      <c r="X26" s="686"/>
      <c r="Y26" s="686"/>
      <c r="Z26" s="686"/>
      <c r="AA26" s="686"/>
      <c r="AB26" s="686"/>
      <c r="AC26" s="686"/>
      <c r="AD26" s="686"/>
      <c r="AE26" s="686">
        <v>2316045</v>
      </c>
      <c r="AF26" s="686"/>
      <c r="AG26" s="686"/>
      <c r="AH26" s="686"/>
      <c r="AI26" s="686"/>
      <c r="AJ26" s="686"/>
      <c r="AK26" s="686"/>
      <c r="AL26" s="686"/>
      <c r="AM26" s="686">
        <v>3249164</v>
      </c>
      <c r="AN26" s="686"/>
      <c r="AO26" s="686"/>
      <c r="AP26" s="686"/>
      <c r="AQ26" s="686"/>
      <c r="AR26" s="686"/>
      <c r="AS26" s="686"/>
      <c r="AT26" s="686"/>
      <c r="AU26" s="686">
        <v>3689073</v>
      </c>
      <c r="AV26" s="686"/>
      <c r="AW26" s="686"/>
      <c r="AX26" s="686"/>
      <c r="AY26" s="686"/>
      <c r="AZ26" s="686"/>
      <c r="BA26" s="686"/>
      <c r="BB26" s="686"/>
      <c r="BC26" s="686">
        <v>2315275</v>
      </c>
      <c r="BD26" s="686"/>
      <c r="BE26" s="686"/>
      <c r="BF26" s="686"/>
      <c r="BG26" s="686"/>
      <c r="BH26" s="686"/>
      <c r="BI26" s="686"/>
      <c r="BJ26" s="686"/>
      <c r="BK26" s="686">
        <v>6392631</v>
      </c>
      <c r="BL26" s="686"/>
      <c r="BM26" s="686"/>
      <c r="BN26" s="686"/>
      <c r="BO26" s="686"/>
      <c r="BP26" s="686"/>
      <c r="BQ26" s="686"/>
      <c r="BR26" s="686"/>
      <c r="BS26" s="687">
        <f aca="true" t="shared" si="1" ref="BS26:BS37">SUM(O26:BR26)</f>
        <v>18304566</v>
      </c>
      <c r="BT26" s="687"/>
      <c r="BU26" s="687"/>
      <c r="BV26" s="687"/>
      <c r="BW26" s="687"/>
      <c r="BX26" s="687"/>
      <c r="BY26" s="687"/>
      <c r="BZ26" s="687"/>
    </row>
    <row r="27" spans="1:78" ht="16.5" customHeight="1">
      <c r="A27" s="691" t="s">
        <v>590</v>
      </c>
      <c r="B27" s="691"/>
      <c r="C27" s="691"/>
      <c r="D27" s="691"/>
      <c r="E27" s="691"/>
      <c r="F27" s="691"/>
      <c r="G27" s="691"/>
      <c r="H27" s="691"/>
      <c r="I27" s="691"/>
      <c r="J27" s="691"/>
      <c r="K27" s="691"/>
      <c r="L27" s="691"/>
      <c r="M27" s="691"/>
      <c r="N27" s="691"/>
      <c r="O27" s="699"/>
      <c r="P27" s="699"/>
      <c r="Q27" s="699"/>
      <c r="R27" s="699"/>
      <c r="S27" s="699"/>
      <c r="T27" s="699"/>
      <c r="U27" s="699"/>
      <c r="V27" s="699"/>
      <c r="W27" s="686">
        <v>13900</v>
      </c>
      <c r="X27" s="686"/>
      <c r="Y27" s="686"/>
      <c r="Z27" s="686"/>
      <c r="AA27" s="686"/>
      <c r="AB27" s="686"/>
      <c r="AC27" s="686"/>
      <c r="AD27" s="686"/>
      <c r="AE27" s="686">
        <v>10304</v>
      </c>
      <c r="AF27" s="686"/>
      <c r="AG27" s="686"/>
      <c r="AH27" s="686"/>
      <c r="AI27" s="686"/>
      <c r="AJ27" s="686"/>
      <c r="AK27" s="686"/>
      <c r="AL27" s="686"/>
      <c r="AM27" s="686">
        <v>40871</v>
      </c>
      <c r="AN27" s="686"/>
      <c r="AO27" s="686"/>
      <c r="AP27" s="686"/>
      <c r="AQ27" s="686"/>
      <c r="AR27" s="686"/>
      <c r="AS27" s="686"/>
      <c r="AT27" s="686"/>
      <c r="AU27" s="686">
        <v>121243</v>
      </c>
      <c r="AV27" s="686"/>
      <c r="AW27" s="686"/>
      <c r="AX27" s="686"/>
      <c r="AY27" s="686"/>
      <c r="AZ27" s="686"/>
      <c r="BA27" s="686"/>
      <c r="BB27" s="686"/>
      <c r="BC27" s="686">
        <v>80380</v>
      </c>
      <c r="BD27" s="686"/>
      <c r="BE27" s="686"/>
      <c r="BF27" s="686"/>
      <c r="BG27" s="686"/>
      <c r="BH27" s="686"/>
      <c r="BI27" s="686"/>
      <c r="BJ27" s="686"/>
      <c r="BK27" s="686">
        <v>371776</v>
      </c>
      <c r="BL27" s="686"/>
      <c r="BM27" s="686"/>
      <c r="BN27" s="686"/>
      <c r="BO27" s="686"/>
      <c r="BP27" s="686"/>
      <c r="BQ27" s="686"/>
      <c r="BR27" s="686"/>
      <c r="BS27" s="687">
        <f t="shared" si="1"/>
        <v>638474</v>
      </c>
      <c r="BT27" s="687"/>
      <c r="BU27" s="687"/>
      <c r="BV27" s="687"/>
      <c r="BW27" s="687"/>
      <c r="BX27" s="687"/>
      <c r="BY27" s="687"/>
      <c r="BZ27" s="687"/>
    </row>
    <row r="28" spans="1:78" ht="16.5" customHeight="1">
      <c r="A28" s="691" t="s">
        <v>593</v>
      </c>
      <c r="B28" s="691"/>
      <c r="C28" s="691"/>
      <c r="D28" s="691"/>
      <c r="E28" s="691"/>
      <c r="F28" s="691"/>
      <c r="G28" s="691"/>
      <c r="H28" s="691"/>
      <c r="I28" s="691"/>
      <c r="J28" s="691"/>
      <c r="K28" s="691"/>
      <c r="L28" s="691"/>
      <c r="M28" s="691"/>
      <c r="N28" s="691"/>
      <c r="O28" s="699"/>
      <c r="P28" s="699"/>
      <c r="Q28" s="699"/>
      <c r="R28" s="699"/>
      <c r="S28" s="699"/>
      <c r="T28" s="699"/>
      <c r="U28" s="699"/>
      <c r="V28" s="699"/>
      <c r="W28" s="686">
        <v>93020</v>
      </c>
      <c r="X28" s="686"/>
      <c r="Y28" s="686"/>
      <c r="Z28" s="686"/>
      <c r="AA28" s="686"/>
      <c r="AB28" s="686"/>
      <c r="AC28" s="686"/>
      <c r="AD28" s="686"/>
      <c r="AE28" s="686">
        <v>502969</v>
      </c>
      <c r="AF28" s="686"/>
      <c r="AG28" s="686"/>
      <c r="AH28" s="686"/>
      <c r="AI28" s="686"/>
      <c r="AJ28" s="686"/>
      <c r="AK28" s="686"/>
      <c r="AL28" s="686"/>
      <c r="AM28" s="686">
        <v>326260</v>
      </c>
      <c r="AN28" s="686"/>
      <c r="AO28" s="686"/>
      <c r="AP28" s="686"/>
      <c r="AQ28" s="686"/>
      <c r="AR28" s="686"/>
      <c r="AS28" s="686"/>
      <c r="AT28" s="686"/>
      <c r="AU28" s="686">
        <v>292120</v>
      </c>
      <c r="AV28" s="686"/>
      <c r="AW28" s="686"/>
      <c r="AX28" s="686"/>
      <c r="AY28" s="686"/>
      <c r="AZ28" s="686"/>
      <c r="BA28" s="686"/>
      <c r="BB28" s="686"/>
      <c r="BC28" s="686">
        <v>153820</v>
      </c>
      <c r="BD28" s="686"/>
      <c r="BE28" s="686"/>
      <c r="BF28" s="686"/>
      <c r="BG28" s="686"/>
      <c r="BH28" s="686"/>
      <c r="BI28" s="686"/>
      <c r="BJ28" s="686"/>
      <c r="BK28" s="686">
        <v>457430</v>
      </c>
      <c r="BL28" s="686"/>
      <c r="BM28" s="686"/>
      <c r="BN28" s="686"/>
      <c r="BO28" s="686"/>
      <c r="BP28" s="686"/>
      <c r="BQ28" s="686"/>
      <c r="BR28" s="686"/>
      <c r="BS28" s="687">
        <f t="shared" si="1"/>
        <v>1825619</v>
      </c>
      <c r="BT28" s="687"/>
      <c r="BU28" s="687"/>
      <c r="BV28" s="687"/>
      <c r="BW28" s="687"/>
      <c r="BX28" s="687"/>
      <c r="BY28" s="687"/>
      <c r="BZ28" s="687"/>
    </row>
    <row r="29" spans="1:78" ht="16.5" customHeight="1">
      <c r="A29" s="690" t="s">
        <v>819</v>
      </c>
      <c r="B29" s="690"/>
      <c r="C29" s="691"/>
      <c r="D29" s="691"/>
      <c r="E29" s="691"/>
      <c r="F29" s="691"/>
      <c r="G29" s="691"/>
      <c r="H29" s="691"/>
      <c r="I29" s="691"/>
      <c r="J29" s="691"/>
      <c r="K29" s="691"/>
      <c r="L29" s="691"/>
      <c r="M29" s="691"/>
      <c r="N29" s="691"/>
      <c r="O29" s="687">
        <f>SUM(O30:V32)</f>
        <v>0</v>
      </c>
      <c r="P29" s="687"/>
      <c r="Q29" s="687"/>
      <c r="R29" s="687"/>
      <c r="S29" s="687"/>
      <c r="T29" s="687"/>
      <c r="U29" s="687"/>
      <c r="V29" s="687"/>
      <c r="W29" s="687">
        <f>SUM(W30:AD32)</f>
        <v>0</v>
      </c>
      <c r="X29" s="687"/>
      <c r="Y29" s="687"/>
      <c r="Z29" s="687"/>
      <c r="AA29" s="687"/>
      <c r="AB29" s="687"/>
      <c r="AC29" s="687"/>
      <c r="AD29" s="687"/>
      <c r="AE29" s="687">
        <f>SUM(AE30:AL32)</f>
        <v>807536</v>
      </c>
      <c r="AF29" s="687"/>
      <c r="AG29" s="687"/>
      <c r="AH29" s="687"/>
      <c r="AI29" s="687"/>
      <c r="AJ29" s="687"/>
      <c r="AK29" s="687"/>
      <c r="AL29" s="687"/>
      <c r="AM29" s="687">
        <f>SUM(AM30:AT32)</f>
        <v>1169253</v>
      </c>
      <c r="AN29" s="687"/>
      <c r="AO29" s="687"/>
      <c r="AP29" s="687"/>
      <c r="AQ29" s="687"/>
      <c r="AR29" s="687"/>
      <c r="AS29" s="687"/>
      <c r="AT29" s="687"/>
      <c r="AU29" s="687">
        <f>SUM(AU30:BB32)</f>
        <v>570095</v>
      </c>
      <c r="AV29" s="687"/>
      <c r="AW29" s="687"/>
      <c r="AX29" s="687"/>
      <c r="AY29" s="687"/>
      <c r="AZ29" s="687"/>
      <c r="BA29" s="687"/>
      <c r="BB29" s="687"/>
      <c r="BC29" s="687">
        <f>SUM(BC30:BJ32)</f>
        <v>3225982</v>
      </c>
      <c r="BD29" s="687"/>
      <c r="BE29" s="687"/>
      <c r="BF29" s="687"/>
      <c r="BG29" s="687"/>
      <c r="BH29" s="687"/>
      <c r="BI29" s="687"/>
      <c r="BJ29" s="687"/>
      <c r="BK29" s="687">
        <f>SUM(BK30:BR32)</f>
        <v>4694479</v>
      </c>
      <c r="BL29" s="687"/>
      <c r="BM29" s="687"/>
      <c r="BN29" s="687"/>
      <c r="BO29" s="687"/>
      <c r="BP29" s="687"/>
      <c r="BQ29" s="687"/>
      <c r="BR29" s="687"/>
      <c r="BS29" s="687">
        <f t="shared" si="1"/>
        <v>10467345</v>
      </c>
      <c r="BT29" s="687"/>
      <c r="BU29" s="687"/>
      <c r="BV29" s="687"/>
      <c r="BW29" s="687"/>
      <c r="BX29" s="687"/>
      <c r="BY29" s="687"/>
      <c r="BZ29" s="687"/>
    </row>
    <row r="30" spans="1:78" ht="16.5" customHeight="1">
      <c r="A30" s="701"/>
      <c r="B30" s="702"/>
      <c r="C30" s="75"/>
      <c r="D30" s="681" t="s">
        <v>542</v>
      </c>
      <c r="E30" s="681"/>
      <c r="F30" s="681"/>
      <c r="G30" s="681"/>
      <c r="H30" s="681"/>
      <c r="I30" s="681"/>
      <c r="J30" s="681"/>
      <c r="K30" s="681"/>
      <c r="L30" s="681"/>
      <c r="M30" s="681"/>
      <c r="N30" s="682"/>
      <c r="O30" s="686">
        <v>0</v>
      </c>
      <c r="P30" s="686"/>
      <c r="Q30" s="686"/>
      <c r="R30" s="686"/>
      <c r="S30" s="686"/>
      <c r="T30" s="686"/>
      <c r="U30" s="686"/>
      <c r="V30" s="686"/>
      <c r="W30" s="686">
        <v>0</v>
      </c>
      <c r="X30" s="686"/>
      <c r="Y30" s="686"/>
      <c r="Z30" s="686"/>
      <c r="AA30" s="686"/>
      <c r="AB30" s="686"/>
      <c r="AC30" s="686"/>
      <c r="AD30" s="686"/>
      <c r="AE30" s="686">
        <v>217308</v>
      </c>
      <c r="AF30" s="686"/>
      <c r="AG30" s="686"/>
      <c r="AH30" s="686"/>
      <c r="AI30" s="686"/>
      <c r="AJ30" s="686"/>
      <c r="AK30" s="686"/>
      <c r="AL30" s="686"/>
      <c r="AM30" s="686">
        <v>0</v>
      </c>
      <c r="AN30" s="686"/>
      <c r="AO30" s="686"/>
      <c r="AP30" s="686"/>
      <c r="AQ30" s="686"/>
      <c r="AR30" s="686"/>
      <c r="AS30" s="686"/>
      <c r="AT30" s="686"/>
      <c r="AU30" s="686">
        <v>53115</v>
      </c>
      <c r="AV30" s="686"/>
      <c r="AW30" s="686"/>
      <c r="AX30" s="686"/>
      <c r="AY30" s="686"/>
      <c r="AZ30" s="686"/>
      <c r="BA30" s="686"/>
      <c r="BB30" s="686"/>
      <c r="BC30" s="686">
        <v>1181630</v>
      </c>
      <c r="BD30" s="686"/>
      <c r="BE30" s="686"/>
      <c r="BF30" s="686"/>
      <c r="BG30" s="686"/>
      <c r="BH30" s="686"/>
      <c r="BI30" s="686"/>
      <c r="BJ30" s="686"/>
      <c r="BK30" s="686">
        <v>899236</v>
      </c>
      <c r="BL30" s="686"/>
      <c r="BM30" s="686"/>
      <c r="BN30" s="686"/>
      <c r="BO30" s="686"/>
      <c r="BP30" s="686"/>
      <c r="BQ30" s="686"/>
      <c r="BR30" s="686"/>
      <c r="BS30" s="687">
        <f t="shared" si="1"/>
        <v>2351289</v>
      </c>
      <c r="BT30" s="687"/>
      <c r="BU30" s="687"/>
      <c r="BV30" s="687"/>
      <c r="BW30" s="687"/>
      <c r="BX30" s="687"/>
      <c r="BY30" s="687"/>
      <c r="BZ30" s="687"/>
    </row>
    <row r="31" spans="1:78" ht="16.5" customHeight="1">
      <c r="A31" s="701"/>
      <c r="B31" s="702"/>
      <c r="C31" s="75"/>
      <c r="D31" s="681" t="s">
        <v>543</v>
      </c>
      <c r="E31" s="681"/>
      <c r="F31" s="681"/>
      <c r="G31" s="681"/>
      <c r="H31" s="681"/>
      <c r="I31" s="681"/>
      <c r="J31" s="681"/>
      <c r="K31" s="681"/>
      <c r="L31" s="681"/>
      <c r="M31" s="681"/>
      <c r="N31" s="682"/>
      <c r="O31" s="699"/>
      <c r="P31" s="699"/>
      <c r="Q31" s="699"/>
      <c r="R31" s="699"/>
      <c r="S31" s="699"/>
      <c r="T31" s="699"/>
      <c r="U31" s="699"/>
      <c r="V31" s="699"/>
      <c r="W31" s="699"/>
      <c r="X31" s="699"/>
      <c r="Y31" s="699"/>
      <c r="Z31" s="699"/>
      <c r="AA31" s="699"/>
      <c r="AB31" s="699"/>
      <c r="AC31" s="699"/>
      <c r="AD31" s="699"/>
      <c r="AE31" s="686">
        <v>554638</v>
      </c>
      <c r="AF31" s="686"/>
      <c r="AG31" s="686"/>
      <c r="AH31" s="686"/>
      <c r="AI31" s="686"/>
      <c r="AJ31" s="686"/>
      <c r="AK31" s="686"/>
      <c r="AL31" s="686"/>
      <c r="AM31" s="686">
        <v>629507</v>
      </c>
      <c r="AN31" s="686"/>
      <c r="AO31" s="686"/>
      <c r="AP31" s="686"/>
      <c r="AQ31" s="686"/>
      <c r="AR31" s="686"/>
      <c r="AS31" s="686"/>
      <c r="AT31" s="686"/>
      <c r="AU31" s="686">
        <v>386448</v>
      </c>
      <c r="AV31" s="686"/>
      <c r="AW31" s="686"/>
      <c r="AX31" s="686"/>
      <c r="AY31" s="686"/>
      <c r="AZ31" s="686"/>
      <c r="BA31" s="686"/>
      <c r="BB31" s="686"/>
      <c r="BC31" s="686">
        <v>1015739</v>
      </c>
      <c r="BD31" s="686"/>
      <c r="BE31" s="686"/>
      <c r="BF31" s="686"/>
      <c r="BG31" s="686"/>
      <c r="BH31" s="686"/>
      <c r="BI31" s="686"/>
      <c r="BJ31" s="686"/>
      <c r="BK31" s="686">
        <v>777912</v>
      </c>
      <c r="BL31" s="686"/>
      <c r="BM31" s="686"/>
      <c r="BN31" s="686"/>
      <c r="BO31" s="686"/>
      <c r="BP31" s="686"/>
      <c r="BQ31" s="686"/>
      <c r="BR31" s="686"/>
      <c r="BS31" s="687">
        <f t="shared" si="1"/>
        <v>3364244</v>
      </c>
      <c r="BT31" s="687"/>
      <c r="BU31" s="687"/>
      <c r="BV31" s="687"/>
      <c r="BW31" s="687"/>
      <c r="BX31" s="687"/>
      <c r="BY31" s="687"/>
      <c r="BZ31" s="687"/>
    </row>
    <row r="32" spans="1:78" ht="16.5" customHeight="1">
      <c r="A32" s="701"/>
      <c r="B32" s="702"/>
      <c r="C32" s="75"/>
      <c r="D32" s="681" t="s">
        <v>518</v>
      </c>
      <c r="E32" s="681"/>
      <c r="F32" s="681"/>
      <c r="G32" s="681"/>
      <c r="H32" s="681"/>
      <c r="I32" s="681"/>
      <c r="J32" s="681"/>
      <c r="K32" s="681"/>
      <c r="L32" s="681"/>
      <c r="M32" s="681"/>
      <c r="N32" s="682"/>
      <c r="O32" s="699"/>
      <c r="P32" s="699"/>
      <c r="Q32" s="699"/>
      <c r="R32" s="699"/>
      <c r="S32" s="699"/>
      <c r="T32" s="699"/>
      <c r="U32" s="699"/>
      <c r="V32" s="699"/>
      <c r="W32" s="699"/>
      <c r="X32" s="699"/>
      <c r="Y32" s="699"/>
      <c r="Z32" s="699"/>
      <c r="AA32" s="699"/>
      <c r="AB32" s="699"/>
      <c r="AC32" s="699"/>
      <c r="AD32" s="699"/>
      <c r="AE32" s="686">
        <v>35590</v>
      </c>
      <c r="AF32" s="686"/>
      <c r="AG32" s="686"/>
      <c r="AH32" s="686"/>
      <c r="AI32" s="686"/>
      <c r="AJ32" s="686"/>
      <c r="AK32" s="686"/>
      <c r="AL32" s="686"/>
      <c r="AM32" s="686">
        <v>539746</v>
      </c>
      <c r="AN32" s="686"/>
      <c r="AO32" s="686"/>
      <c r="AP32" s="686"/>
      <c r="AQ32" s="686"/>
      <c r="AR32" s="686"/>
      <c r="AS32" s="686"/>
      <c r="AT32" s="686"/>
      <c r="AU32" s="686">
        <v>130532</v>
      </c>
      <c r="AV32" s="686"/>
      <c r="AW32" s="686"/>
      <c r="AX32" s="686"/>
      <c r="AY32" s="686"/>
      <c r="AZ32" s="686"/>
      <c r="BA32" s="686"/>
      <c r="BB32" s="686"/>
      <c r="BC32" s="686">
        <v>1028613</v>
      </c>
      <c r="BD32" s="686"/>
      <c r="BE32" s="686"/>
      <c r="BF32" s="686"/>
      <c r="BG32" s="686"/>
      <c r="BH32" s="686"/>
      <c r="BI32" s="686"/>
      <c r="BJ32" s="686"/>
      <c r="BK32" s="686">
        <v>3017331</v>
      </c>
      <c r="BL32" s="686"/>
      <c r="BM32" s="686"/>
      <c r="BN32" s="686"/>
      <c r="BO32" s="686"/>
      <c r="BP32" s="686"/>
      <c r="BQ32" s="686"/>
      <c r="BR32" s="686"/>
      <c r="BS32" s="687">
        <f t="shared" si="1"/>
        <v>4751812</v>
      </c>
      <c r="BT32" s="687"/>
      <c r="BU32" s="687"/>
      <c r="BV32" s="687"/>
      <c r="BW32" s="687"/>
      <c r="BX32" s="687"/>
      <c r="BY32" s="687"/>
      <c r="BZ32" s="687"/>
    </row>
    <row r="33" spans="1:78" ht="16.5" customHeight="1">
      <c r="A33" s="701"/>
      <c r="B33" s="702"/>
      <c r="C33" s="691" t="s">
        <v>822</v>
      </c>
      <c r="D33" s="691"/>
      <c r="E33" s="691"/>
      <c r="F33" s="691"/>
      <c r="G33" s="691"/>
      <c r="H33" s="691"/>
      <c r="I33" s="691"/>
      <c r="J33" s="691"/>
      <c r="K33" s="691"/>
      <c r="L33" s="691"/>
      <c r="M33" s="691"/>
      <c r="N33" s="691"/>
      <c r="O33" s="687">
        <f>SUM(O34:V36)</f>
        <v>0</v>
      </c>
      <c r="P33" s="687"/>
      <c r="Q33" s="687"/>
      <c r="R33" s="687"/>
      <c r="S33" s="687"/>
      <c r="T33" s="687"/>
      <c r="U33" s="687"/>
      <c r="V33" s="687"/>
      <c r="W33" s="687">
        <f>SUM(W34:AD36)</f>
        <v>0</v>
      </c>
      <c r="X33" s="687"/>
      <c r="Y33" s="687"/>
      <c r="Z33" s="687"/>
      <c r="AA33" s="687"/>
      <c r="AB33" s="687"/>
      <c r="AC33" s="687"/>
      <c r="AD33" s="687"/>
      <c r="AE33" s="687">
        <f>SUM(AE34:AL36)</f>
        <v>945</v>
      </c>
      <c r="AF33" s="687"/>
      <c r="AG33" s="687"/>
      <c r="AH33" s="687"/>
      <c r="AI33" s="687"/>
      <c r="AJ33" s="687"/>
      <c r="AK33" s="687"/>
      <c r="AL33" s="687"/>
      <c r="AM33" s="687">
        <f>SUM(AM34:AT36)</f>
        <v>1035</v>
      </c>
      <c r="AN33" s="687"/>
      <c r="AO33" s="687"/>
      <c r="AP33" s="687"/>
      <c r="AQ33" s="687"/>
      <c r="AR33" s="687"/>
      <c r="AS33" s="687"/>
      <c r="AT33" s="687"/>
      <c r="AU33" s="687">
        <f>SUM(AU34:BB36)</f>
        <v>544</v>
      </c>
      <c r="AV33" s="687"/>
      <c r="AW33" s="687"/>
      <c r="AX33" s="687"/>
      <c r="AY33" s="687"/>
      <c r="AZ33" s="687"/>
      <c r="BA33" s="687"/>
      <c r="BB33" s="687"/>
      <c r="BC33" s="687">
        <f>SUM(BC34:BJ36)</f>
        <v>3027</v>
      </c>
      <c r="BD33" s="687"/>
      <c r="BE33" s="687"/>
      <c r="BF33" s="687"/>
      <c r="BG33" s="687"/>
      <c r="BH33" s="687"/>
      <c r="BI33" s="687"/>
      <c r="BJ33" s="687"/>
      <c r="BK33" s="687">
        <f>SUM(BK34:BR36)</f>
        <v>3876</v>
      </c>
      <c r="BL33" s="687"/>
      <c r="BM33" s="687"/>
      <c r="BN33" s="687"/>
      <c r="BO33" s="687"/>
      <c r="BP33" s="687"/>
      <c r="BQ33" s="687"/>
      <c r="BR33" s="687"/>
      <c r="BS33" s="687">
        <f t="shared" si="1"/>
        <v>9427</v>
      </c>
      <c r="BT33" s="687"/>
      <c r="BU33" s="687"/>
      <c r="BV33" s="687"/>
      <c r="BW33" s="687"/>
      <c r="BX33" s="687"/>
      <c r="BY33" s="687"/>
      <c r="BZ33" s="687"/>
    </row>
    <row r="34" spans="1:78" ht="16.5" customHeight="1">
      <c r="A34" s="701"/>
      <c r="B34" s="702"/>
      <c r="C34" s="75"/>
      <c r="D34" s="681" t="s">
        <v>542</v>
      </c>
      <c r="E34" s="681"/>
      <c r="F34" s="681"/>
      <c r="G34" s="681"/>
      <c r="H34" s="681"/>
      <c r="I34" s="681"/>
      <c r="J34" s="681"/>
      <c r="K34" s="681"/>
      <c r="L34" s="681"/>
      <c r="M34" s="681"/>
      <c r="N34" s="682"/>
      <c r="O34" s="686">
        <v>0</v>
      </c>
      <c r="P34" s="686"/>
      <c r="Q34" s="686"/>
      <c r="R34" s="686"/>
      <c r="S34" s="686"/>
      <c r="T34" s="686"/>
      <c r="U34" s="686"/>
      <c r="V34" s="686"/>
      <c r="W34" s="686">
        <v>0</v>
      </c>
      <c r="X34" s="686"/>
      <c r="Y34" s="686"/>
      <c r="Z34" s="686"/>
      <c r="AA34" s="686"/>
      <c r="AB34" s="686"/>
      <c r="AC34" s="686"/>
      <c r="AD34" s="686"/>
      <c r="AE34" s="686">
        <v>273</v>
      </c>
      <c r="AF34" s="686"/>
      <c r="AG34" s="686"/>
      <c r="AH34" s="686"/>
      <c r="AI34" s="686"/>
      <c r="AJ34" s="686"/>
      <c r="AK34" s="686"/>
      <c r="AL34" s="686"/>
      <c r="AM34" s="686">
        <v>0</v>
      </c>
      <c r="AN34" s="686"/>
      <c r="AO34" s="686"/>
      <c r="AP34" s="686"/>
      <c r="AQ34" s="686"/>
      <c r="AR34" s="686"/>
      <c r="AS34" s="686"/>
      <c r="AT34" s="686"/>
      <c r="AU34" s="686">
        <v>59</v>
      </c>
      <c r="AV34" s="686"/>
      <c r="AW34" s="686"/>
      <c r="AX34" s="686"/>
      <c r="AY34" s="686"/>
      <c r="AZ34" s="686"/>
      <c r="BA34" s="686"/>
      <c r="BB34" s="686"/>
      <c r="BC34" s="686">
        <v>1289</v>
      </c>
      <c r="BD34" s="686"/>
      <c r="BE34" s="686"/>
      <c r="BF34" s="686"/>
      <c r="BG34" s="686"/>
      <c r="BH34" s="686"/>
      <c r="BI34" s="686"/>
      <c r="BJ34" s="686"/>
      <c r="BK34" s="686">
        <v>996</v>
      </c>
      <c r="BL34" s="686"/>
      <c r="BM34" s="686"/>
      <c r="BN34" s="686"/>
      <c r="BO34" s="686"/>
      <c r="BP34" s="686"/>
      <c r="BQ34" s="686"/>
      <c r="BR34" s="686"/>
      <c r="BS34" s="687">
        <f t="shared" si="1"/>
        <v>2617</v>
      </c>
      <c r="BT34" s="687"/>
      <c r="BU34" s="687"/>
      <c r="BV34" s="687"/>
      <c r="BW34" s="687"/>
      <c r="BX34" s="687"/>
      <c r="BY34" s="687"/>
      <c r="BZ34" s="687"/>
    </row>
    <row r="35" spans="1:78" ht="16.5" customHeight="1">
      <c r="A35" s="701"/>
      <c r="B35" s="702"/>
      <c r="C35" s="75"/>
      <c r="D35" s="681" t="s">
        <v>543</v>
      </c>
      <c r="E35" s="681"/>
      <c r="F35" s="681"/>
      <c r="G35" s="681"/>
      <c r="H35" s="681"/>
      <c r="I35" s="681"/>
      <c r="J35" s="681"/>
      <c r="K35" s="681"/>
      <c r="L35" s="681"/>
      <c r="M35" s="681"/>
      <c r="N35" s="682"/>
      <c r="O35" s="699"/>
      <c r="P35" s="699"/>
      <c r="Q35" s="699"/>
      <c r="R35" s="699"/>
      <c r="S35" s="699"/>
      <c r="T35" s="699"/>
      <c r="U35" s="699"/>
      <c r="V35" s="699"/>
      <c r="W35" s="699"/>
      <c r="X35" s="699"/>
      <c r="Y35" s="699"/>
      <c r="Z35" s="699"/>
      <c r="AA35" s="699"/>
      <c r="AB35" s="699"/>
      <c r="AC35" s="699"/>
      <c r="AD35" s="699"/>
      <c r="AE35" s="686">
        <v>644</v>
      </c>
      <c r="AF35" s="686"/>
      <c r="AG35" s="686"/>
      <c r="AH35" s="686"/>
      <c r="AI35" s="686"/>
      <c r="AJ35" s="686"/>
      <c r="AK35" s="686"/>
      <c r="AL35" s="686"/>
      <c r="AM35" s="686">
        <v>658</v>
      </c>
      <c r="AN35" s="686"/>
      <c r="AO35" s="686"/>
      <c r="AP35" s="686"/>
      <c r="AQ35" s="686"/>
      <c r="AR35" s="686"/>
      <c r="AS35" s="686"/>
      <c r="AT35" s="686"/>
      <c r="AU35" s="686">
        <v>390</v>
      </c>
      <c r="AV35" s="686"/>
      <c r="AW35" s="686"/>
      <c r="AX35" s="686"/>
      <c r="AY35" s="686"/>
      <c r="AZ35" s="686"/>
      <c r="BA35" s="686"/>
      <c r="BB35" s="686"/>
      <c r="BC35" s="686">
        <v>986</v>
      </c>
      <c r="BD35" s="686"/>
      <c r="BE35" s="686"/>
      <c r="BF35" s="686"/>
      <c r="BG35" s="686"/>
      <c r="BH35" s="686"/>
      <c r="BI35" s="686"/>
      <c r="BJ35" s="686"/>
      <c r="BK35" s="686">
        <v>709</v>
      </c>
      <c r="BL35" s="686"/>
      <c r="BM35" s="686"/>
      <c r="BN35" s="686"/>
      <c r="BO35" s="686"/>
      <c r="BP35" s="686"/>
      <c r="BQ35" s="686"/>
      <c r="BR35" s="686"/>
      <c r="BS35" s="687">
        <f t="shared" si="1"/>
        <v>3387</v>
      </c>
      <c r="BT35" s="687"/>
      <c r="BU35" s="687"/>
      <c r="BV35" s="687"/>
      <c r="BW35" s="687"/>
      <c r="BX35" s="687"/>
      <c r="BY35" s="687"/>
      <c r="BZ35" s="687"/>
    </row>
    <row r="36" spans="1:78" ht="16.5" customHeight="1">
      <c r="A36" s="706"/>
      <c r="B36" s="709"/>
      <c r="C36" s="75"/>
      <c r="D36" s="681" t="s">
        <v>518</v>
      </c>
      <c r="E36" s="681"/>
      <c r="F36" s="681"/>
      <c r="G36" s="681"/>
      <c r="H36" s="681"/>
      <c r="I36" s="681"/>
      <c r="J36" s="681"/>
      <c r="K36" s="681"/>
      <c r="L36" s="681"/>
      <c r="M36" s="681"/>
      <c r="N36" s="682"/>
      <c r="O36" s="699"/>
      <c r="P36" s="699"/>
      <c r="Q36" s="699"/>
      <c r="R36" s="699"/>
      <c r="S36" s="699"/>
      <c r="T36" s="699"/>
      <c r="U36" s="699"/>
      <c r="V36" s="699"/>
      <c r="W36" s="699"/>
      <c r="X36" s="699"/>
      <c r="Y36" s="699"/>
      <c r="Z36" s="699"/>
      <c r="AA36" s="699"/>
      <c r="AB36" s="699"/>
      <c r="AC36" s="699"/>
      <c r="AD36" s="699"/>
      <c r="AE36" s="686">
        <v>28</v>
      </c>
      <c r="AF36" s="686"/>
      <c r="AG36" s="686"/>
      <c r="AH36" s="686"/>
      <c r="AI36" s="686"/>
      <c r="AJ36" s="686"/>
      <c r="AK36" s="686"/>
      <c r="AL36" s="686"/>
      <c r="AM36" s="686">
        <v>377</v>
      </c>
      <c r="AN36" s="686"/>
      <c r="AO36" s="686"/>
      <c r="AP36" s="686"/>
      <c r="AQ36" s="686"/>
      <c r="AR36" s="686"/>
      <c r="AS36" s="686"/>
      <c r="AT36" s="686"/>
      <c r="AU36" s="686">
        <v>95</v>
      </c>
      <c r="AV36" s="686"/>
      <c r="AW36" s="686"/>
      <c r="AX36" s="686"/>
      <c r="AY36" s="686"/>
      <c r="AZ36" s="686"/>
      <c r="BA36" s="686"/>
      <c r="BB36" s="686"/>
      <c r="BC36" s="686">
        <v>752</v>
      </c>
      <c r="BD36" s="686"/>
      <c r="BE36" s="686"/>
      <c r="BF36" s="686"/>
      <c r="BG36" s="686"/>
      <c r="BH36" s="686"/>
      <c r="BI36" s="686"/>
      <c r="BJ36" s="686"/>
      <c r="BK36" s="686">
        <v>2171</v>
      </c>
      <c r="BL36" s="686"/>
      <c r="BM36" s="686"/>
      <c r="BN36" s="686"/>
      <c r="BO36" s="686"/>
      <c r="BP36" s="686"/>
      <c r="BQ36" s="686"/>
      <c r="BR36" s="686"/>
      <c r="BS36" s="687">
        <f t="shared" si="1"/>
        <v>3423</v>
      </c>
      <c r="BT36" s="687"/>
      <c r="BU36" s="687"/>
      <c r="BV36" s="687"/>
      <c r="BW36" s="687"/>
      <c r="BX36" s="687"/>
      <c r="BY36" s="687"/>
      <c r="BZ36" s="687"/>
    </row>
    <row r="37" spans="1:78" ht="16.5" customHeight="1">
      <c r="A37" s="703" t="s">
        <v>702</v>
      </c>
      <c r="B37" s="704"/>
      <c r="C37" s="704"/>
      <c r="D37" s="704"/>
      <c r="E37" s="704"/>
      <c r="F37" s="704"/>
      <c r="G37" s="704"/>
      <c r="H37" s="704"/>
      <c r="I37" s="704"/>
      <c r="J37" s="704"/>
      <c r="K37" s="704"/>
      <c r="L37" s="704"/>
      <c r="M37" s="704"/>
      <c r="N37" s="705"/>
      <c r="O37" s="696">
        <f>SUM(O26:V29)</f>
        <v>0</v>
      </c>
      <c r="P37" s="697"/>
      <c r="Q37" s="697"/>
      <c r="R37" s="697"/>
      <c r="S37" s="697"/>
      <c r="T37" s="697"/>
      <c r="U37" s="697"/>
      <c r="V37" s="698"/>
      <c r="W37" s="696">
        <f>SUM(W26:AD29)</f>
        <v>449298</v>
      </c>
      <c r="X37" s="697"/>
      <c r="Y37" s="697"/>
      <c r="Z37" s="697"/>
      <c r="AA37" s="697"/>
      <c r="AB37" s="697"/>
      <c r="AC37" s="697"/>
      <c r="AD37" s="698"/>
      <c r="AE37" s="696">
        <f>SUM(AE26:AL29)</f>
        <v>3636854</v>
      </c>
      <c r="AF37" s="697"/>
      <c r="AG37" s="697"/>
      <c r="AH37" s="697"/>
      <c r="AI37" s="697"/>
      <c r="AJ37" s="697"/>
      <c r="AK37" s="697"/>
      <c r="AL37" s="698"/>
      <c r="AM37" s="696">
        <f>SUM(AM26:AT29)</f>
        <v>4785548</v>
      </c>
      <c r="AN37" s="697"/>
      <c r="AO37" s="697"/>
      <c r="AP37" s="697"/>
      <c r="AQ37" s="697"/>
      <c r="AR37" s="697"/>
      <c r="AS37" s="697"/>
      <c r="AT37" s="698"/>
      <c r="AU37" s="696">
        <f>SUM(AU26:BB29)</f>
        <v>4672531</v>
      </c>
      <c r="AV37" s="697"/>
      <c r="AW37" s="697"/>
      <c r="AX37" s="697"/>
      <c r="AY37" s="697"/>
      <c r="AZ37" s="697"/>
      <c r="BA37" s="697"/>
      <c r="BB37" s="698"/>
      <c r="BC37" s="696">
        <f>SUM(BC26:BJ29)</f>
        <v>5775457</v>
      </c>
      <c r="BD37" s="697"/>
      <c r="BE37" s="697"/>
      <c r="BF37" s="697"/>
      <c r="BG37" s="697"/>
      <c r="BH37" s="697"/>
      <c r="BI37" s="697"/>
      <c r="BJ37" s="698"/>
      <c r="BK37" s="696">
        <f>SUM(BK26:BR29)</f>
        <v>11916316</v>
      </c>
      <c r="BL37" s="697"/>
      <c r="BM37" s="697"/>
      <c r="BN37" s="697"/>
      <c r="BO37" s="697"/>
      <c r="BP37" s="697"/>
      <c r="BQ37" s="697"/>
      <c r="BR37" s="698"/>
      <c r="BS37" s="687">
        <f t="shared" si="1"/>
        <v>31236004</v>
      </c>
      <c r="BT37" s="687"/>
      <c r="BU37" s="687"/>
      <c r="BV37" s="687"/>
      <c r="BW37" s="687"/>
      <c r="BX37" s="687"/>
      <c r="BY37" s="687"/>
      <c r="BZ37" s="687"/>
    </row>
    <row r="38" spans="1:78" ht="16.5" customHeight="1">
      <c r="A38" s="692" t="s">
        <v>823</v>
      </c>
      <c r="B38" s="681"/>
      <c r="C38" s="681"/>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1"/>
      <c r="AY38" s="681"/>
      <c r="AZ38" s="681"/>
      <c r="BA38" s="681"/>
      <c r="BB38" s="681"/>
      <c r="BC38" s="681"/>
      <c r="BD38" s="681"/>
      <c r="BE38" s="681"/>
      <c r="BF38" s="681"/>
      <c r="BG38" s="681"/>
      <c r="BH38" s="681"/>
      <c r="BI38" s="681"/>
      <c r="BJ38" s="681"/>
      <c r="BK38" s="681"/>
      <c r="BL38" s="681"/>
      <c r="BM38" s="681"/>
      <c r="BN38" s="681"/>
      <c r="BO38" s="681"/>
      <c r="BP38" s="681"/>
      <c r="BQ38" s="681"/>
      <c r="BR38" s="681"/>
      <c r="BS38" s="681"/>
      <c r="BT38" s="681"/>
      <c r="BU38" s="681"/>
      <c r="BV38" s="681"/>
      <c r="BW38" s="681"/>
      <c r="BX38" s="681"/>
      <c r="BY38" s="681"/>
      <c r="BZ38" s="682"/>
    </row>
    <row r="39" spans="1:78" ht="16.5" customHeight="1">
      <c r="A39" s="691" t="s">
        <v>582</v>
      </c>
      <c r="B39" s="691"/>
      <c r="C39" s="691"/>
      <c r="D39" s="691"/>
      <c r="E39" s="691"/>
      <c r="F39" s="691"/>
      <c r="G39" s="691"/>
      <c r="H39" s="691"/>
      <c r="I39" s="691"/>
      <c r="J39" s="691"/>
      <c r="K39" s="691"/>
      <c r="L39" s="691"/>
      <c r="M39" s="691"/>
      <c r="N39" s="691"/>
      <c r="O39" s="699"/>
      <c r="P39" s="699"/>
      <c r="Q39" s="699"/>
      <c r="R39" s="699"/>
      <c r="S39" s="699"/>
      <c r="T39" s="699"/>
      <c r="U39" s="699"/>
      <c r="V39" s="699"/>
      <c r="W39" s="686">
        <v>3617560</v>
      </c>
      <c r="X39" s="686"/>
      <c r="Y39" s="686"/>
      <c r="Z39" s="686"/>
      <c r="AA39" s="686"/>
      <c r="AB39" s="686"/>
      <c r="AC39" s="686"/>
      <c r="AD39" s="686"/>
      <c r="AE39" s="686">
        <v>24341845</v>
      </c>
      <c r="AF39" s="686"/>
      <c r="AG39" s="686"/>
      <c r="AH39" s="686"/>
      <c r="AI39" s="686"/>
      <c r="AJ39" s="686"/>
      <c r="AK39" s="686"/>
      <c r="AL39" s="686"/>
      <c r="AM39" s="686">
        <v>34090458</v>
      </c>
      <c r="AN39" s="686"/>
      <c r="AO39" s="686"/>
      <c r="AP39" s="686"/>
      <c r="AQ39" s="686"/>
      <c r="AR39" s="686"/>
      <c r="AS39" s="686"/>
      <c r="AT39" s="686"/>
      <c r="AU39" s="686">
        <v>38756859</v>
      </c>
      <c r="AV39" s="686"/>
      <c r="AW39" s="686"/>
      <c r="AX39" s="686"/>
      <c r="AY39" s="686"/>
      <c r="AZ39" s="686"/>
      <c r="BA39" s="686"/>
      <c r="BB39" s="686"/>
      <c r="BC39" s="686">
        <v>24319369</v>
      </c>
      <c r="BD39" s="686"/>
      <c r="BE39" s="686"/>
      <c r="BF39" s="686"/>
      <c r="BG39" s="686"/>
      <c r="BH39" s="686"/>
      <c r="BI39" s="686"/>
      <c r="BJ39" s="686"/>
      <c r="BK39" s="686">
        <v>67326965</v>
      </c>
      <c r="BL39" s="686"/>
      <c r="BM39" s="686"/>
      <c r="BN39" s="686"/>
      <c r="BO39" s="686"/>
      <c r="BP39" s="686"/>
      <c r="BQ39" s="686"/>
      <c r="BR39" s="686"/>
      <c r="BS39" s="687">
        <f aca="true" t="shared" si="2" ref="BS39:BS52">SUM(O39:BR39)</f>
        <v>192453056</v>
      </c>
      <c r="BT39" s="687"/>
      <c r="BU39" s="687"/>
      <c r="BV39" s="687"/>
      <c r="BW39" s="687"/>
      <c r="BX39" s="687"/>
      <c r="BY39" s="687"/>
      <c r="BZ39" s="687"/>
    </row>
    <row r="40" spans="1:78" ht="16.5" customHeight="1">
      <c r="A40" s="691" t="s">
        <v>590</v>
      </c>
      <c r="B40" s="691"/>
      <c r="C40" s="691"/>
      <c r="D40" s="691"/>
      <c r="E40" s="691"/>
      <c r="F40" s="691"/>
      <c r="G40" s="691"/>
      <c r="H40" s="691"/>
      <c r="I40" s="691"/>
      <c r="J40" s="691"/>
      <c r="K40" s="691"/>
      <c r="L40" s="691"/>
      <c r="M40" s="691"/>
      <c r="N40" s="691"/>
      <c r="O40" s="699"/>
      <c r="P40" s="699"/>
      <c r="Q40" s="699"/>
      <c r="R40" s="699"/>
      <c r="S40" s="699"/>
      <c r="T40" s="699"/>
      <c r="U40" s="699"/>
      <c r="V40" s="699"/>
      <c r="W40" s="686">
        <v>144559</v>
      </c>
      <c r="X40" s="686"/>
      <c r="Y40" s="686"/>
      <c r="Z40" s="686"/>
      <c r="AA40" s="686"/>
      <c r="AB40" s="686"/>
      <c r="AC40" s="686"/>
      <c r="AD40" s="686"/>
      <c r="AE40" s="686">
        <v>107160</v>
      </c>
      <c r="AF40" s="686"/>
      <c r="AG40" s="686"/>
      <c r="AH40" s="686"/>
      <c r="AI40" s="686"/>
      <c r="AJ40" s="686"/>
      <c r="AK40" s="686"/>
      <c r="AL40" s="686"/>
      <c r="AM40" s="686">
        <v>425056</v>
      </c>
      <c r="AN40" s="686"/>
      <c r="AO40" s="686"/>
      <c r="AP40" s="686"/>
      <c r="AQ40" s="686"/>
      <c r="AR40" s="686"/>
      <c r="AS40" s="686"/>
      <c r="AT40" s="686"/>
      <c r="AU40" s="686">
        <v>1260915</v>
      </c>
      <c r="AV40" s="686"/>
      <c r="AW40" s="686"/>
      <c r="AX40" s="686"/>
      <c r="AY40" s="686"/>
      <c r="AZ40" s="686"/>
      <c r="BA40" s="686"/>
      <c r="BB40" s="686"/>
      <c r="BC40" s="686">
        <v>834185</v>
      </c>
      <c r="BD40" s="686"/>
      <c r="BE40" s="686"/>
      <c r="BF40" s="686"/>
      <c r="BG40" s="686"/>
      <c r="BH40" s="686"/>
      <c r="BI40" s="686"/>
      <c r="BJ40" s="686"/>
      <c r="BK40" s="686">
        <v>3866451</v>
      </c>
      <c r="BL40" s="686"/>
      <c r="BM40" s="686"/>
      <c r="BN40" s="686"/>
      <c r="BO40" s="686"/>
      <c r="BP40" s="686"/>
      <c r="BQ40" s="686"/>
      <c r="BR40" s="686"/>
      <c r="BS40" s="687">
        <f t="shared" si="2"/>
        <v>6638326</v>
      </c>
      <c r="BT40" s="687"/>
      <c r="BU40" s="687"/>
      <c r="BV40" s="687"/>
      <c r="BW40" s="687"/>
      <c r="BX40" s="687"/>
      <c r="BY40" s="687"/>
      <c r="BZ40" s="687"/>
    </row>
    <row r="41" spans="1:78" ht="16.5" customHeight="1">
      <c r="A41" s="691" t="s">
        <v>593</v>
      </c>
      <c r="B41" s="691"/>
      <c r="C41" s="691"/>
      <c r="D41" s="691"/>
      <c r="E41" s="691"/>
      <c r="F41" s="691"/>
      <c r="G41" s="691"/>
      <c r="H41" s="691"/>
      <c r="I41" s="691"/>
      <c r="J41" s="691"/>
      <c r="K41" s="691"/>
      <c r="L41" s="691"/>
      <c r="M41" s="691"/>
      <c r="N41" s="691"/>
      <c r="O41" s="699"/>
      <c r="P41" s="699"/>
      <c r="Q41" s="699"/>
      <c r="R41" s="699"/>
      <c r="S41" s="699"/>
      <c r="T41" s="699"/>
      <c r="U41" s="699"/>
      <c r="V41" s="699"/>
      <c r="W41" s="686">
        <v>930200</v>
      </c>
      <c r="X41" s="686"/>
      <c r="Y41" s="686"/>
      <c r="Z41" s="686"/>
      <c r="AA41" s="686"/>
      <c r="AB41" s="686"/>
      <c r="AC41" s="686"/>
      <c r="AD41" s="686"/>
      <c r="AE41" s="686">
        <v>5079435</v>
      </c>
      <c r="AF41" s="686"/>
      <c r="AG41" s="686"/>
      <c r="AH41" s="686"/>
      <c r="AI41" s="686"/>
      <c r="AJ41" s="686"/>
      <c r="AK41" s="686"/>
      <c r="AL41" s="686"/>
      <c r="AM41" s="686">
        <v>3262600</v>
      </c>
      <c r="AN41" s="686"/>
      <c r="AO41" s="686"/>
      <c r="AP41" s="686"/>
      <c r="AQ41" s="686"/>
      <c r="AR41" s="686"/>
      <c r="AS41" s="686"/>
      <c r="AT41" s="686"/>
      <c r="AU41" s="686">
        <v>2921200</v>
      </c>
      <c r="AV41" s="686"/>
      <c r="AW41" s="686"/>
      <c r="AX41" s="686"/>
      <c r="AY41" s="686"/>
      <c r="AZ41" s="686"/>
      <c r="BA41" s="686"/>
      <c r="BB41" s="686"/>
      <c r="BC41" s="686">
        <v>1538200</v>
      </c>
      <c r="BD41" s="686"/>
      <c r="BE41" s="686"/>
      <c r="BF41" s="686"/>
      <c r="BG41" s="686"/>
      <c r="BH41" s="686"/>
      <c r="BI41" s="686"/>
      <c r="BJ41" s="686"/>
      <c r="BK41" s="686">
        <v>4574300</v>
      </c>
      <c r="BL41" s="686"/>
      <c r="BM41" s="686"/>
      <c r="BN41" s="686"/>
      <c r="BO41" s="686"/>
      <c r="BP41" s="686"/>
      <c r="BQ41" s="686"/>
      <c r="BR41" s="686"/>
      <c r="BS41" s="687">
        <f t="shared" si="2"/>
        <v>18305935</v>
      </c>
      <c r="BT41" s="687"/>
      <c r="BU41" s="687"/>
      <c r="BV41" s="687"/>
      <c r="BW41" s="687"/>
      <c r="BX41" s="687"/>
      <c r="BY41" s="687"/>
      <c r="BZ41" s="687"/>
    </row>
    <row r="42" spans="1:78" ht="16.5" customHeight="1">
      <c r="A42" s="691" t="s">
        <v>597</v>
      </c>
      <c r="B42" s="691"/>
      <c r="C42" s="691"/>
      <c r="D42" s="691"/>
      <c r="E42" s="691"/>
      <c r="F42" s="691"/>
      <c r="G42" s="691"/>
      <c r="H42" s="691"/>
      <c r="I42" s="691"/>
      <c r="J42" s="691"/>
      <c r="K42" s="691"/>
      <c r="L42" s="691"/>
      <c r="M42" s="691"/>
      <c r="N42" s="691"/>
      <c r="O42" s="699"/>
      <c r="P42" s="699"/>
      <c r="Q42" s="699"/>
      <c r="R42" s="699"/>
      <c r="S42" s="699"/>
      <c r="T42" s="699"/>
      <c r="U42" s="699"/>
      <c r="V42" s="699"/>
      <c r="W42" s="686">
        <v>99750</v>
      </c>
      <c r="X42" s="686"/>
      <c r="Y42" s="686"/>
      <c r="Z42" s="686"/>
      <c r="AA42" s="686"/>
      <c r="AB42" s="686"/>
      <c r="AC42" s="686"/>
      <c r="AD42" s="686"/>
      <c r="AE42" s="686">
        <v>801450</v>
      </c>
      <c r="AF42" s="686"/>
      <c r="AG42" s="686"/>
      <c r="AH42" s="686"/>
      <c r="AI42" s="686"/>
      <c r="AJ42" s="686"/>
      <c r="AK42" s="686"/>
      <c r="AL42" s="686"/>
      <c r="AM42" s="686">
        <v>556334</v>
      </c>
      <c r="AN42" s="686"/>
      <c r="AO42" s="686"/>
      <c r="AP42" s="686"/>
      <c r="AQ42" s="686"/>
      <c r="AR42" s="686"/>
      <c r="AS42" s="686"/>
      <c r="AT42" s="686"/>
      <c r="AU42" s="686">
        <v>716583</v>
      </c>
      <c r="AV42" s="686"/>
      <c r="AW42" s="686"/>
      <c r="AX42" s="686"/>
      <c r="AY42" s="686"/>
      <c r="AZ42" s="686"/>
      <c r="BA42" s="686"/>
      <c r="BB42" s="686"/>
      <c r="BC42" s="686">
        <v>320400</v>
      </c>
      <c r="BD42" s="686"/>
      <c r="BE42" s="686"/>
      <c r="BF42" s="686"/>
      <c r="BG42" s="686"/>
      <c r="BH42" s="686"/>
      <c r="BI42" s="686"/>
      <c r="BJ42" s="686"/>
      <c r="BK42" s="686">
        <v>446030</v>
      </c>
      <c r="BL42" s="686"/>
      <c r="BM42" s="686"/>
      <c r="BN42" s="686"/>
      <c r="BO42" s="686"/>
      <c r="BP42" s="686"/>
      <c r="BQ42" s="686"/>
      <c r="BR42" s="686"/>
      <c r="BS42" s="687">
        <f t="shared" si="2"/>
        <v>2940547</v>
      </c>
      <c r="BT42" s="687"/>
      <c r="BU42" s="687"/>
      <c r="BV42" s="687"/>
      <c r="BW42" s="687"/>
      <c r="BX42" s="687"/>
      <c r="BY42" s="687"/>
      <c r="BZ42" s="687"/>
    </row>
    <row r="43" spans="1:78" ht="16.5" customHeight="1">
      <c r="A43" s="691" t="s">
        <v>598</v>
      </c>
      <c r="B43" s="691"/>
      <c r="C43" s="691"/>
      <c r="D43" s="691"/>
      <c r="E43" s="691"/>
      <c r="F43" s="691"/>
      <c r="G43" s="691"/>
      <c r="H43" s="691"/>
      <c r="I43" s="691"/>
      <c r="J43" s="691"/>
      <c r="K43" s="691"/>
      <c r="L43" s="691"/>
      <c r="M43" s="691"/>
      <c r="N43" s="691"/>
      <c r="O43" s="699"/>
      <c r="P43" s="699"/>
      <c r="Q43" s="699"/>
      <c r="R43" s="699"/>
      <c r="S43" s="699"/>
      <c r="T43" s="699"/>
      <c r="U43" s="699"/>
      <c r="V43" s="699"/>
      <c r="W43" s="686">
        <v>255083</v>
      </c>
      <c r="X43" s="686"/>
      <c r="Y43" s="686"/>
      <c r="Z43" s="686"/>
      <c r="AA43" s="686"/>
      <c r="AB43" s="686"/>
      <c r="AC43" s="686"/>
      <c r="AD43" s="686"/>
      <c r="AE43" s="686">
        <v>1884271</v>
      </c>
      <c r="AF43" s="686"/>
      <c r="AG43" s="686"/>
      <c r="AH43" s="686"/>
      <c r="AI43" s="686"/>
      <c r="AJ43" s="686"/>
      <c r="AK43" s="686"/>
      <c r="AL43" s="686"/>
      <c r="AM43" s="686">
        <v>1428036</v>
      </c>
      <c r="AN43" s="686"/>
      <c r="AO43" s="686"/>
      <c r="AP43" s="686"/>
      <c r="AQ43" s="686"/>
      <c r="AR43" s="686"/>
      <c r="AS43" s="686"/>
      <c r="AT43" s="686"/>
      <c r="AU43" s="686">
        <v>1258451</v>
      </c>
      <c r="AV43" s="686"/>
      <c r="AW43" s="686"/>
      <c r="AX43" s="686"/>
      <c r="AY43" s="686"/>
      <c r="AZ43" s="686"/>
      <c r="BA43" s="686"/>
      <c r="BB43" s="686"/>
      <c r="BC43" s="686">
        <v>200000</v>
      </c>
      <c r="BD43" s="686"/>
      <c r="BE43" s="686"/>
      <c r="BF43" s="686"/>
      <c r="BG43" s="686"/>
      <c r="BH43" s="686"/>
      <c r="BI43" s="686"/>
      <c r="BJ43" s="686"/>
      <c r="BK43" s="686">
        <v>461765</v>
      </c>
      <c r="BL43" s="686"/>
      <c r="BM43" s="686"/>
      <c r="BN43" s="686"/>
      <c r="BO43" s="686"/>
      <c r="BP43" s="686"/>
      <c r="BQ43" s="686"/>
      <c r="BR43" s="686"/>
      <c r="BS43" s="687">
        <f t="shared" si="2"/>
        <v>5487606</v>
      </c>
      <c r="BT43" s="687"/>
      <c r="BU43" s="687"/>
      <c r="BV43" s="687"/>
      <c r="BW43" s="687"/>
      <c r="BX43" s="687"/>
      <c r="BY43" s="687"/>
      <c r="BZ43" s="687"/>
    </row>
    <row r="44" spans="1:78" ht="16.5" customHeight="1">
      <c r="A44" s="690" t="s">
        <v>819</v>
      </c>
      <c r="B44" s="690"/>
      <c r="C44" s="691"/>
      <c r="D44" s="691"/>
      <c r="E44" s="691"/>
      <c r="F44" s="691"/>
      <c r="G44" s="691"/>
      <c r="H44" s="691"/>
      <c r="I44" s="691"/>
      <c r="J44" s="691"/>
      <c r="K44" s="691"/>
      <c r="L44" s="691"/>
      <c r="M44" s="691"/>
      <c r="N44" s="691"/>
      <c r="O44" s="687">
        <f>SUM(O45:V47)</f>
        <v>0</v>
      </c>
      <c r="P44" s="687"/>
      <c r="Q44" s="687"/>
      <c r="R44" s="687"/>
      <c r="S44" s="687"/>
      <c r="T44" s="687"/>
      <c r="U44" s="687"/>
      <c r="V44" s="687"/>
      <c r="W44" s="687">
        <f>SUM(W45:AD47)</f>
        <v>0</v>
      </c>
      <c r="X44" s="687"/>
      <c r="Y44" s="687"/>
      <c r="Z44" s="687"/>
      <c r="AA44" s="687"/>
      <c r="AB44" s="687"/>
      <c r="AC44" s="687"/>
      <c r="AD44" s="687"/>
      <c r="AE44" s="687">
        <f>SUM(AE45:AL47)</f>
        <v>10317232</v>
      </c>
      <c r="AF44" s="687"/>
      <c r="AG44" s="687"/>
      <c r="AH44" s="687"/>
      <c r="AI44" s="687"/>
      <c r="AJ44" s="687"/>
      <c r="AK44" s="687"/>
      <c r="AL44" s="687"/>
      <c r="AM44" s="687">
        <f>SUM(AM45:AT47)</f>
        <v>14366359</v>
      </c>
      <c r="AN44" s="687"/>
      <c r="AO44" s="687"/>
      <c r="AP44" s="687"/>
      <c r="AQ44" s="687"/>
      <c r="AR44" s="687"/>
      <c r="AS44" s="687"/>
      <c r="AT44" s="687"/>
      <c r="AU44" s="687">
        <f>SUM(AU45:BB47)</f>
        <v>7094404</v>
      </c>
      <c r="AV44" s="687"/>
      <c r="AW44" s="687"/>
      <c r="AX44" s="687"/>
      <c r="AY44" s="687"/>
      <c r="AZ44" s="687"/>
      <c r="BA44" s="687"/>
      <c r="BB44" s="687"/>
      <c r="BC44" s="687">
        <f>SUM(BC45:BJ47)</f>
        <v>39610603</v>
      </c>
      <c r="BD44" s="687"/>
      <c r="BE44" s="687"/>
      <c r="BF44" s="687"/>
      <c r="BG44" s="687"/>
      <c r="BH44" s="687"/>
      <c r="BI44" s="687"/>
      <c r="BJ44" s="687"/>
      <c r="BK44" s="687">
        <f>SUM(BK45:BR47)</f>
        <v>57093379</v>
      </c>
      <c r="BL44" s="687"/>
      <c r="BM44" s="687"/>
      <c r="BN44" s="687"/>
      <c r="BO44" s="687"/>
      <c r="BP44" s="687"/>
      <c r="BQ44" s="687"/>
      <c r="BR44" s="687"/>
      <c r="BS44" s="687">
        <f t="shared" si="2"/>
        <v>128481977</v>
      </c>
      <c r="BT44" s="687"/>
      <c r="BU44" s="687"/>
      <c r="BV44" s="687"/>
      <c r="BW44" s="687"/>
      <c r="BX44" s="687"/>
      <c r="BY44" s="687"/>
      <c r="BZ44" s="687"/>
    </row>
    <row r="45" spans="1:78" ht="16.5" customHeight="1">
      <c r="A45" s="701"/>
      <c r="B45" s="708"/>
      <c r="C45" s="75"/>
      <c r="D45" s="681" t="s">
        <v>542</v>
      </c>
      <c r="E45" s="681"/>
      <c r="F45" s="681"/>
      <c r="G45" s="681"/>
      <c r="H45" s="681"/>
      <c r="I45" s="681"/>
      <c r="J45" s="681"/>
      <c r="K45" s="681"/>
      <c r="L45" s="681"/>
      <c r="M45" s="681"/>
      <c r="N45" s="682"/>
      <c r="O45" s="686">
        <v>0</v>
      </c>
      <c r="P45" s="686"/>
      <c r="Q45" s="686"/>
      <c r="R45" s="686"/>
      <c r="S45" s="686"/>
      <c r="T45" s="686"/>
      <c r="U45" s="686"/>
      <c r="V45" s="686"/>
      <c r="W45" s="686">
        <v>0</v>
      </c>
      <c r="X45" s="686"/>
      <c r="Y45" s="686"/>
      <c r="Z45" s="686"/>
      <c r="AA45" s="686"/>
      <c r="AB45" s="686"/>
      <c r="AC45" s="686"/>
      <c r="AD45" s="686"/>
      <c r="AE45" s="686">
        <v>2838761</v>
      </c>
      <c r="AF45" s="686"/>
      <c r="AG45" s="686"/>
      <c r="AH45" s="686"/>
      <c r="AI45" s="686"/>
      <c r="AJ45" s="686"/>
      <c r="AK45" s="686"/>
      <c r="AL45" s="686"/>
      <c r="AM45" s="686">
        <v>0</v>
      </c>
      <c r="AN45" s="686"/>
      <c r="AO45" s="686"/>
      <c r="AP45" s="686"/>
      <c r="AQ45" s="686"/>
      <c r="AR45" s="686"/>
      <c r="AS45" s="686"/>
      <c r="AT45" s="686"/>
      <c r="AU45" s="686">
        <v>677476</v>
      </c>
      <c r="AV45" s="686"/>
      <c r="AW45" s="686"/>
      <c r="AX45" s="686"/>
      <c r="AY45" s="686"/>
      <c r="AZ45" s="686"/>
      <c r="BA45" s="686"/>
      <c r="BB45" s="686"/>
      <c r="BC45" s="686">
        <v>14889312</v>
      </c>
      <c r="BD45" s="686"/>
      <c r="BE45" s="686"/>
      <c r="BF45" s="686"/>
      <c r="BG45" s="686"/>
      <c r="BH45" s="686"/>
      <c r="BI45" s="686"/>
      <c r="BJ45" s="686"/>
      <c r="BK45" s="686">
        <v>11390710</v>
      </c>
      <c r="BL45" s="686"/>
      <c r="BM45" s="686"/>
      <c r="BN45" s="686"/>
      <c r="BO45" s="686"/>
      <c r="BP45" s="686"/>
      <c r="BQ45" s="686"/>
      <c r="BR45" s="686"/>
      <c r="BS45" s="687">
        <f t="shared" si="2"/>
        <v>29796259</v>
      </c>
      <c r="BT45" s="687"/>
      <c r="BU45" s="687"/>
      <c r="BV45" s="687"/>
      <c r="BW45" s="687"/>
      <c r="BX45" s="687"/>
      <c r="BY45" s="687"/>
      <c r="BZ45" s="687"/>
    </row>
    <row r="46" spans="1:78" ht="16.5" customHeight="1">
      <c r="A46" s="701"/>
      <c r="B46" s="708"/>
      <c r="C46" s="75"/>
      <c r="D46" s="681" t="s">
        <v>543</v>
      </c>
      <c r="E46" s="681"/>
      <c r="F46" s="681"/>
      <c r="G46" s="681"/>
      <c r="H46" s="681"/>
      <c r="I46" s="681"/>
      <c r="J46" s="681"/>
      <c r="K46" s="681"/>
      <c r="L46" s="681"/>
      <c r="M46" s="681"/>
      <c r="N46" s="682"/>
      <c r="O46" s="699"/>
      <c r="P46" s="699"/>
      <c r="Q46" s="699"/>
      <c r="R46" s="699"/>
      <c r="S46" s="699"/>
      <c r="T46" s="699"/>
      <c r="U46" s="699"/>
      <c r="V46" s="699"/>
      <c r="W46" s="699"/>
      <c r="X46" s="699"/>
      <c r="Y46" s="699"/>
      <c r="Z46" s="699"/>
      <c r="AA46" s="699"/>
      <c r="AB46" s="699"/>
      <c r="AC46" s="699"/>
      <c r="AD46" s="699"/>
      <c r="AE46" s="686">
        <v>7046098</v>
      </c>
      <c r="AF46" s="686"/>
      <c r="AG46" s="686"/>
      <c r="AH46" s="686"/>
      <c r="AI46" s="686"/>
      <c r="AJ46" s="686"/>
      <c r="AK46" s="686"/>
      <c r="AL46" s="686"/>
      <c r="AM46" s="686">
        <v>7982510</v>
      </c>
      <c r="AN46" s="686"/>
      <c r="AO46" s="686"/>
      <c r="AP46" s="686"/>
      <c r="AQ46" s="686"/>
      <c r="AR46" s="686"/>
      <c r="AS46" s="686"/>
      <c r="AT46" s="686"/>
      <c r="AU46" s="686">
        <v>4847973</v>
      </c>
      <c r="AV46" s="686"/>
      <c r="AW46" s="686"/>
      <c r="AX46" s="686"/>
      <c r="AY46" s="686"/>
      <c r="AZ46" s="686"/>
      <c r="BA46" s="686"/>
      <c r="BB46" s="686"/>
      <c r="BC46" s="686">
        <v>12590550</v>
      </c>
      <c r="BD46" s="686"/>
      <c r="BE46" s="686"/>
      <c r="BF46" s="686"/>
      <c r="BG46" s="686"/>
      <c r="BH46" s="686"/>
      <c r="BI46" s="686"/>
      <c r="BJ46" s="686"/>
      <c r="BK46" s="686">
        <v>9635005</v>
      </c>
      <c r="BL46" s="686"/>
      <c r="BM46" s="686"/>
      <c r="BN46" s="686"/>
      <c r="BO46" s="686"/>
      <c r="BP46" s="686"/>
      <c r="BQ46" s="686"/>
      <c r="BR46" s="686"/>
      <c r="BS46" s="687">
        <f t="shared" si="2"/>
        <v>42102136</v>
      </c>
      <c r="BT46" s="687"/>
      <c r="BU46" s="687"/>
      <c r="BV46" s="687"/>
      <c r="BW46" s="687"/>
      <c r="BX46" s="687"/>
      <c r="BY46" s="687"/>
      <c r="BZ46" s="687"/>
    </row>
    <row r="47" spans="1:78" ht="16.5" customHeight="1">
      <c r="A47" s="701"/>
      <c r="B47" s="708"/>
      <c r="C47" s="75"/>
      <c r="D47" s="681" t="s">
        <v>518</v>
      </c>
      <c r="E47" s="681"/>
      <c r="F47" s="681"/>
      <c r="G47" s="681"/>
      <c r="H47" s="681"/>
      <c r="I47" s="681"/>
      <c r="J47" s="681"/>
      <c r="K47" s="681"/>
      <c r="L47" s="681"/>
      <c r="M47" s="681"/>
      <c r="N47" s="682"/>
      <c r="O47" s="699"/>
      <c r="P47" s="699"/>
      <c r="Q47" s="699"/>
      <c r="R47" s="699"/>
      <c r="S47" s="699"/>
      <c r="T47" s="699"/>
      <c r="U47" s="699"/>
      <c r="V47" s="699"/>
      <c r="W47" s="699"/>
      <c r="X47" s="699"/>
      <c r="Y47" s="699"/>
      <c r="Z47" s="699"/>
      <c r="AA47" s="699"/>
      <c r="AB47" s="699"/>
      <c r="AC47" s="699"/>
      <c r="AD47" s="699"/>
      <c r="AE47" s="686">
        <v>432373</v>
      </c>
      <c r="AF47" s="686"/>
      <c r="AG47" s="686"/>
      <c r="AH47" s="686"/>
      <c r="AI47" s="686"/>
      <c r="AJ47" s="686"/>
      <c r="AK47" s="686"/>
      <c r="AL47" s="686"/>
      <c r="AM47" s="686">
        <v>6383849</v>
      </c>
      <c r="AN47" s="686"/>
      <c r="AO47" s="686"/>
      <c r="AP47" s="686"/>
      <c r="AQ47" s="686"/>
      <c r="AR47" s="686"/>
      <c r="AS47" s="686"/>
      <c r="AT47" s="686"/>
      <c r="AU47" s="686">
        <v>1568955</v>
      </c>
      <c r="AV47" s="686"/>
      <c r="AW47" s="686"/>
      <c r="AX47" s="686"/>
      <c r="AY47" s="686"/>
      <c r="AZ47" s="686"/>
      <c r="BA47" s="686"/>
      <c r="BB47" s="686"/>
      <c r="BC47" s="686">
        <v>12130741</v>
      </c>
      <c r="BD47" s="686"/>
      <c r="BE47" s="686"/>
      <c r="BF47" s="686"/>
      <c r="BG47" s="686"/>
      <c r="BH47" s="686"/>
      <c r="BI47" s="686"/>
      <c r="BJ47" s="686"/>
      <c r="BK47" s="686">
        <v>36067664</v>
      </c>
      <c r="BL47" s="686"/>
      <c r="BM47" s="686"/>
      <c r="BN47" s="686"/>
      <c r="BO47" s="686"/>
      <c r="BP47" s="686"/>
      <c r="BQ47" s="686"/>
      <c r="BR47" s="686"/>
      <c r="BS47" s="687">
        <f t="shared" si="2"/>
        <v>56583582</v>
      </c>
      <c r="BT47" s="687"/>
      <c r="BU47" s="687"/>
      <c r="BV47" s="687"/>
      <c r="BW47" s="687"/>
      <c r="BX47" s="687"/>
      <c r="BY47" s="687"/>
      <c r="BZ47" s="687"/>
    </row>
    <row r="48" spans="1:78" ht="16.5" customHeight="1">
      <c r="A48" s="701"/>
      <c r="B48" s="708"/>
      <c r="C48" s="691" t="s">
        <v>820</v>
      </c>
      <c r="D48" s="691"/>
      <c r="E48" s="691"/>
      <c r="F48" s="691"/>
      <c r="G48" s="691"/>
      <c r="H48" s="691"/>
      <c r="I48" s="691"/>
      <c r="J48" s="691"/>
      <c r="K48" s="691"/>
      <c r="L48" s="691"/>
      <c r="M48" s="691"/>
      <c r="N48" s="691"/>
      <c r="O48" s="687">
        <f>SUM(O49:V51)</f>
        <v>0</v>
      </c>
      <c r="P48" s="687"/>
      <c r="Q48" s="687"/>
      <c r="R48" s="687"/>
      <c r="S48" s="687"/>
      <c r="T48" s="687"/>
      <c r="U48" s="687"/>
      <c r="V48" s="687"/>
      <c r="W48" s="687">
        <f>SUM(W49:AD51)</f>
        <v>0</v>
      </c>
      <c r="X48" s="687"/>
      <c r="Y48" s="687"/>
      <c r="Z48" s="687"/>
      <c r="AA48" s="687"/>
      <c r="AB48" s="687"/>
      <c r="AC48" s="687"/>
      <c r="AD48" s="687"/>
      <c r="AE48" s="687">
        <f>SUM(AE49:AL51)</f>
        <v>2001400</v>
      </c>
      <c r="AF48" s="687"/>
      <c r="AG48" s="687"/>
      <c r="AH48" s="687"/>
      <c r="AI48" s="687"/>
      <c r="AJ48" s="687"/>
      <c r="AK48" s="687"/>
      <c r="AL48" s="687"/>
      <c r="AM48" s="687">
        <f>SUM(AM49:AT51)</f>
        <v>2385000</v>
      </c>
      <c r="AN48" s="687"/>
      <c r="AO48" s="687"/>
      <c r="AP48" s="687"/>
      <c r="AQ48" s="687"/>
      <c r="AR48" s="687"/>
      <c r="AS48" s="687"/>
      <c r="AT48" s="687"/>
      <c r="AU48" s="687">
        <f>SUM(AU49:BB51)</f>
        <v>1177330</v>
      </c>
      <c r="AV48" s="687"/>
      <c r="AW48" s="687"/>
      <c r="AX48" s="687"/>
      <c r="AY48" s="687"/>
      <c r="AZ48" s="687"/>
      <c r="BA48" s="687"/>
      <c r="BB48" s="687"/>
      <c r="BC48" s="687">
        <f>SUM(BC49:BJ51)</f>
        <v>6301820</v>
      </c>
      <c r="BD48" s="687"/>
      <c r="BE48" s="687"/>
      <c r="BF48" s="687"/>
      <c r="BG48" s="687"/>
      <c r="BH48" s="687"/>
      <c r="BI48" s="687"/>
      <c r="BJ48" s="687"/>
      <c r="BK48" s="687">
        <f>SUM(BK49:BR51)</f>
        <v>8633460</v>
      </c>
      <c r="BL48" s="687"/>
      <c r="BM48" s="687"/>
      <c r="BN48" s="687"/>
      <c r="BO48" s="687"/>
      <c r="BP48" s="687"/>
      <c r="BQ48" s="687"/>
      <c r="BR48" s="687"/>
      <c r="BS48" s="687">
        <f t="shared" si="2"/>
        <v>20499010</v>
      </c>
      <c r="BT48" s="687"/>
      <c r="BU48" s="687"/>
      <c r="BV48" s="687"/>
      <c r="BW48" s="687"/>
      <c r="BX48" s="687"/>
      <c r="BY48" s="687"/>
      <c r="BZ48" s="687"/>
    </row>
    <row r="49" spans="1:78" ht="16.5" customHeight="1">
      <c r="A49" s="701"/>
      <c r="B49" s="708"/>
      <c r="C49" s="75"/>
      <c r="D49" s="681" t="s">
        <v>542</v>
      </c>
      <c r="E49" s="681"/>
      <c r="F49" s="681"/>
      <c r="G49" s="681"/>
      <c r="H49" s="681"/>
      <c r="I49" s="681"/>
      <c r="J49" s="681"/>
      <c r="K49" s="681"/>
      <c r="L49" s="681"/>
      <c r="M49" s="681"/>
      <c r="N49" s="682"/>
      <c r="O49" s="686">
        <v>0</v>
      </c>
      <c r="P49" s="686"/>
      <c r="Q49" s="686"/>
      <c r="R49" s="686"/>
      <c r="S49" s="686"/>
      <c r="T49" s="686"/>
      <c r="U49" s="686"/>
      <c r="V49" s="686"/>
      <c r="W49" s="686">
        <v>0</v>
      </c>
      <c r="X49" s="686"/>
      <c r="Y49" s="686"/>
      <c r="Z49" s="686"/>
      <c r="AA49" s="686"/>
      <c r="AB49" s="686"/>
      <c r="AC49" s="686"/>
      <c r="AD49" s="686"/>
      <c r="AE49" s="686">
        <v>578760</v>
      </c>
      <c r="AF49" s="686"/>
      <c r="AG49" s="686"/>
      <c r="AH49" s="686"/>
      <c r="AI49" s="686"/>
      <c r="AJ49" s="686"/>
      <c r="AK49" s="686"/>
      <c r="AL49" s="686"/>
      <c r="AM49" s="686">
        <v>0</v>
      </c>
      <c r="AN49" s="686"/>
      <c r="AO49" s="686"/>
      <c r="AP49" s="686"/>
      <c r="AQ49" s="686"/>
      <c r="AR49" s="686"/>
      <c r="AS49" s="686"/>
      <c r="AT49" s="686"/>
      <c r="AU49" s="686">
        <v>125080</v>
      </c>
      <c r="AV49" s="686"/>
      <c r="AW49" s="686"/>
      <c r="AX49" s="686"/>
      <c r="AY49" s="686"/>
      <c r="AZ49" s="686"/>
      <c r="BA49" s="686"/>
      <c r="BB49" s="686"/>
      <c r="BC49" s="686">
        <v>2600360</v>
      </c>
      <c r="BD49" s="686"/>
      <c r="BE49" s="686"/>
      <c r="BF49" s="686"/>
      <c r="BG49" s="686"/>
      <c r="BH49" s="686"/>
      <c r="BI49" s="686"/>
      <c r="BJ49" s="686"/>
      <c r="BK49" s="686">
        <v>2038660</v>
      </c>
      <c r="BL49" s="686"/>
      <c r="BM49" s="686"/>
      <c r="BN49" s="686"/>
      <c r="BO49" s="686"/>
      <c r="BP49" s="686"/>
      <c r="BQ49" s="686"/>
      <c r="BR49" s="686"/>
      <c r="BS49" s="687">
        <f t="shared" si="2"/>
        <v>5342860</v>
      </c>
      <c r="BT49" s="687"/>
      <c r="BU49" s="687"/>
      <c r="BV49" s="687"/>
      <c r="BW49" s="687"/>
      <c r="BX49" s="687"/>
      <c r="BY49" s="687"/>
      <c r="BZ49" s="687"/>
    </row>
    <row r="50" spans="1:78" ht="16.5" customHeight="1">
      <c r="A50" s="701"/>
      <c r="B50" s="708"/>
      <c r="C50" s="75"/>
      <c r="D50" s="681" t="s">
        <v>543</v>
      </c>
      <c r="E50" s="681"/>
      <c r="F50" s="681"/>
      <c r="G50" s="681"/>
      <c r="H50" s="681"/>
      <c r="I50" s="681"/>
      <c r="J50" s="681"/>
      <c r="K50" s="681"/>
      <c r="L50" s="681"/>
      <c r="M50" s="681"/>
      <c r="N50" s="682"/>
      <c r="O50" s="699"/>
      <c r="P50" s="699"/>
      <c r="Q50" s="699"/>
      <c r="R50" s="699"/>
      <c r="S50" s="699"/>
      <c r="T50" s="699"/>
      <c r="U50" s="699"/>
      <c r="V50" s="699"/>
      <c r="W50" s="699"/>
      <c r="X50" s="699"/>
      <c r="Y50" s="699"/>
      <c r="Z50" s="699"/>
      <c r="AA50" s="699"/>
      <c r="AB50" s="699"/>
      <c r="AC50" s="699"/>
      <c r="AD50" s="699"/>
      <c r="AE50" s="686">
        <v>1359080</v>
      </c>
      <c r="AF50" s="686"/>
      <c r="AG50" s="686"/>
      <c r="AH50" s="686"/>
      <c r="AI50" s="686"/>
      <c r="AJ50" s="686"/>
      <c r="AK50" s="686"/>
      <c r="AL50" s="686"/>
      <c r="AM50" s="686">
        <v>1492610</v>
      </c>
      <c r="AN50" s="686"/>
      <c r="AO50" s="686"/>
      <c r="AP50" s="686"/>
      <c r="AQ50" s="686"/>
      <c r="AR50" s="686"/>
      <c r="AS50" s="686"/>
      <c r="AT50" s="686"/>
      <c r="AU50" s="686">
        <v>836600</v>
      </c>
      <c r="AV50" s="686"/>
      <c r="AW50" s="686"/>
      <c r="AX50" s="686"/>
      <c r="AY50" s="686"/>
      <c r="AZ50" s="686"/>
      <c r="BA50" s="686"/>
      <c r="BB50" s="686"/>
      <c r="BC50" s="686">
        <v>2090320</v>
      </c>
      <c r="BD50" s="686"/>
      <c r="BE50" s="686"/>
      <c r="BF50" s="686"/>
      <c r="BG50" s="686"/>
      <c r="BH50" s="686"/>
      <c r="BI50" s="686"/>
      <c r="BJ50" s="686"/>
      <c r="BK50" s="686">
        <v>1544730</v>
      </c>
      <c r="BL50" s="686"/>
      <c r="BM50" s="686"/>
      <c r="BN50" s="686"/>
      <c r="BO50" s="686"/>
      <c r="BP50" s="686"/>
      <c r="BQ50" s="686"/>
      <c r="BR50" s="686"/>
      <c r="BS50" s="687">
        <f t="shared" si="2"/>
        <v>7323340</v>
      </c>
      <c r="BT50" s="687"/>
      <c r="BU50" s="687"/>
      <c r="BV50" s="687"/>
      <c r="BW50" s="687"/>
      <c r="BX50" s="687"/>
      <c r="BY50" s="687"/>
      <c r="BZ50" s="687"/>
    </row>
    <row r="51" spans="1:78" ht="16.5" customHeight="1">
      <c r="A51" s="706"/>
      <c r="B51" s="709"/>
      <c r="C51" s="75"/>
      <c r="D51" s="681" t="s">
        <v>518</v>
      </c>
      <c r="E51" s="681"/>
      <c r="F51" s="681"/>
      <c r="G51" s="681"/>
      <c r="H51" s="681"/>
      <c r="I51" s="681"/>
      <c r="J51" s="681"/>
      <c r="K51" s="681"/>
      <c r="L51" s="681"/>
      <c r="M51" s="681"/>
      <c r="N51" s="682"/>
      <c r="O51" s="699"/>
      <c r="P51" s="699"/>
      <c r="Q51" s="699"/>
      <c r="R51" s="699"/>
      <c r="S51" s="699"/>
      <c r="T51" s="699"/>
      <c r="U51" s="699"/>
      <c r="V51" s="699"/>
      <c r="W51" s="699"/>
      <c r="X51" s="699"/>
      <c r="Y51" s="699"/>
      <c r="Z51" s="699"/>
      <c r="AA51" s="699"/>
      <c r="AB51" s="699"/>
      <c r="AC51" s="699"/>
      <c r="AD51" s="699"/>
      <c r="AE51" s="686">
        <v>63560</v>
      </c>
      <c r="AF51" s="686"/>
      <c r="AG51" s="686"/>
      <c r="AH51" s="686"/>
      <c r="AI51" s="686"/>
      <c r="AJ51" s="686"/>
      <c r="AK51" s="686"/>
      <c r="AL51" s="686"/>
      <c r="AM51" s="686">
        <v>892390</v>
      </c>
      <c r="AN51" s="686"/>
      <c r="AO51" s="686"/>
      <c r="AP51" s="686"/>
      <c r="AQ51" s="686"/>
      <c r="AR51" s="686"/>
      <c r="AS51" s="686"/>
      <c r="AT51" s="686"/>
      <c r="AU51" s="686">
        <v>215650</v>
      </c>
      <c r="AV51" s="686"/>
      <c r="AW51" s="686"/>
      <c r="AX51" s="686"/>
      <c r="AY51" s="686"/>
      <c r="AZ51" s="686"/>
      <c r="BA51" s="686"/>
      <c r="BB51" s="686"/>
      <c r="BC51" s="686">
        <v>1611140</v>
      </c>
      <c r="BD51" s="686"/>
      <c r="BE51" s="686"/>
      <c r="BF51" s="686"/>
      <c r="BG51" s="686"/>
      <c r="BH51" s="686"/>
      <c r="BI51" s="686"/>
      <c r="BJ51" s="686"/>
      <c r="BK51" s="686">
        <v>5050070</v>
      </c>
      <c r="BL51" s="686"/>
      <c r="BM51" s="686"/>
      <c r="BN51" s="686"/>
      <c r="BO51" s="686"/>
      <c r="BP51" s="686"/>
      <c r="BQ51" s="686"/>
      <c r="BR51" s="686"/>
      <c r="BS51" s="687">
        <f t="shared" si="2"/>
        <v>7832810</v>
      </c>
      <c r="BT51" s="687"/>
      <c r="BU51" s="687"/>
      <c r="BV51" s="687"/>
      <c r="BW51" s="687"/>
      <c r="BX51" s="687"/>
      <c r="BY51" s="687"/>
      <c r="BZ51" s="687"/>
    </row>
    <row r="52" spans="1:78" ht="16.5" customHeight="1">
      <c r="A52" s="703" t="s">
        <v>702</v>
      </c>
      <c r="B52" s="704"/>
      <c r="C52" s="704"/>
      <c r="D52" s="704"/>
      <c r="E52" s="704"/>
      <c r="F52" s="704"/>
      <c r="G52" s="704"/>
      <c r="H52" s="704"/>
      <c r="I52" s="704"/>
      <c r="J52" s="704"/>
      <c r="K52" s="704"/>
      <c r="L52" s="704"/>
      <c r="M52" s="704"/>
      <c r="N52" s="705"/>
      <c r="O52" s="687">
        <f>SUM(O39:V44)</f>
        <v>0</v>
      </c>
      <c r="P52" s="687"/>
      <c r="Q52" s="687"/>
      <c r="R52" s="687"/>
      <c r="S52" s="687"/>
      <c r="T52" s="687"/>
      <c r="U52" s="687"/>
      <c r="V52" s="687"/>
      <c r="W52" s="687">
        <f>SUM(W39:AD44)</f>
        <v>5047152</v>
      </c>
      <c r="X52" s="687"/>
      <c r="Y52" s="687"/>
      <c r="Z52" s="687"/>
      <c r="AA52" s="687"/>
      <c r="AB52" s="687"/>
      <c r="AC52" s="687"/>
      <c r="AD52" s="687"/>
      <c r="AE52" s="687">
        <f>SUM(AE39:AL44)</f>
        <v>42531393</v>
      </c>
      <c r="AF52" s="687"/>
      <c r="AG52" s="687"/>
      <c r="AH52" s="687"/>
      <c r="AI52" s="687"/>
      <c r="AJ52" s="687"/>
      <c r="AK52" s="687"/>
      <c r="AL52" s="687"/>
      <c r="AM52" s="687">
        <f>SUM(AM39:AT44)</f>
        <v>54128843</v>
      </c>
      <c r="AN52" s="687"/>
      <c r="AO52" s="687"/>
      <c r="AP52" s="687"/>
      <c r="AQ52" s="687"/>
      <c r="AR52" s="687"/>
      <c r="AS52" s="687"/>
      <c r="AT52" s="687"/>
      <c r="AU52" s="687">
        <f>SUM(AU39:BB44)</f>
        <v>52008412</v>
      </c>
      <c r="AV52" s="687"/>
      <c r="AW52" s="687"/>
      <c r="AX52" s="687"/>
      <c r="AY52" s="687"/>
      <c r="AZ52" s="687"/>
      <c r="BA52" s="687"/>
      <c r="BB52" s="687"/>
      <c r="BC52" s="687">
        <f>SUM(BC39:BJ44)</f>
        <v>66822757</v>
      </c>
      <c r="BD52" s="687"/>
      <c r="BE52" s="687"/>
      <c r="BF52" s="687"/>
      <c r="BG52" s="687"/>
      <c r="BH52" s="687"/>
      <c r="BI52" s="687"/>
      <c r="BJ52" s="687"/>
      <c r="BK52" s="687">
        <f>SUM(BK39:BR44)</f>
        <v>133768890</v>
      </c>
      <c r="BL52" s="687"/>
      <c r="BM52" s="687"/>
      <c r="BN52" s="687"/>
      <c r="BO52" s="687"/>
      <c r="BP52" s="687"/>
      <c r="BQ52" s="687"/>
      <c r="BR52" s="687"/>
      <c r="BS52" s="687">
        <f t="shared" si="2"/>
        <v>354307447</v>
      </c>
      <c r="BT52" s="687"/>
      <c r="BU52" s="687"/>
      <c r="BV52" s="687"/>
      <c r="BW52" s="687"/>
      <c r="BX52" s="687"/>
      <c r="BY52" s="687"/>
      <c r="BZ52" s="687"/>
    </row>
    <row r="53" spans="1:78" ht="16.5" customHeight="1">
      <c r="A53" s="692" t="s">
        <v>824</v>
      </c>
      <c r="B53" s="681"/>
      <c r="C53" s="681"/>
      <c r="D53" s="681"/>
      <c r="E53" s="681"/>
      <c r="F53" s="681"/>
      <c r="G53" s="681"/>
      <c r="H53" s="681"/>
      <c r="I53" s="681"/>
      <c r="J53" s="681"/>
      <c r="K53" s="681"/>
      <c r="L53" s="681"/>
      <c r="M53" s="681"/>
      <c r="N53" s="681"/>
      <c r="O53" s="681"/>
      <c r="P53" s="681"/>
      <c r="Q53" s="681"/>
      <c r="R53" s="681"/>
      <c r="S53" s="681"/>
      <c r="T53" s="681"/>
      <c r="U53" s="681"/>
      <c r="V53" s="681"/>
      <c r="W53" s="681"/>
      <c r="X53" s="681"/>
      <c r="Y53" s="681"/>
      <c r="Z53" s="681"/>
      <c r="AA53" s="681"/>
      <c r="AB53" s="681"/>
      <c r="AC53" s="681"/>
      <c r="AD53" s="681"/>
      <c r="AE53" s="681"/>
      <c r="AF53" s="681"/>
      <c r="AG53" s="681"/>
      <c r="AH53" s="681"/>
      <c r="AI53" s="681"/>
      <c r="AJ53" s="681"/>
      <c r="AK53" s="681"/>
      <c r="AL53" s="681"/>
      <c r="AM53" s="681"/>
      <c r="AN53" s="681"/>
      <c r="AO53" s="681"/>
      <c r="AP53" s="681"/>
      <c r="AQ53" s="681"/>
      <c r="AR53" s="681"/>
      <c r="AS53" s="681"/>
      <c r="AT53" s="681"/>
      <c r="AU53" s="681"/>
      <c r="AV53" s="681"/>
      <c r="AW53" s="681"/>
      <c r="AX53" s="681"/>
      <c r="AY53" s="681"/>
      <c r="AZ53" s="681"/>
      <c r="BA53" s="681"/>
      <c r="BB53" s="681"/>
      <c r="BC53" s="681"/>
      <c r="BD53" s="681"/>
      <c r="BE53" s="681"/>
      <c r="BF53" s="681"/>
      <c r="BG53" s="681"/>
      <c r="BH53" s="681"/>
      <c r="BI53" s="681"/>
      <c r="BJ53" s="681"/>
      <c r="BK53" s="681"/>
      <c r="BL53" s="681"/>
      <c r="BM53" s="681"/>
      <c r="BN53" s="681"/>
      <c r="BO53" s="681"/>
      <c r="BP53" s="681"/>
      <c r="BQ53" s="681"/>
      <c r="BR53" s="681"/>
      <c r="BS53" s="681"/>
      <c r="BT53" s="681"/>
      <c r="BU53" s="681"/>
      <c r="BV53" s="681"/>
      <c r="BW53" s="681"/>
      <c r="BX53" s="681"/>
      <c r="BY53" s="681"/>
      <c r="BZ53" s="682"/>
    </row>
    <row r="54" spans="1:78" ht="16.5" customHeight="1">
      <c r="A54" s="691" t="s">
        <v>582</v>
      </c>
      <c r="B54" s="691"/>
      <c r="C54" s="691"/>
      <c r="D54" s="691"/>
      <c r="E54" s="691"/>
      <c r="F54" s="691"/>
      <c r="G54" s="691"/>
      <c r="H54" s="691"/>
      <c r="I54" s="691"/>
      <c r="J54" s="691"/>
      <c r="K54" s="691"/>
      <c r="L54" s="691"/>
      <c r="M54" s="691"/>
      <c r="N54" s="691"/>
      <c r="O54" s="699"/>
      <c r="P54" s="699"/>
      <c r="Q54" s="699"/>
      <c r="R54" s="699"/>
      <c r="S54" s="699"/>
      <c r="T54" s="699"/>
      <c r="U54" s="699"/>
      <c r="V54" s="699"/>
      <c r="W54" s="686">
        <v>3255735</v>
      </c>
      <c r="X54" s="686"/>
      <c r="Y54" s="686"/>
      <c r="Z54" s="686"/>
      <c r="AA54" s="686"/>
      <c r="AB54" s="686"/>
      <c r="AC54" s="686"/>
      <c r="AD54" s="686"/>
      <c r="AE54" s="686">
        <v>21907378</v>
      </c>
      <c r="AF54" s="686"/>
      <c r="AG54" s="686"/>
      <c r="AH54" s="686"/>
      <c r="AI54" s="686"/>
      <c r="AJ54" s="686"/>
      <c r="AK54" s="686"/>
      <c r="AL54" s="686"/>
      <c r="AM54" s="686">
        <v>30681193</v>
      </c>
      <c r="AN54" s="686"/>
      <c r="AO54" s="686"/>
      <c r="AP54" s="686"/>
      <c r="AQ54" s="686"/>
      <c r="AR54" s="686"/>
      <c r="AS54" s="686"/>
      <c r="AT54" s="686"/>
      <c r="AU54" s="686">
        <v>34880984</v>
      </c>
      <c r="AV54" s="686"/>
      <c r="AW54" s="686"/>
      <c r="AX54" s="686"/>
      <c r="AY54" s="686"/>
      <c r="AZ54" s="686"/>
      <c r="BA54" s="686"/>
      <c r="BB54" s="686"/>
      <c r="BC54" s="686">
        <v>21893172</v>
      </c>
      <c r="BD54" s="686"/>
      <c r="BE54" s="686"/>
      <c r="BF54" s="686"/>
      <c r="BG54" s="686"/>
      <c r="BH54" s="686"/>
      <c r="BI54" s="686"/>
      <c r="BJ54" s="686"/>
      <c r="BK54" s="686">
        <v>60594054</v>
      </c>
      <c r="BL54" s="686"/>
      <c r="BM54" s="686"/>
      <c r="BN54" s="686"/>
      <c r="BO54" s="686"/>
      <c r="BP54" s="686"/>
      <c r="BQ54" s="686"/>
      <c r="BR54" s="686"/>
      <c r="BS54" s="687">
        <f aca="true" t="shared" si="3" ref="BS54:BS67">SUM(O54:BR54)</f>
        <v>173212516</v>
      </c>
      <c r="BT54" s="687"/>
      <c r="BU54" s="687"/>
      <c r="BV54" s="687"/>
      <c r="BW54" s="687"/>
      <c r="BX54" s="687"/>
      <c r="BY54" s="687"/>
      <c r="BZ54" s="687"/>
    </row>
    <row r="55" spans="1:78" ht="16.5" customHeight="1">
      <c r="A55" s="691" t="s">
        <v>590</v>
      </c>
      <c r="B55" s="691"/>
      <c r="C55" s="691"/>
      <c r="D55" s="691"/>
      <c r="E55" s="691"/>
      <c r="F55" s="691"/>
      <c r="G55" s="691"/>
      <c r="H55" s="691"/>
      <c r="I55" s="691"/>
      <c r="J55" s="691"/>
      <c r="K55" s="691"/>
      <c r="L55" s="691"/>
      <c r="M55" s="691"/>
      <c r="N55" s="691"/>
      <c r="O55" s="699"/>
      <c r="P55" s="699"/>
      <c r="Q55" s="699"/>
      <c r="R55" s="699"/>
      <c r="S55" s="699"/>
      <c r="T55" s="699"/>
      <c r="U55" s="699"/>
      <c r="V55" s="699"/>
      <c r="W55" s="686">
        <v>130102</v>
      </c>
      <c r="X55" s="686"/>
      <c r="Y55" s="686"/>
      <c r="Z55" s="686"/>
      <c r="AA55" s="686"/>
      <c r="AB55" s="686"/>
      <c r="AC55" s="686"/>
      <c r="AD55" s="686"/>
      <c r="AE55" s="686">
        <v>96443</v>
      </c>
      <c r="AF55" s="686"/>
      <c r="AG55" s="686"/>
      <c r="AH55" s="686"/>
      <c r="AI55" s="686"/>
      <c r="AJ55" s="686"/>
      <c r="AK55" s="686"/>
      <c r="AL55" s="686"/>
      <c r="AM55" s="686">
        <v>382548</v>
      </c>
      <c r="AN55" s="686"/>
      <c r="AO55" s="686"/>
      <c r="AP55" s="686"/>
      <c r="AQ55" s="686"/>
      <c r="AR55" s="686"/>
      <c r="AS55" s="686"/>
      <c r="AT55" s="686"/>
      <c r="AU55" s="686">
        <v>1134811</v>
      </c>
      <c r="AV55" s="686"/>
      <c r="AW55" s="686"/>
      <c r="AX55" s="686"/>
      <c r="AY55" s="686"/>
      <c r="AZ55" s="686"/>
      <c r="BA55" s="686"/>
      <c r="BB55" s="686"/>
      <c r="BC55" s="686">
        <v>750762</v>
      </c>
      <c r="BD55" s="686"/>
      <c r="BE55" s="686"/>
      <c r="BF55" s="686"/>
      <c r="BG55" s="686"/>
      <c r="BH55" s="686"/>
      <c r="BI55" s="686"/>
      <c r="BJ55" s="686"/>
      <c r="BK55" s="686">
        <v>3479781</v>
      </c>
      <c r="BL55" s="686"/>
      <c r="BM55" s="686"/>
      <c r="BN55" s="686"/>
      <c r="BO55" s="686"/>
      <c r="BP55" s="686"/>
      <c r="BQ55" s="686"/>
      <c r="BR55" s="686"/>
      <c r="BS55" s="687">
        <f t="shared" si="3"/>
        <v>5974447</v>
      </c>
      <c r="BT55" s="687"/>
      <c r="BU55" s="687"/>
      <c r="BV55" s="687"/>
      <c r="BW55" s="687"/>
      <c r="BX55" s="687"/>
      <c r="BY55" s="687"/>
      <c r="BZ55" s="687"/>
    </row>
    <row r="56" spans="1:78" ht="16.5" customHeight="1">
      <c r="A56" s="691" t="s">
        <v>593</v>
      </c>
      <c r="B56" s="691"/>
      <c r="C56" s="691"/>
      <c r="D56" s="691"/>
      <c r="E56" s="691"/>
      <c r="F56" s="691"/>
      <c r="G56" s="691"/>
      <c r="H56" s="691"/>
      <c r="I56" s="691"/>
      <c r="J56" s="691"/>
      <c r="K56" s="691"/>
      <c r="L56" s="691"/>
      <c r="M56" s="691"/>
      <c r="N56" s="691"/>
      <c r="O56" s="699"/>
      <c r="P56" s="699"/>
      <c r="Q56" s="699"/>
      <c r="R56" s="699"/>
      <c r="S56" s="699"/>
      <c r="T56" s="699"/>
      <c r="U56" s="699"/>
      <c r="V56" s="699"/>
      <c r="W56" s="686">
        <v>930200</v>
      </c>
      <c r="X56" s="686"/>
      <c r="Y56" s="686"/>
      <c r="Z56" s="686"/>
      <c r="AA56" s="686"/>
      <c r="AB56" s="686"/>
      <c r="AC56" s="686"/>
      <c r="AD56" s="686"/>
      <c r="AE56" s="686">
        <v>4986209</v>
      </c>
      <c r="AF56" s="686"/>
      <c r="AG56" s="686"/>
      <c r="AH56" s="686"/>
      <c r="AI56" s="686"/>
      <c r="AJ56" s="686"/>
      <c r="AK56" s="686"/>
      <c r="AL56" s="686"/>
      <c r="AM56" s="686">
        <v>3256020</v>
      </c>
      <c r="AN56" s="686"/>
      <c r="AO56" s="686"/>
      <c r="AP56" s="686"/>
      <c r="AQ56" s="686"/>
      <c r="AR56" s="686"/>
      <c r="AS56" s="686"/>
      <c r="AT56" s="686"/>
      <c r="AU56" s="686">
        <v>2910360</v>
      </c>
      <c r="AV56" s="686"/>
      <c r="AW56" s="686"/>
      <c r="AX56" s="686"/>
      <c r="AY56" s="686"/>
      <c r="AZ56" s="686"/>
      <c r="BA56" s="686"/>
      <c r="BB56" s="686"/>
      <c r="BC56" s="686">
        <v>1537260</v>
      </c>
      <c r="BD56" s="686"/>
      <c r="BE56" s="686"/>
      <c r="BF56" s="686"/>
      <c r="BG56" s="686"/>
      <c r="BH56" s="686"/>
      <c r="BI56" s="686"/>
      <c r="BJ56" s="686"/>
      <c r="BK56" s="686">
        <v>4384830</v>
      </c>
      <c r="BL56" s="686"/>
      <c r="BM56" s="686"/>
      <c r="BN56" s="686"/>
      <c r="BO56" s="686"/>
      <c r="BP56" s="686"/>
      <c r="BQ56" s="686"/>
      <c r="BR56" s="686"/>
      <c r="BS56" s="687">
        <f t="shared" si="3"/>
        <v>18004879</v>
      </c>
      <c r="BT56" s="687"/>
      <c r="BU56" s="687"/>
      <c r="BV56" s="687"/>
      <c r="BW56" s="687"/>
      <c r="BX56" s="687"/>
      <c r="BY56" s="687"/>
      <c r="BZ56" s="687"/>
    </row>
    <row r="57" spans="1:78" ht="16.5" customHeight="1">
      <c r="A57" s="691" t="s">
        <v>597</v>
      </c>
      <c r="B57" s="691"/>
      <c r="C57" s="691"/>
      <c r="D57" s="691"/>
      <c r="E57" s="691"/>
      <c r="F57" s="691"/>
      <c r="G57" s="691"/>
      <c r="H57" s="691"/>
      <c r="I57" s="691"/>
      <c r="J57" s="691"/>
      <c r="K57" s="691"/>
      <c r="L57" s="691"/>
      <c r="M57" s="691"/>
      <c r="N57" s="691"/>
      <c r="O57" s="699"/>
      <c r="P57" s="699"/>
      <c r="Q57" s="699"/>
      <c r="R57" s="699"/>
      <c r="S57" s="699"/>
      <c r="T57" s="699"/>
      <c r="U57" s="699"/>
      <c r="V57" s="699"/>
      <c r="W57" s="686">
        <v>89775</v>
      </c>
      <c r="X57" s="686"/>
      <c r="Y57" s="686"/>
      <c r="Z57" s="686"/>
      <c r="AA57" s="686"/>
      <c r="AB57" s="686"/>
      <c r="AC57" s="686"/>
      <c r="AD57" s="686"/>
      <c r="AE57" s="686">
        <v>721302</v>
      </c>
      <c r="AF57" s="686"/>
      <c r="AG57" s="686"/>
      <c r="AH57" s="686"/>
      <c r="AI57" s="686"/>
      <c r="AJ57" s="686"/>
      <c r="AK57" s="686"/>
      <c r="AL57" s="686"/>
      <c r="AM57" s="686">
        <v>500700</v>
      </c>
      <c r="AN57" s="686"/>
      <c r="AO57" s="686"/>
      <c r="AP57" s="686"/>
      <c r="AQ57" s="686"/>
      <c r="AR57" s="686"/>
      <c r="AS57" s="686"/>
      <c r="AT57" s="686"/>
      <c r="AU57" s="686">
        <v>644922</v>
      </c>
      <c r="AV57" s="686"/>
      <c r="AW57" s="686"/>
      <c r="AX57" s="686"/>
      <c r="AY57" s="686"/>
      <c r="AZ57" s="686"/>
      <c r="BA57" s="686"/>
      <c r="BB57" s="686"/>
      <c r="BC57" s="686">
        <v>289459</v>
      </c>
      <c r="BD57" s="686"/>
      <c r="BE57" s="686"/>
      <c r="BF57" s="686"/>
      <c r="BG57" s="686"/>
      <c r="BH57" s="686"/>
      <c r="BI57" s="686"/>
      <c r="BJ57" s="686"/>
      <c r="BK57" s="686">
        <v>401427</v>
      </c>
      <c r="BL57" s="686"/>
      <c r="BM57" s="686"/>
      <c r="BN57" s="686"/>
      <c r="BO57" s="686"/>
      <c r="BP57" s="686"/>
      <c r="BQ57" s="686"/>
      <c r="BR57" s="686"/>
      <c r="BS57" s="687">
        <f t="shared" si="3"/>
        <v>2647585</v>
      </c>
      <c r="BT57" s="687"/>
      <c r="BU57" s="687"/>
      <c r="BV57" s="687"/>
      <c r="BW57" s="687"/>
      <c r="BX57" s="687"/>
      <c r="BY57" s="687"/>
      <c r="BZ57" s="687"/>
    </row>
    <row r="58" spans="1:78" ht="16.5" customHeight="1">
      <c r="A58" s="691" t="s">
        <v>598</v>
      </c>
      <c r="B58" s="691"/>
      <c r="C58" s="691"/>
      <c r="D58" s="691"/>
      <c r="E58" s="691"/>
      <c r="F58" s="691"/>
      <c r="G58" s="691"/>
      <c r="H58" s="691"/>
      <c r="I58" s="691"/>
      <c r="J58" s="691"/>
      <c r="K58" s="691"/>
      <c r="L58" s="691"/>
      <c r="M58" s="691"/>
      <c r="N58" s="691"/>
      <c r="O58" s="699"/>
      <c r="P58" s="699"/>
      <c r="Q58" s="699"/>
      <c r="R58" s="699"/>
      <c r="S58" s="699"/>
      <c r="T58" s="699"/>
      <c r="U58" s="699"/>
      <c r="V58" s="699"/>
      <c r="W58" s="686">
        <v>229574</v>
      </c>
      <c r="X58" s="686"/>
      <c r="Y58" s="686"/>
      <c r="Z58" s="686"/>
      <c r="AA58" s="686"/>
      <c r="AB58" s="686"/>
      <c r="AC58" s="686"/>
      <c r="AD58" s="686"/>
      <c r="AE58" s="686">
        <v>1695842</v>
      </c>
      <c r="AF58" s="686"/>
      <c r="AG58" s="686"/>
      <c r="AH58" s="686"/>
      <c r="AI58" s="686"/>
      <c r="AJ58" s="686"/>
      <c r="AK58" s="686"/>
      <c r="AL58" s="686"/>
      <c r="AM58" s="686">
        <v>1285231</v>
      </c>
      <c r="AN58" s="686"/>
      <c r="AO58" s="686"/>
      <c r="AP58" s="686"/>
      <c r="AQ58" s="686"/>
      <c r="AR58" s="686"/>
      <c r="AS58" s="686"/>
      <c r="AT58" s="686"/>
      <c r="AU58" s="686">
        <v>1132605</v>
      </c>
      <c r="AV58" s="686"/>
      <c r="AW58" s="686"/>
      <c r="AX58" s="686"/>
      <c r="AY58" s="686"/>
      <c r="AZ58" s="686"/>
      <c r="BA58" s="686"/>
      <c r="BB58" s="686"/>
      <c r="BC58" s="686">
        <v>180000</v>
      </c>
      <c r="BD58" s="686"/>
      <c r="BE58" s="686"/>
      <c r="BF58" s="686"/>
      <c r="BG58" s="686"/>
      <c r="BH58" s="686"/>
      <c r="BI58" s="686"/>
      <c r="BJ58" s="686"/>
      <c r="BK58" s="686">
        <v>415588</v>
      </c>
      <c r="BL58" s="686"/>
      <c r="BM58" s="686"/>
      <c r="BN58" s="686"/>
      <c r="BO58" s="686"/>
      <c r="BP58" s="686"/>
      <c r="BQ58" s="686"/>
      <c r="BR58" s="686"/>
      <c r="BS58" s="687">
        <f t="shared" si="3"/>
        <v>4938840</v>
      </c>
      <c r="BT58" s="687"/>
      <c r="BU58" s="687"/>
      <c r="BV58" s="687"/>
      <c r="BW58" s="687"/>
      <c r="BX58" s="687"/>
      <c r="BY58" s="687"/>
      <c r="BZ58" s="687"/>
    </row>
    <row r="59" spans="1:78" ht="16.5" customHeight="1">
      <c r="A59" s="690" t="s">
        <v>819</v>
      </c>
      <c r="B59" s="690"/>
      <c r="C59" s="691"/>
      <c r="D59" s="691"/>
      <c r="E59" s="691"/>
      <c r="F59" s="691"/>
      <c r="G59" s="691"/>
      <c r="H59" s="691"/>
      <c r="I59" s="691"/>
      <c r="J59" s="691"/>
      <c r="K59" s="691"/>
      <c r="L59" s="691"/>
      <c r="M59" s="691"/>
      <c r="N59" s="691"/>
      <c r="O59" s="687">
        <f>SUM(O60:V62)</f>
        <v>0</v>
      </c>
      <c r="P59" s="687"/>
      <c r="Q59" s="687"/>
      <c r="R59" s="687"/>
      <c r="S59" s="687"/>
      <c r="T59" s="687"/>
      <c r="U59" s="687"/>
      <c r="V59" s="687"/>
      <c r="W59" s="687">
        <f>SUM(W60:AD62)</f>
        <v>0</v>
      </c>
      <c r="X59" s="687"/>
      <c r="Y59" s="687"/>
      <c r="Z59" s="687"/>
      <c r="AA59" s="687"/>
      <c r="AB59" s="687"/>
      <c r="AC59" s="687"/>
      <c r="AD59" s="687"/>
      <c r="AE59" s="687">
        <f>SUM(AE60:AL62)</f>
        <v>8824982</v>
      </c>
      <c r="AF59" s="687"/>
      <c r="AG59" s="687"/>
      <c r="AH59" s="687"/>
      <c r="AI59" s="687"/>
      <c r="AJ59" s="687"/>
      <c r="AK59" s="687"/>
      <c r="AL59" s="687"/>
      <c r="AM59" s="687">
        <f>SUM(AM60:AT62)</f>
        <v>12360914</v>
      </c>
      <c r="AN59" s="687"/>
      <c r="AO59" s="687"/>
      <c r="AP59" s="687"/>
      <c r="AQ59" s="687"/>
      <c r="AR59" s="687"/>
      <c r="AS59" s="687"/>
      <c r="AT59" s="687"/>
      <c r="AU59" s="687">
        <f>SUM(AU60:BB62)</f>
        <v>6196251</v>
      </c>
      <c r="AV59" s="687"/>
      <c r="AW59" s="687"/>
      <c r="AX59" s="687"/>
      <c r="AY59" s="687"/>
      <c r="AZ59" s="687"/>
      <c r="BA59" s="687"/>
      <c r="BB59" s="687"/>
      <c r="BC59" s="687">
        <f>SUM(BC60:BJ62)</f>
        <v>34825104</v>
      </c>
      <c r="BD59" s="687"/>
      <c r="BE59" s="687"/>
      <c r="BF59" s="687"/>
      <c r="BG59" s="687"/>
      <c r="BH59" s="687"/>
      <c r="BI59" s="687"/>
      <c r="BJ59" s="687"/>
      <c r="BK59" s="687">
        <f>SUM(BK60:BR62)</f>
        <v>50558522</v>
      </c>
      <c r="BL59" s="687"/>
      <c r="BM59" s="687"/>
      <c r="BN59" s="687"/>
      <c r="BO59" s="687"/>
      <c r="BP59" s="687"/>
      <c r="BQ59" s="687"/>
      <c r="BR59" s="687"/>
      <c r="BS59" s="687">
        <f t="shared" si="3"/>
        <v>112765773</v>
      </c>
      <c r="BT59" s="687"/>
      <c r="BU59" s="687"/>
      <c r="BV59" s="687"/>
      <c r="BW59" s="687"/>
      <c r="BX59" s="687"/>
      <c r="BY59" s="687"/>
      <c r="BZ59" s="687"/>
    </row>
    <row r="60" spans="1:78" ht="16.5" customHeight="1">
      <c r="A60" s="701"/>
      <c r="B60" s="702"/>
      <c r="C60" s="75"/>
      <c r="D60" s="681" t="s">
        <v>542</v>
      </c>
      <c r="E60" s="681"/>
      <c r="F60" s="681"/>
      <c r="G60" s="681"/>
      <c r="H60" s="681"/>
      <c r="I60" s="681"/>
      <c r="J60" s="681"/>
      <c r="K60" s="681"/>
      <c r="L60" s="681"/>
      <c r="M60" s="681"/>
      <c r="N60" s="682"/>
      <c r="O60" s="686">
        <v>0</v>
      </c>
      <c r="P60" s="686"/>
      <c r="Q60" s="686"/>
      <c r="R60" s="686"/>
      <c r="S60" s="686"/>
      <c r="T60" s="686"/>
      <c r="U60" s="686"/>
      <c r="V60" s="686"/>
      <c r="W60" s="686">
        <v>0</v>
      </c>
      <c r="X60" s="686"/>
      <c r="Y60" s="686"/>
      <c r="Z60" s="686"/>
      <c r="AA60" s="686"/>
      <c r="AB60" s="686"/>
      <c r="AC60" s="686"/>
      <c r="AD60" s="686"/>
      <c r="AE60" s="686">
        <v>2476258</v>
      </c>
      <c r="AF60" s="686"/>
      <c r="AG60" s="686"/>
      <c r="AH60" s="686"/>
      <c r="AI60" s="686"/>
      <c r="AJ60" s="686"/>
      <c r="AK60" s="686"/>
      <c r="AL60" s="686"/>
      <c r="AM60" s="686">
        <v>0</v>
      </c>
      <c r="AN60" s="686"/>
      <c r="AO60" s="686"/>
      <c r="AP60" s="686"/>
      <c r="AQ60" s="686"/>
      <c r="AR60" s="686"/>
      <c r="AS60" s="686"/>
      <c r="AT60" s="686"/>
      <c r="AU60" s="686">
        <v>592736</v>
      </c>
      <c r="AV60" s="686"/>
      <c r="AW60" s="686"/>
      <c r="AX60" s="686"/>
      <c r="AY60" s="686"/>
      <c r="AZ60" s="686"/>
      <c r="BA60" s="686"/>
      <c r="BB60" s="686"/>
      <c r="BC60" s="686">
        <v>13417339</v>
      </c>
      <c r="BD60" s="686"/>
      <c r="BE60" s="686"/>
      <c r="BF60" s="686"/>
      <c r="BG60" s="686"/>
      <c r="BH60" s="686"/>
      <c r="BI60" s="686"/>
      <c r="BJ60" s="686"/>
      <c r="BK60" s="686">
        <v>10616034</v>
      </c>
      <c r="BL60" s="686"/>
      <c r="BM60" s="686"/>
      <c r="BN60" s="686"/>
      <c r="BO60" s="686"/>
      <c r="BP60" s="686"/>
      <c r="BQ60" s="686"/>
      <c r="BR60" s="686"/>
      <c r="BS60" s="687">
        <f t="shared" si="3"/>
        <v>27102367</v>
      </c>
      <c r="BT60" s="687"/>
      <c r="BU60" s="687"/>
      <c r="BV60" s="687"/>
      <c r="BW60" s="687"/>
      <c r="BX60" s="687"/>
      <c r="BY60" s="687"/>
      <c r="BZ60" s="687"/>
    </row>
    <row r="61" spans="1:78" ht="16.5" customHeight="1">
      <c r="A61" s="701"/>
      <c r="B61" s="708"/>
      <c r="C61" s="75"/>
      <c r="D61" s="681" t="s">
        <v>543</v>
      </c>
      <c r="E61" s="681"/>
      <c r="F61" s="681"/>
      <c r="G61" s="681"/>
      <c r="H61" s="681"/>
      <c r="I61" s="681"/>
      <c r="J61" s="681"/>
      <c r="K61" s="681"/>
      <c r="L61" s="681"/>
      <c r="M61" s="681"/>
      <c r="N61" s="682"/>
      <c r="O61" s="699"/>
      <c r="P61" s="699"/>
      <c r="Q61" s="699"/>
      <c r="R61" s="699"/>
      <c r="S61" s="699"/>
      <c r="T61" s="699"/>
      <c r="U61" s="699"/>
      <c r="V61" s="699"/>
      <c r="W61" s="699"/>
      <c r="X61" s="699"/>
      <c r="Y61" s="699"/>
      <c r="Z61" s="699"/>
      <c r="AA61" s="699"/>
      <c r="AB61" s="699"/>
      <c r="AC61" s="699"/>
      <c r="AD61" s="699"/>
      <c r="AE61" s="686">
        <v>5975073</v>
      </c>
      <c r="AF61" s="686"/>
      <c r="AG61" s="686"/>
      <c r="AH61" s="686"/>
      <c r="AI61" s="686"/>
      <c r="AJ61" s="686"/>
      <c r="AK61" s="686"/>
      <c r="AL61" s="686"/>
      <c r="AM61" s="686">
        <v>6820273</v>
      </c>
      <c r="AN61" s="686"/>
      <c r="AO61" s="686"/>
      <c r="AP61" s="686"/>
      <c r="AQ61" s="686"/>
      <c r="AR61" s="686"/>
      <c r="AS61" s="686"/>
      <c r="AT61" s="686"/>
      <c r="AU61" s="686">
        <v>4243991</v>
      </c>
      <c r="AV61" s="686"/>
      <c r="AW61" s="686"/>
      <c r="AX61" s="686"/>
      <c r="AY61" s="686"/>
      <c r="AZ61" s="686"/>
      <c r="BA61" s="686"/>
      <c r="BB61" s="686"/>
      <c r="BC61" s="686">
        <v>10812754</v>
      </c>
      <c r="BD61" s="686"/>
      <c r="BE61" s="686"/>
      <c r="BF61" s="686"/>
      <c r="BG61" s="686"/>
      <c r="BH61" s="686"/>
      <c r="BI61" s="686"/>
      <c r="BJ61" s="686"/>
      <c r="BK61" s="686">
        <v>8396609</v>
      </c>
      <c r="BL61" s="686"/>
      <c r="BM61" s="686"/>
      <c r="BN61" s="686"/>
      <c r="BO61" s="686"/>
      <c r="BP61" s="686"/>
      <c r="BQ61" s="686"/>
      <c r="BR61" s="686"/>
      <c r="BS61" s="687">
        <f t="shared" si="3"/>
        <v>36248700</v>
      </c>
      <c r="BT61" s="687"/>
      <c r="BU61" s="687"/>
      <c r="BV61" s="687"/>
      <c r="BW61" s="687"/>
      <c r="BX61" s="687"/>
      <c r="BY61" s="687"/>
      <c r="BZ61" s="687"/>
    </row>
    <row r="62" spans="1:78" ht="16.5" customHeight="1">
      <c r="A62" s="701"/>
      <c r="B62" s="708"/>
      <c r="C62" s="75"/>
      <c r="D62" s="681" t="s">
        <v>518</v>
      </c>
      <c r="E62" s="681"/>
      <c r="F62" s="681"/>
      <c r="G62" s="681"/>
      <c r="H62" s="681"/>
      <c r="I62" s="681"/>
      <c r="J62" s="681"/>
      <c r="K62" s="681"/>
      <c r="L62" s="681"/>
      <c r="M62" s="681"/>
      <c r="N62" s="682"/>
      <c r="O62" s="699"/>
      <c r="P62" s="699"/>
      <c r="Q62" s="699"/>
      <c r="R62" s="699"/>
      <c r="S62" s="699"/>
      <c r="T62" s="699"/>
      <c r="U62" s="699"/>
      <c r="V62" s="699"/>
      <c r="W62" s="699"/>
      <c r="X62" s="699"/>
      <c r="Y62" s="699"/>
      <c r="Z62" s="699"/>
      <c r="AA62" s="699"/>
      <c r="AB62" s="699"/>
      <c r="AC62" s="699"/>
      <c r="AD62" s="699"/>
      <c r="AE62" s="686">
        <v>373651</v>
      </c>
      <c r="AF62" s="686"/>
      <c r="AG62" s="686"/>
      <c r="AH62" s="686"/>
      <c r="AI62" s="686"/>
      <c r="AJ62" s="686"/>
      <c r="AK62" s="686"/>
      <c r="AL62" s="686"/>
      <c r="AM62" s="686">
        <v>5540641</v>
      </c>
      <c r="AN62" s="686"/>
      <c r="AO62" s="686"/>
      <c r="AP62" s="686"/>
      <c r="AQ62" s="686"/>
      <c r="AR62" s="686"/>
      <c r="AS62" s="686"/>
      <c r="AT62" s="686"/>
      <c r="AU62" s="686">
        <v>1359524</v>
      </c>
      <c r="AV62" s="686"/>
      <c r="AW62" s="686"/>
      <c r="AX62" s="686"/>
      <c r="AY62" s="686"/>
      <c r="AZ62" s="686"/>
      <c r="BA62" s="686"/>
      <c r="BB62" s="686"/>
      <c r="BC62" s="686">
        <v>10595011</v>
      </c>
      <c r="BD62" s="686"/>
      <c r="BE62" s="686"/>
      <c r="BF62" s="686"/>
      <c r="BG62" s="686"/>
      <c r="BH62" s="686"/>
      <c r="BI62" s="686"/>
      <c r="BJ62" s="686"/>
      <c r="BK62" s="686">
        <v>31545879</v>
      </c>
      <c r="BL62" s="686"/>
      <c r="BM62" s="686"/>
      <c r="BN62" s="686"/>
      <c r="BO62" s="686"/>
      <c r="BP62" s="686"/>
      <c r="BQ62" s="686"/>
      <c r="BR62" s="686"/>
      <c r="BS62" s="687">
        <f t="shared" si="3"/>
        <v>49414706</v>
      </c>
      <c r="BT62" s="687"/>
      <c r="BU62" s="687"/>
      <c r="BV62" s="687"/>
      <c r="BW62" s="687"/>
      <c r="BX62" s="687"/>
      <c r="BY62" s="687"/>
      <c r="BZ62" s="687"/>
    </row>
    <row r="63" spans="1:78" ht="16.5" customHeight="1">
      <c r="A63" s="701"/>
      <c r="B63" s="708"/>
      <c r="C63" s="691" t="s">
        <v>820</v>
      </c>
      <c r="D63" s="691"/>
      <c r="E63" s="691"/>
      <c r="F63" s="691"/>
      <c r="G63" s="691"/>
      <c r="H63" s="691"/>
      <c r="I63" s="691"/>
      <c r="J63" s="691"/>
      <c r="K63" s="691"/>
      <c r="L63" s="691"/>
      <c r="M63" s="691"/>
      <c r="N63" s="691"/>
      <c r="O63" s="687">
        <f>SUM(O64:V66)</f>
        <v>0</v>
      </c>
      <c r="P63" s="687"/>
      <c r="Q63" s="687"/>
      <c r="R63" s="687"/>
      <c r="S63" s="687"/>
      <c r="T63" s="687"/>
      <c r="U63" s="687"/>
      <c r="V63" s="687"/>
      <c r="W63" s="687">
        <f>SUM(W64:AD66)</f>
        <v>0</v>
      </c>
      <c r="X63" s="687"/>
      <c r="Y63" s="687"/>
      <c r="Z63" s="687"/>
      <c r="AA63" s="687"/>
      <c r="AB63" s="687"/>
      <c r="AC63" s="687"/>
      <c r="AD63" s="687"/>
      <c r="AE63" s="687">
        <f>SUM(AE64:AL66)</f>
        <v>1340740</v>
      </c>
      <c r="AF63" s="687"/>
      <c r="AG63" s="687"/>
      <c r="AH63" s="687"/>
      <c r="AI63" s="687"/>
      <c r="AJ63" s="687"/>
      <c r="AK63" s="687"/>
      <c r="AL63" s="687"/>
      <c r="AM63" s="687">
        <f>SUM(AM64:AT66)</f>
        <v>1577700</v>
      </c>
      <c r="AN63" s="687"/>
      <c r="AO63" s="687"/>
      <c r="AP63" s="687"/>
      <c r="AQ63" s="687"/>
      <c r="AR63" s="687"/>
      <c r="AS63" s="687"/>
      <c r="AT63" s="687"/>
      <c r="AU63" s="687">
        <f>SUM(AU64:BB66)</f>
        <v>870890</v>
      </c>
      <c r="AV63" s="687"/>
      <c r="AW63" s="687"/>
      <c r="AX63" s="687"/>
      <c r="AY63" s="687"/>
      <c r="AZ63" s="687"/>
      <c r="BA63" s="687"/>
      <c r="BB63" s="687"/>
      <c r="BC63" s="687">
        <f>SUM(BC64:BJ66)</f>
        <v>4485380</v>
      </c>
      <c r="BD63" s="687"/>
      <c r="BE63" s="687"/>
      <c r="BF63" s="687"/>
      <c r="BG63" s="687"/>
      <c r="BH63" s="687"/>
      <c r="BI63" s="687"/>
      <c r="BJ63" s="687"/>
      <c r="BK63" s="687">
        <f>SUM(BK64:BR66)</f>
        <v>6490100</v>
      </c>
      <c r="BL63" s="687"/>
      <c r="BM63" s="687"/>
      <c r="BN63" s="687"/>
      <c r="BO63" s="687"/>
      <c r="BP63" s="687"/>
      <c r="BQ63" s="687"/>
      <c r="BR63" s="687"/>
      <c r="BS63" s="687">
        <f t="shared" si="3"/>
        <v>14764810</v>
      </c>
      <c r="BT63" s="687"/>
      <c r="BU63" s="687"/>
      <c r="BV63" s="687"/>
      <c r="BW63" s="687"/>
      <c r="BX63" s="687"/>
      <c r="BY63" s="687"/>
      <c r="BZ63" s="687"/>
    </row>
    <row r="64" spans="1:78" ht="16.5" customHeight="1">
      <c r="A64" s="701"/>
      <c r="B64" s="708"/>
      <c r="C64" s="75"/>
      <c r="D64" s="681" t="s">
        <v>542</v>
      </c>
      <c r="E64" s="681"/>
      <c r="F64" s="681"/>
      <c r="G64" s="681"/>
      <c r="H64" s="681"/>
      <c r="I64" s="681"/>
      <c r="J64" s="681"/>
      <c r="K64" s="681"/>
      <c r="L64" s="681"/>
      <c r="M64" s="681"/>
      <c r="N64" s="682"/>
      <c r="O64" s="686">
        <v>0</v>
      </c>
      <c r="P64" s="686"/>
      <c r="Q64" s="686"/>
      <c r="R64" s="686"/>
      <c r="S64" s="686"/>
      <c r="T64" s="686"/>
      <c r="U64" s="686"/>
      <c r="V64" s="686"/>
      <c r="W64" s="686">
        <v>0</v>
      </c>
      <c r="X64" s="686"/>
      <c r="Y64" s="686"/>
      <c r="Z64" s="686"/>
      <c r="AA64" s="686"/>
      <c r="AB64" s="686"/>
      <c r="AC64" s="686"/>
      <c r="AD64" s="686"/>
      <c r="AE64" s="686">
        <v>442260</v>
      </c>
      <c r="AF64" s="686"/>
      <c r="AG64" s="686"/>
      <c r="AH64" s="686"/>
      <c r="AI64" s="686"/>
      <c r="AJ64" s="686"/>
      <c r="AK64" s="686"/>
      <c r="AL64" s="686"/>
      <c r="AM64" s="686">
        <v>0</v>
      </c>
      <c r="AN64" s="686"/>
      <c r="AO64" s="686"/>
      <c r="AP64" s="686"/>
      <c r="AQ64" s="686"/>
      <c r="AR64" s="686"/>
      <c r="AS64" s="686"/>
      <c r="AT64" s="686"/>
      <c r="AU64" s="686">
        <v>95580</v>
      </c>
      <c r="AV64" s="686"/>
      <c r="AW64" s="686"/>
      <c r="AX64" s="686"/>
      <c r="AY64" s="686"/>
      <c r="AZ64" s="686"/>
      <c r="BA64" s="686"/>
      <c r="BB64" s="686"/>
      <c r="BC64" s="686">
        <v>1995440</v>
      </c>
      <c r="BD64" s="686"/>
      <c r="BE64" s="686"/>
      <c r="BF64" s="686"/>
      <c r="BG64" s="686"/>
      <c r="BH64" s="686"/>
      <c r="BI64" s="686"/>
      <c r="BJ64" s="686"/>
      <c r="BK64" s="686">
        <v>1744660</v>
      </c>
      <c r="BL64" s="686"/>
      <c r="BM64" s="686"/>
      <c r="BN64" s="686"/>
      <c r="BO64" s="686"/>
      <c r="BP64" s="686"/>
      <c r="BQ64" s="686"/>
      <c r="BR64" s="686"/>
      <c r="BS64" s="687">
        <f t="shared" si="3"/>
        <v>4277940</v>
      </c>
      <c r="BT64" s="687"/>
      <c r="BU64" s="687"/>
      <c r="BV64" s="687"/>
      <c r="BW64" s="687"/>
      <c r="BX64" s="687"/>
      <c r="BY64" s="687"/>
      <c r="BZ64" s="687"/>
    </row>
    <row r="65" spans="1:78" ht="16.5" customHeight="1">
      <c r="A65" s="701"/>
      <c r="B65" s="708"/>
      <c r="C65" s="75"/>
      <c r="D65" s="681" t="s">
        <v>543</v>
      </c>
      <c r="E65" s="681"/>
      <c r="F65" s="681"/>
      <c r="G65" s="681"/>
      <c r="H65" s="681"/>
      <c r="I65" s="681"/>
      <c r="J65" s="681"/>
      <c r="K65" s="681"/>
      <c r="L65" s="681"/>
      <c r="M65" s="681"/>
      <c r="N65" s="682"/>
      <c r="O65" s="699"/>
      <c r="P65" s="699"/>
      <c r="Q65" s="699"/>
      <c r="R65" s="699"/>
      <c r="S65" s="699"/>
      <c r="T65" s="699"/>
      <c r="U65" s="699"/>
      <c r="V65" s="699"/>
      <c r="W65" s="699"/>
      <c r="X65" s="699"/>
      <c r="Y65" s="699"/>
      <c r="Z65" s="699"/>
      <c r="AA65" s="699"/>
      <c r="AB65" s="699"/>
      <c r="AC65" s="699"/>
      <c r="AD65" s="699"/>
      <c r="AE65" s="686">
        <v>856760</v>
      </c>
      <c r="AF65" s="686"/>
      <c r="AG65" s="686"/>
      <c r="AH65" s="686"/>
      <c r="AI65" s="686"/>
      <c r="AJ65" s="686"/>
      <c r="AK65" s="686"/>
      <c r="AL65" s="686"/>
      <c r="AM65" s="686">
        <v>979370</v>
      </c>
      <c r="AN65" s="686"/>
      <c r="AO65" s="686"/>
      <c r="AP65" s="686"/>
      <c r="AQ65" s="686"/>
      <c r="AR65" s="686"/>
      <c r="AS65" s="686"/>
      <c r="AT65" s="686"/>
      <c r="AU65" s="686">
        <v>633760</v>
      </c>
      <c r="AV65" s="686"/>
      <c r="AW65" s="686"/>
      <c r="AX65" s="686"/>
      <c r="AY65" s="686"/>
      <c r="AZ65" s="686"/>
      <c r="BA65" s="686"/>
      <c r="BB65" s="686"/>
      <c r="BC65" s="686">
        <v>1362560</v>
      </c>
      <c r="BD65" s="686"/>
      <c r="BE65" s="686"/>
      <c r="BF65" s="686"/>
      <c r="BG65" s="686"/>
      <c r="BH65" s="686"/>
      <c r="BI65" s="686"/>
      <c r="BJ65" s="686"/>
      <c r="BK65" s="686">
        <v>1115370</v>
      </c>
      <c r="BL65" s="686"/>
      <c r="BM65" s="686"/>
      <c r="BN65" s="686"/>
      <c r="BO65" s="686"/>
      <c r="BP65" s="686"/>
      <c r="BQ65" s="686"/>
      <c r="BR65" s="686"/>
      <c r="BS65" s="687">
        <f t="shared" si="3"/>
        <v>4947820</v>
      </c>
      <c r="BT65" s="687"/>
      <c r="BU65" s="687"/>
      <c r="BV65" s="687"/>
      <c r="BW65" s="687"/>
      <c r="BX65" s="687"/>
      <c r="BY65" s="687"/>
      <c r="BZ65" s="687"/>
    </row>
    <row r="66" spans="1:78" ht="16.5" customHeight="1">
      <c r="A66" s="706"/>
      <c r="B66" s="709"/>
      <c r="C66" s="75"/>
      <c r="D66" s="681" t="s">
        <v>518</v>
      </c>
      <c r="E66" s="681"/>
      <c r="F66" s="681"/>
      <c r="G66" s="681"/>
      <c r="H66" s="681"/>
      <c r="I66" s="681"/>
      <c r="J66" s="681"/>
      <c r="K66" s="681"/>
      <c r="L66" s="681"/>
      <c r="M66" s="681"/>
      <c r="N66" s="682"/>
      <c r="O66" s="699"/>
      <c r="P66" s="699"/>
      <c r="Q66" s="699"/>
      <c r="R66" s="699"/>
      <c r="S66" s="699"/>
      <c r="T66" s="699"/>
      <c r="U66" s="699"/>
      <c r="V66" s="699"/>
      <c r="W66" s="699"/>
      <c r="X66" s="699"/>
      <c r="Y66" s="699"/>
      <c r="Z66" s="699"/>
      <c r="AA66" s="699"/>
      <c r="AB66" s="699"/>
      <c r="AC66" s="699"/>
      <c r="AD66" s="699"/>
      <c r="AE66" s="686">
        <v>41720</v>
      </c>
      <c r="AF66" s="686"/>
      <c r="AG66" s="686"/>
      <c r="AH66" s="686"/>
      <c r="AI66" s="686"/>
      <c r="AJ66" s="686"/>
      <c r="AK66" s="686"/>
      <c r="AL66" s="686"/>
      <c r="AM66" s="686">
        <v>598330</v>
      </c>
      <c r="AN66" s="686"/>
      <c r="AO66" s="686"/>
      <c r="AP66" s="686"/>
      <c r="AQ66" s="686"/>
      <c r="AR66" s="686"/>
      <c r="AS66" s="686"/>
      <c r="AT66" s="686"/>
      <c r="AU66" s="686">
        <v>141550</v>
      </c>
      <c r="AV66" s="686"/>
      <c r="AW66" s="686"/>
      <c r="AX66" s="686"/>
      <c r="AY66" s="686"/>
      <c r="AZ66" s="686"/>
      <c r="BA66" s="686"/>
      <c r="BB66" s="686"/>
      <c r="BC66" s="686">
        <v>1127380</v>
      </c>
      <c r="BD66" s="686"/>
      <c r="BE66" s="686"/>
      <c r="BF66" s="686"/>
      <c r="BG66" s="686"/>
      <c r="BH66" s="686"/>
      <c r="BI66" s="686"/>
      <c r="BJ66" s="686"/>
      <c r="BK66" s="686">
        <v>3630070</v>
      </c>
      <c r="BL66" s="686"/>
      <c r="BM66" s="686"/>
      <c r="BN66" s="686"/>
      <c r="BO66" s="686"/>
      <c r="BP66" s="686"/>
      <c r="BQ66" s="686"/>
      <c r="BR66" s="686"/>
      <c r="BS66" s="687">
        <f t="shared" si="3"/>
        <v>5539050</v>
      </c>
      <c r="BT66" s="687"/>
      <c r="BU66" s="687"/>
      <c r="BV66" s="687"/>
      <c r="BW66" s="687"/>
      <c r="BX66" s="687"/>
      <c r="BY66" s="687"/>
      <c r="BZ66" s="687"/>
    </row>
    <row r="67" spans="1:78" ht="16.5" customHeight="1">
      <c r="A67" s="703" t="s">
        <v>702</v>
      </c>
      <c r="B67" s="704"/>
      <c r="C67" s="704"/>
      <c r="D67" s="704"/>
      <c r="E67" s="704"/>
      <c r="F67" s="704"/>
      <c r="G67" s="704"/>
      <c r="H67" s="704"/>
      <c r="I67" s="704"/>
      <c r="J67" s="704"/>
      <c r="K67" s="704"/>
      <c r="L67" s="704"/>
      <c r="M67" s="704"/>
      <c r="N67" s="705"/>
      <c r="O67" s="687">
        <f>SUM(O54:V59)</f>
        <v>0</v>
      </c>
      <c r="P67" s="687"/>
      <c r="Q67" s="687"/>
      <c r="R67" s="687"/>
      <c r="S67" s="687"/>
      <c r="T67" s="687"/>
      <c r="U67" s="687"/>
      <c r="V67" s="687"/>
      <c r="W67" s="687">
        <f>SUM(W54:AD59)</f>
        <v>4635386</v>
      </c>
      <c r="X67" s="687"/>
      <c r="Y67" s="687"/>
      <c r="Z67" s="687"/>
      <c r="AA67" s="687"/>
      <c r="AB67" s="687"/>
      <c r="AC67" s="687"/>
      <c r="AD67" s="687"/>
      <c r="AE67" s="687">
        <f>SUM(AE54:AL59)</f>
        <v>38232156</v>
      </c>
      <c r="AF67" s="687"/>
      <c r="AG67" s="687"/>
      <c r="AH67" s="687"/>
      <c r="AI67" s="687"/>
      <c r="AJ67" s="687"/>
      <c r="AK67" s="687"/>
      <c r="AL67" s="687"/>
      <c r="AM67" s="687">
        <f>SUM(AM54:AT59)</f>
        <v>48466606</v>
      </c>
      <c r="AN67" s="687"/>
      <c r="AO67" s="687"/>
      <c r="AP67" s="687"/>
      <c r="AQ67" s="687"/>
      <c r="AR67" s="687"/>
      <c r="AS67" s="687"/>
      <c r="AT67" s="687"/>
      <c r="AU67" s="687">
        <f>SUM(AU54:BB59)</f>
        <v>46899933</v>
      </c>
      <c r="AV67" s="687"/>
      <c r="AW67" s="687"/>
      <c r="AX67" s="687"/>
      <c r="AY67" s="687"/>
      <c r="AZ67" s="687"/>
      <c r="BA67" s="687"/>
      <c r="BB67" s="687"/>
      <c r="BC67" s="687">
        <f>SUM(BC54:BJ59)</f>
        <v>59475757</v>
      </c>
      <c r="BD67" s="687"/>
      <c r="BE67" s="687"/>
      <c r="BF67" s="687"/>
      <c r="BG67" s="687"/>
      <c r="BH67" s="687"/>
      <c r="BI67" s="687"/>
      <c r="BJ67" s="687"/>
      <c r="BK67" s="687">
        <f>SUM(BK54:BR59)</f>
        <v>119834202</v>
      </c>
      <c r="BL67" s="687"/>
      <c r="BM67" s="687"/>
      <c r="BN67" s="687"/>
      <c r="BO67" s="687"/>
      <c r="BP67" s="687"/>
      <c r="BQ67" s="687"/>
      <c r="BR67" s="687"/>
      <c r="BS67" s="687">
        <f t="shared" si="3"/>
        <v>317544040</v>
      </c>
      <c r="BT67" s="687"/>
      <c r="BU67" s="687"/>
      <c r="BV67" s="687"/>
      <c r="BW67" s="687"/>
      <c r="BX67" s="687"/>
      <c r="BY67" s="687"/>
      <c r="BZ67" s="687"/>
    </row>
  </sheetData>
  <sheetProtection sheet="1" objects="1" scenarios="1"/>
  <mergeCells count="539">
    <mergeCell ref="O10:BZ10"/>
    <mergeCell ref="O25:BZ25"/>
    <mergeCell ref="BR4:BS4"/>
    <mergeCell ref="BR5:BS5"/>
    <mergeCell ref="BT4:BZ4"/>
    <mergeCell ref="BT5:BZ5"/>
    <mergeCell ref="BC14:BJ14"/>
    <mergeCell ref="BC15:BJ15"/>
    <mergeCell ref="BC16:BJ16"/>
    <mergeCell ref="BC19:BJ19"/>
    <mergeCell ref="A2:BZ2"/>
    <mergeCell ref="A3:BZ3"/>
    <mergeCell ref="BI4:BQ4"/>
    <mergeCell ref="BI5:BQ5"/>
    <mergeCell ref="D60:N60"/>
    <mergeCell ref="D61:N61"/>
    <mergeCell ref="D62:N62"/>
    <mergeCell ref="D51:N51"/>
    <mergeCell ref="A59:N59"/>
    <mergeCell ref="A53:N53"/>
    <mergeCell ref="A54:N54"/>
    <mergeCell ref="D19:N19"/>
    <mergeCell ref="D21:N21"/>
    <mergeCell ref="D22:N22"/>
    <mergeCell ref="D23:N23"/>
    <mergeCell ref="B11:N11"/>
    <mergeCell ref="B12:N12"/>
    <mergeCell ref="B13:N13"/>
    <mergeCell ref="B14:N14"/>
    <mergeCell ref="B15:N15"/>
    <mergeCell ref="B16:N16"/>
    <mergeCell ref="BC17:BJ17"/>
    <mergeCell ref="BC18:BJ18"/>
    <mergeCell ref="AU18:BB18"/>
    <mergeCell ref="AM17:AT17"/>
    <mergeCell ref="AM18:AT18"/>
    <mergeCell ref="AE17:AL17"/>
    <mergeCell ref="AE18:AL18"/>
    <mergeCell ref="W17:AD17"/>
    <mergeCell ref="BC20:BJ20"/>
    <mergeCell ref="BC21:BJ21"/>
    <mergeCell ref="BC22:BJ22"/>
    <mergeCell ref="BC23:BJ23"/>
    <mergeCell ref="BC24:BJ24"/>
    <mergeCell ref="BC26:BJ26"/>
    <mergeCell ref="BC27:BJ27"/>
    <mergeCell ref="BC28:BJ28"/>
    <mergeCell ref="BC29:BJ29"/>
    <mergeCell ref="BC30:BJ30"/>
    <mergeCell ref="BC31:BJ31"/>
    <mergeCell ref="BC32:BJ32"/>
    <mergeCell ref="BC39:BJ39"/>
    <mergeCell ref="BC40:BJ40"/>
    <mergeCell ref="BC33:BJ33"/>
    <mergeCell ref="BC34:BJ34"/>
    <mergeCell ref="BC35:BJ35"/>
    <mergeCell ref="BC36:BJ36"/>
    <mergeCell ref="O38:BZ38"/>
    <mergeCell ref="AU36:BB36"/>
    <mergeCell ref="AU39:BB39"/>
    <mergeCell ref="AU40:BB40"/>
    <mergeCell ref="BC41:BJ41"/>
    <mergeCell ref="BC42:BJ42"/>
    <mergeCell ref="BC43:BJ43"/>
    <mergeCell ref="BC44:BJ44"/>
    <mergeCell ref="BC45:BJ45"/>
    <mergeCell ref="BC46:BJ46"/>
    <mergeCell ref="BC47:BJ47"/>
    <mergeCell ref="BC48:BJ48"/>
    <mergeCell ref="BC56:BJ56"/>
    <mergeCell ref="BC49:BJ49"/>
    <mergeCell ref="BC50:BJ50"/>
    <mergeCell ref="BC64:BJ64"/>
    <mergeCell ref="BC57:BJ57"/>
    <mergeCell ref="BC58:BJ58"/>
    <mergeCell ref="BC59:BJ59"/>
    <mergeCell ref="BC60:BJ60"/>
    <mergeCell ref="BC51:BJ51"/>
    <mergeCell ref="BC52:BJ52"/>
    <mergeCell ref="BC9:BJ9"/>
    <mergeCell ref="BC11:BJ11"/>
    <mergeCell ref="BC12:BJ12"/>
    <mergeCell ref="BC65:BJ65"/>
    <mergeCell ref="BC13:BJ13"/>
    <mergeCell ref="BC61:BJ61"/>
    <mergeCell ref="BC62:BJ62"/>
    <mergeCell ref="BC63:BJ63"/>
    <mergeCell ref="BC54:BJ54"/>
    <mergeCell ref="BC55:BJ55"/>
    <mergeCell ref="BC66:BJ66"/>
    <mergeCell ref="BC67:BJ67"/>
    <mergeCell ref="AU9:BB9"/>
    <mergeCell ref="AU11:BB11"/>
    <mergeCell ref="AU12:BB12"/>
    <mergeCell ref="AU13:BB13"/>
    <mergeCell ref="AU14:BB14"/>
    <mergeCell ref="AU15:BB15"/>
    <mergeCell ref="AU16:BB16"/>
    <mergeCell ref="AU17:BB17"/>
    <mergeCell ref="AU19:BB19"/>
    <mergeCell ref="AU20:BB20"/>
    <mergeCell ref="AU21:BB21"/>
    <mergeCell ref="AU22:BB22"/>
    <mergeCell ref="AU23:BB23"/>
    <mergeCell ref="AU24:BB24"/>
    <mergeCell ref="AU26:BB26"/>
    <mergeCell ref="AU27:BB27"/>
    <mergeCell ref="AU28:BB28"/>
    <mergeCell ref="AU29:BB29"/>
    <mergeCell ref="AU30:BB30"/>
    <mergeCell ref="AU31:BB31"/>
    <mergeCell ref="AU32:BB32"/>
    <mergeCell ref="AU33:BB33"/>
    <mergeCell ref="AU34:BB34"/>
    <mergeCell ref="AU35:BB35"/>
    <mergeCell ref="AU41:BB41"/>
    <mergeCell ref="AU42:BB42"/>
    <mergeCell ref="AU43:BB43"/>
    <mergeCell ref="AU44:BB44"/>
    <mergeCell ref="AU45:BB45"/>
    <mergeCell ref="AU46:BB46"/>
    <mergeCell ref="AU47:BB47"/>
    <mergeCell ref="AU48:BB48"/>
    <mergeCell ref="AU49:BB49"/>
    <mergeCell ref="AU50:BB50"/>
    <mergeCell ref="AU51:BB51"/>
    <mergeCell ref="AU52:BB52"/>
    <mergeCell ref="AU54:BB54"/>
    <mergeCell ref="AU55:BB55"/>
    <mergeCell ref="O53:BZ53"/>
    <mergeCell ref="AU56:BB56"/>
    <mergeCell ref="AM54:AT54"/>
    <mergeCell ref="AM55:AT55"/>
    <mergeCell ref="AM56:AT56"/>
    <mergeCell ref="W54:AD54"/>
    <mergeCell ref="W55:AD55"/>
    <mergeCell ref="W56:AD56"/>
    <mergeCell ref="AU57:BB57"/>
    <mergeCell ref="AU58:BB58"/>
    <mergeCell ref="AU59:BB59"/>
    <mergeCell ref="AU60:BB60"/>
    <mergeCell ref="AU61:BB61"/>
    <mergeCell ref="AU62:BB62"/>
    <mergeCell ref="AU63:BB63"/>
    <mergeCell ref="AU64:BB64"/>
    <mergeCell ref="AU65:BB65"/>
    <mergeCell ref="AU66:BB66"/>
    <mergeCell ref="AU67:BB67"/>
    <mergeCell ref="AM9:AT9"/>
    <mergeCell ref="AM11:AT11"/>
    <mergeCell ref="AM12:AT12"/>
    <mergeCell ref="AM13:AT13"/>
    <mergeCell ref="AM14:AT14"/>
    <mergeCell ref="AM15:AT15"/>
    <mergeCell ref="AM16:AT16"/>
    <mergeCell ref="AM19:AT19"/>
    <mergeCell ref="AM20:AT20"/>
    <mergeCell ref="AM21:AT21"/>
    <mergeCell ref="AM22:AT22"/>
    <mergeCell ref="AM23:AT23"/>
    <mergeCell ref="AM24:AT24"/>
    <mergeCell ref="AM26:AT26"/>
    <mergeCell ref="AM27:AT27"/>
    <mergeCell ref="AM28:AT28"/>
    <mergeCell ref="AM29:AT29"/>
    <mergeCell ref="AM30:AT30"/>
    <mergeCell ref="AM31:AT31"/>
    <mergeCell ref="AM32:AT32"/>
    <mergeCell ref="AM39:AT39"/>
    <mergeCell ref="AM40:AT40"/>
    <mergeCell ref="AM33:AT33"/>
    <mergeCell ref="AM34:AT34"/>
    <mergeCell ref="AM35:AT35"/>
    <mergeCell ref="AM36:AT36"/>
    <mergeCell ref="AM37:AT37"/>
    <mergeCell ref="AM41:AT41"/>
    <mergeCell ref="AM42:AT42"/>
    <mergeCell ref="AM43:AT43"/>
    <mergeCell ref="AM44:AT44"/>
    <mergeCell ref="AM45:AT45"/>
    <mergeCell ref="AM46:AT46"/>
    <mergeCell ref="AM47:AT47"/>
    <mergeCell ref="AM48:AT48"/>
    <mergeCell ref="AM49:AT49"/>
    <mergeCell ref="AM50:AT50"/>
    <mergeCell ref="AM51:AT51"/>
    <mergeCell ref="AM52:AT52"/>
    <mergeCell ref="AM57:AT57"/>
    <mergeCell ref="AM58:AT58"/>
    <mergeCell ref="AM59:AT59"/>
    <mergeCell ref="AM60:AT60"/>
    <mergeCell ref="AM61:AT61"/>
    <mergeCell ref="AM62:AT62"/>
    <mergeCell ref="AM63:AT63"/>
    <mergeCell ref="AM64:AT64"/>
    <mergeCell ref="AM65:AT65"/>
    <mergeCell ref="AM66:AT66"/>
    <mergeCell ref="AM67:AT67"/>
    <mergeCell ref="AE9:AL9"/>
    <mergeCell ref="AE11:AL11"/>
    <mergeCell ref="AE12:AL12"/>
    <mergeCell ref="AE13:AL13"/>
    <mergeCell ref="AE14:AL14"/>
    <mergeCell ref="AE15:AL15"/>
    <mergeCell ref="AE16:AL16"/>
    <mergeCell ref="AE19:AL19"/>
    <mergeCell ref="AE20:AL20"/>
    <mergeCell ref="AE21:AL21"/>
    <mergeCell ref="AE22:AL22"/>
    <mergeCell ref="AE23:AL23"/>
    <mergeCell ref="AE24:AL24"/>
    <mergeCell ref="AE26:AL26"/>
    <mergeCell ref="AE27:AL27"/>
    <mergeCell ref="AE28:AL28"/>
    <mergeCell ref="AE29:AL29"/>
    <mergeCell ref="AE30:AL30"/>
    <mergeCell ref="AE31:AL31"/>
    <mergeCell ref="AE36:AL36"/>
    <mergeCell ref="AE39:AL39"/>
    <mergeCell ref="AE32:AL32"/>
    <mergeCell ref="AE33:AL33"/>
    <mergeCell ref="AE34:AL34"/>
    <mergeCell ref="AE35:AL35"/>
    <mergeCell ref="AE40:AL40"/>
    <mergeCell ref="AE41:AL41"/>
    <mergeCell ref="AE42:AL42"/>
    <mergeCell ref="AE43:AL43"/>
    <mergeCell ref="AE44:AL44"/>
    <mergeCell ref="AE45:AL45"/>
    <mergeCell ref="AE46:AL46"/>
    <mergeCell ref="AE47:AL47"/>
    <mergeCell ref="AE48:AL48"/>
    <mergeCell ref="AE49:AL49"/>
    <mergeCell ref="AE50:AL50"/>
    <mergeCell ref="AE51:AL51"/>
    <mergeCell ref="AE52:AL52"/>
    <mergeCell ref="AE54:AL54"/>
    <mergeCell ref="AE55:AL55"/>
    <mergeCell ref="AE56:AL56"/>
    <mergeCell ref="AE57:AL57"/>
    <mergeCell ref="AE58:AL58"/>
    <mergeCell ref="AE59:AL59"/>
    <mergeCell ref="AE60:AL60"/>
    <mergeCell ref="AE61:AL61"/>
    <mergeCell ref="AE62:AL62"/>
    <mergeCell ref="AE63:AL63"/>
    <mergeCell ref="AE64:AL64"/>
    <mergeCell ref="AE65:AL65"/>
    <mergeCell ref="AE66:AL66"/>
    <mergeCell ref="AE67:AL67"/>
    <mergeCell ref="W9:AD9"/>
    <mergeCell ref="W11:AD11"/>
    <mergeCell ref="W12:AD12"/>
    <mergeCell ref="W13:AD13"/>
    <mergeCell ref="W14:AD14"/>
    <mergeCell ref="W15:AD15"/>
    <mergeCell ref="W16:AD16"/>
    <mergeCell ref="W18:AD18"/>
    <mergeCell ref="W19:AD19"/>
    <mergeCell ref="W20:AD20"/>
    <mergeCell ref="W21:AD21"/>
    <mergeCell ref="W22:AD22"/>
    <mergeCell ref="W23:AD23"/>
    <mergeCell ref="W24:AD24"/>
    <mergeCell ref="W26:AD26"/>
    <mergeCell ref="W27:AD27"/>
    <mergeCell ref="W28:AD28"/>
    <mergeCell ref="W29:AD29"/>
    <mergeCell ref="W30:AD30"/>
    <mergeCell ref="W31:AD31"/>
    <mergeCell ref="W32:AD32"/>
    <mergeCell ref="W39:AD39"/>
    <mergeCell ref="W40:AD40"/>
    <mergeCell ref="W33:AD33"/>
    <mergeCell ref="W34:AD34"/>
    <mergeCell ref="W35:AD35"/>
    <mergeCell ref="W36:AD36"/>
    <mergeCell ref="W41:AD41"/>
    <mergeCell ref="W42:AD42"/>
    <mergeCell ref="W43:AD43"/>
    <mergeCell ref="W44:AD44"/>
    <mergeCell ref="W45:AD45"/>
    <mergeCell ref="W46:AD46"/>
    <mergeCell ref="W47:AD47"/>
    <mergeCell ref="W48:AD48"/>
    <mergeCell ref="W49:AD49"/>
    <mergeCell ref="W50:AD50"/>
    <mergeCell ref="W51:AD51"/>
    <mergeCell ref="W52:AD52"/>
    <mergeCell ref="W57:AD57"/>
    <mergeCell ref="W58:AD58"/>
    <mergeCell ref="W59:AD59"/>
    <mergeCell ref="W60:AD60"/>
    <mergeCell ref="W61:AD61"/>
    <mergeCell ref="W62:AD62"/>
    <mergeCell ref="W63:AD63"/>
    <mergeCell ref="W64:AD64"/>
    <mergeCell ref="W65:AD65"/>
    <mergeCell ref="W66:AD66"/>
    <mergeCell ref="W67:AD67"/>
    <mergeCell ref="O9:V9"/>
    <mergeCell ref="O11:V11"/>
    <mergeCell ref="O12:V12"/>
    <mergeCell ref="O13:V13"/>
    <mergeCell ref="O14:V14"/>
    <mergeCell ref="O15:V15"/>
    <mergeCell ref="O16:V16"/>
    <mergeCell ref="O17:V17"/>
    <mergeCell ref="O18:V18"/>
    <mergeCell ref="O19:V19"/>
    <mergeCell ref="O20:V20"/>
    <mergeCell ref="O21:V21"/>
    <mergeCell ref="O22:V22"/>
    <mergeCell ref="O23:V23"/>
    <mergeCell ref="O24:V24"/>
    <mergeCell ref="O26:V26"/>
    <mergeCell ref="O27:V27"/>
    <mergeCell ref="O28:V28"/>
    <mergeCell ref="O29:V29"/>
    <mergeCell ref="O30:V30"/>
    <mergeCell ref="O31:V31"/>
    <mergeCell ref="O36:V36"/>
    <mergeCell ref="O39:V39"/>
    <mergeCell ref="O32:V32"/>
    <mergeCell ref="O33:V33"/>
    <mergeCell ref="O34:V34"/>
    <mergeCell ref="O35:V35"/>
    <mergeCell ref="O40:V40"/>
    <mergeCell ref="O41:V41"/>
    <mergeCell ref="O42:V42"/>
    <mergeCell ref="O43:V43"/>
    <mergeCell ref="O44:V44"/>
    <mergeCell ref="O45:V45"/>
    <mergeCell ref="O46:V46"/>
    <mergeCell ref="O47:V47"/>
    <mergeCell ref="O48:V48"/>
    <mergeCell ref="O49:V49"/>
    <mergeCell ref="O50:V50"/>
    <mergeCell ref="O51:V51"/>
    <mergeCell ref="O52:V52"/>
    <mergeCell ref="O54:V54"/>
    <mergeCell ref="O55:V55"/>
    <mergeCell ref="O56:V56"/>
    <mergeCell ref="O57:V57"/>
    <mergeCell ref="O58:V58"/>
    <mergeCell ref="O59:V59"/>
    <mergeCell ref="O60:V60"/>
    <mergeCell ref="O61:V61"/>
    <mergeCell ref="O62:V62"/>
    <mergeCell ref="O63:V63"/>
    <mergeCell ref="O64:V64"/>
    <mergeCell ref="O65:V65"/>
    <mergeCell ref="O66:V66"/>
    <mergeCell ref="O67:V67"/>
    <mergeCell ref="A9:N9"/>
    <mergeCell ref="A10:N10"/>
    <mergeCell ref="D17:N17"/>
    <mergeCell ref="D18:N18"/>
    <mergeCell ref="A17:B17"/>
    <mergeCell ref="A18:B18"/>
    <mergeCell ref="A19:B19"/>
    <mergeCell ref="A20:B20"/>
    <mergeCell ref="A28:N28"/>
    <mergeCell ref="A24:N24"/>
    <mergeCell ref="A21:B21"/>
    <mergeCell ref="A22:B22"/>
    <mergeCell ref="A23:B23"/>
    <mergeCell ref="C20:N20"/>
    <mergeCell ref="A25:N25"/>
    <mergeCell ref="A26:N26"/>
    <mergeCell ref="A27:N27"/>
    <mergeCell ref="A38:N38"/>
    <mergeCell ref="A39:N39"/>
    <mergeCell ref="A40:N40"/>
    <mergeCell ref="A29:N29"/>
    <mergeCell ref="D30:N30"/>
    <mergeCell ref="D31:N31"/>
    <mergeCell ref="D32:N32"/>
    <mergeCell ref="D34:N34"/>
    <mergeCell ref="D35:N35"/>
    <mergeCell ref="D36:N36"/>
    <mergeCell ref="A41:N41"/>
    <mergeCell ref="A42:N42"/>
    <mergeCell ref="A43:N43"/>
    <mergeCell ref="A44:N44"/>
    <mergeCell ref="D49:N49"/>
    <mergeCell ref="D50:N50"/>
    <mergeCell ref="A45:B45"/>
    <mergeCell ref="A46:B46"/>
    <mergeCell ref="A47:B47"/>
    <mergeCell ref="A48:B48"/>
    <mergeCell ref="D45:N45"/>
    <mergeCell ref="D46:N46"/>
    <mergeCell ref="D47:N47"/>
    <mergeCell ref="C48:N48"/>
    <mergeCell ref="A67:N67"/>
    <mergeCell ref="BK9:BR9"/>
    <mergeCell ref="BK11:BR11"/>
    <mergeCell ref="BK12:BR12"/>
    <mergeCell ref="BK13:BR13"/>
    <mergeCell ref="BK14:BR14"/>
    <mergeCell ref="BK15:BR15"/>
    <mergeCell ref="A64:B64"/>
    <mergeCell ref="A57:N57"/>
    <mergeCell ref="BK16:BR16"/>
    <mergeCell ref="BK17:BR17"/>
    <mergeCell ref="BK18:BR18"/>
    <mergeCell ref="BK19:BR19"/>
    <mergeCell ref="BK20:BR20"/>
    <mergeCell ref="BK21:BR21"/>
    <mergeCell ref="BK22:BR22"/>
    <mergeCell ref="BK23:BR23"/>
    <mergeCell ref="BK24:BR24"/>
    <mergeCell ref="BK26:BR26"/>
    <mergeCell ref="BK27:BR27"/>
    <mergeCell ref="BK28:BR28"/>
    <mergeCell ref="BK29:BR29"/>
    <mergeCell ref="BK30:BR30"/>
    <mergeCell ref="BK31:BR31"/>
    <mergeCell ref="BK32:BR32"/>
    <mergeCell ref="BK33:BR33"/>
    <mergeCell ref="BK34:BR34"/>
    <mergeCell ref="BK35:BR35"/>
    <mergeCell ref="BK36:BR36"/>
    <mergeCell ref="BK39:BR39"/>
    <mergeCell ref="BK37:BR37"/>
    <mergeCell ref="BK40:BR40"/>
    <mergeCell ref="BK41:BR41"/>
    <mergeCell ref="BK42:BR42"/>
    <mergeCell ref="BK43:BR43"/>
    <mergeCell ref="BK44:BR44"/>
    <mergeCell ref="BK45:BR45"/>
    <mergeCell ref="BK46:BR46"/>
    <mergeCell ref="BK47:BR47"/>
    <mergeCell ref="BK48:BR48"/>
    <mergeCell ref="BK49:BR49"/>
    <mergeCell ref="BK50:BR50"/>
    <mergeCell ref="BK51:BR51"/>
    <mergeCell ref="BK52:BR52"/>
    <mergeCell ref="BK54:BR54"/>
    <mergeCell ref="BK55:BR55"/>
    <mergeCell ref="BK56:BR56"/>
    <mergeCell ref="BK57:BR57"/>
    <mergeCell ref="BK58:BR58"/>
    <mergeCell ref="BK59:BR59"/>
    <mergeCell ref="BK60:BR60"/>
    <mergeCell ref="BK61:BR61"/>
    <mergeCell ref="BK62:BR62"/>
    <mergeCell ref="BK63:BR63"/>
    <mergeCell ref="BK64:BR64"/>
    <mergeCell ref="BK65:BR65"/>
    <mergeCell ref="BK66:BR66"/>
    <mergeCell ref="BK67:BR67"/>
    <mergeCell ref="BS9:BZ9"/>
    <mergeCell ref="BS11:BZ11"/>
    <mergeCell ref="BS12:BZ12"/>
    <mergeCell ref="BS13:BZ13"/>
    <mergeCell ref="BS14:BZ14"/>
    <mergeCell ref="BS15:BZ15"/>
    <mergeCell ref="BS16:BZ16"/>
    <mergeCell ref="BS17:BZ17"/>
    <mergeCell ref="BS18:BZ18"/>
    <mergeCell ref="BS19:BZ19"/>
    <mergeCell ref="BS20:BZ20"/>
    <mergeCell ref="BS21:BZ21"/>
    <mergeCell ref="BS22:BZ22"/>
    <mergeCell ref="BS23:BZ23"/>
    <mergeCell ref="BS24:BZ24"/>
    <mergeCell ref="BS39:BZ39"/>
    <mergeCell ref="BS40:BZ40"/>
    <mergeCell ref="BS26:BZ26"/>
    <mergeCell ref="BS27:BZ27"/>
    <mergeCell ref="BS28:BZ28"/>
    <mergeCell ref="BS29:BZ29"/>
    <mergeCell ref="BS30:BZ30"/>
    <mergeCell ref="BS31:BZ31"/>
    <mergeCell ref="BS32:BZ32"/>
    <mergeCell ref="BS33:BZ33"/>
    <mergeCell ref="BS34:BZ34"/>
    <mergeCell ref="BS35:BZ35"/>
    <mergeCell ref="BS36:BZ36"/>
    <mergeCell ref="BS48:BZ48"/>
    <mergeCell ref="BS41:BZ41"/>
    <mergeCell ref="BS42:BZ42"/>
    <mergeCell ref="BS43:BZ43"/>
    <mergeCell ref="BS44:BZ44"/>
    <mergeCell ref="BS46:BZ46"/>
    <mergeCell ref="BS47:BZ47"/>
    <mergeCell ref="BS67:BZ67"/>
    <mergeCell ref="BS65:BZ65"/>
    <mergeCell ref="BS66:BZ66"/>
    <mergeCell ref="BS63:BZ63"/>
    <mergeCell ref="BS64:BZ64"/>
    <mergeCell ref="BS62:BZ62"/>
    <mergeCell ref="BS57:BZ57"/>
    <mergeCell ref="BS58:BZ58"/>
    <mergeCell ref="BS59:BZ59"/>
    <mergeCell ref="BS60:BZ60"/>
    <mergeCell ref="C33:N33"/>
    <mergeCell ref="AU37:BB37"/>
    <mergeCell ref="BC37:BJ37"/>
    <mergeCell ref="BS61:BZ61"/>
    <mergeCell ref="BS37:BZ37"/>
    <mergeCell ref="BS45:BZ45"/>
    <mergeCell ref="A37:N37"/>
    <mergeCell ref="O37:V37"/>
    <mergeCell ref="W37:AD37"/>
    <mergeCell ref="AE37:AL37"/>
    <mergeCell ref="A30:B30"/>
    <mergeCell ref="A31:B31"/>
    <mergeCell ref="A32:B32"/>
    <mergeCell ref="A33:B33"/>
    <mergeCell ref="BS54:BZ54"/>
    <mergeCell ref="BS55:BZ55"/>
    <mergeCell ref="BS56:BZ56"/>
    <mergeCell ref="BS49:BZ49"/>
    <mergeCell ref="BS50:BZ50"/>
    <mergeCell ref="BS51:BZ51"/>
    <mergeCell ref="BS52:BZ52"/>
    <mergeCell ref="A34:B34"/>
    <mergeCell ref="A35:B35"/>
    <mergeCell ref="A36:B36"/>
    <mergeCell ref="A58:N58"/>
    <mergeCell ref="A55:N55"/>
    <mergeCell ref="A56:N56"/>
    <mergeCell ref="A52:N52"/>
    <mergeCell ref="A49:B49"/>
    <mergeCell ref="A50:B50"/>
    <mergeCell ref="A51:B51"/>
    <mergeCell ref="A65:B65"/>
    <mergeCell ref="A66:B66"/>
    <mergeCell ref="C63:N63"/>
    <mergeCell ref="A60:B60"/>
    <mergeCell ref="A61:B61"/>
    <mergeCell ref="A62:B62"/>
    <mergeCell ref="A63:B63"/>
    <mergeCell ref="D64:N64"/>
    <mergeCell ref="D65:N65"/>
    <mergeCell ref="D66:N66"/>
  </mergeCells>
  <printOptions/>
  <pageMargins left="0.7874015748031497" right="0.3937007874015748" top="0.5905511811023623" bottom="0.5905511811023623" header="0.5118110236220472" footer="0.5118110236220472"/>
  <pageSetup fitToHeight="1" fitToWidth="1" horizontalDpi="600" verticalDpi="600" orientation="portrait" paperSize="9" scale="72"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BZ67"/>
  <sheetViews>
    <sheetView workbookViewId="0" topLeftCell="A1">
      <pane ySplit="9" topLeftCell="BM33" activePane="bottomLeft" state="frozen"/>
      <selection pane="topLeft" activeCell="A1" sqref="A1"/>
      <selection pane="bottomLeft" activeCell="A62" sqref="A62:B62"/>
    </sheetView>
  </sheetViews>
  <sheetFormatPr defaultColWidth="9.00390625" defaultRowHeight="16.5" customHeight="1"/>
  <cols>
    <col min="1" max="16384" width="1.625" style="48" customWidth="1"/>
  </cols>
  <sheetData>
    <row r="1" ht="16.5" customHeight="1">
      <c r="A1" s="73" t="s">
        <v>368</v>
      </c>
    </row>
    <row r="2" spans="1:78" ht="16.5" customHeight="1">
      <c r="A2" s="688" t="s">
        <v>814</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688"/>
      <c r="BE2" s="688"/>
      <c r="BF2" s="688"/>
      <c r="BG2" s="688"/>
      <c r="BH2" s="688"/>
      <c r="BI2" s="688"/>
      <c r="BJ2" s="688"/>
      <c r="BK2" s="688"/>
      <c r="BL2" s="688"/>
      <c r="BM2" s="688"/>
      <c r="BN2" s="688"/>
      <c r="BO2" s="688"/>
      <c r="BP2" s="688"/>
      <c r="BQ2" s="688"/>
      <c r="BR2" s="688"/>
      <c r="BS2" s="688"/>
      <c r="BT2" s="688"/>
      <c r="BU2" s="688"/>
      <c r="BV2" s="688"/>
      <c r="BW2" s="688"/>
      <c r="BX2" s="688"/>
      <c r="BY2" s="688"/>
      <c r="BZ2" s="688"/>
    </row>
    <row r="3" spans="1:78" ht="16.5" customHeight="1">
      <c r="A3" s="688" t="s">
        <v>815</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8"/>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row>
    <row r="4" spans="55:78" ht="16.5" customHeight="1">
      <c r="BC4" s="74"/>
      <c r="BD4" s="74"/>
      <c r="BE4" s="74"/>
      <c r="BF4" s="74"/>
      <c r="BG4" s="78"/>
      <c r="BH4" s="78"/>
      <c r="BI4" s="689" t="s">
        <v>707</v>
      </c>
      <c r="BJ4" s="689"/>
      <c r="BK4" s="689"/>
      <c r="BL4" s="689"/>
      <c r="BM4" s="689"/>
      <c r="BN4" s="689"/>
      <c r="BO4" s="689"/>
      <c r="BP4" s="689"/>
      <c r="BQ4" s="689"/>
      <c r="BR4" s="683" t="s">
        <v>449</v>
      </c>
      <c r="BS4" s="683"/>
      <c r="BT4" s="684" t="s">
        <v>450</v>
      </c>
      <c r="BU4" s="684"/>
      <c r="BV4" s="684"/>
      <c r="BW4" s="684"/>
      <c r="BX4" s="684"/>
      <c r="BY4" s="684"/>
      <c r="BZ4" s="684"/>
    </row>
    <row r="5" spans="55:78" ht="16.5" customHeight="1">
      <c r="BC5" s="74"/>
      <c r="BD5" s="74"/>
      <c r="BE5" s="74"/>
      <c r="BF5" s="74"/>
      <c r="BG5" s="78"/>
      <c r="BH5" s="78"/>
      <c r="BI5" s="689" t="s">
        <v>708</v>
      </c>
      <c r="BJ5" s="689"/>
      <c r="BK5" s="689"/>
      <c r="BL5" s="689"/>
      <c r="BM5" s="689"/>
      <c r="BN5" s="689"/>
      <c r="BO5" s="689"/>
      <c r="BP5" s="689"/>
      <c r="BQ5" s="689"/>
      <c r="BR5" s="683" t="s">
        <v>451</v>
      </c>
      <c r="BS5" s="683"/>
      <c r="BT5" s="685" t="s">
        <v>455</v>
      </c>
      <c r="BU5" s="685"/>
      <c r="BV5" s="685"/>
      <c r="BW5" s="685"/>
      <c r="BX5" s="685"/>
      <c r="BY5" s="685"/>
      <c r="BZ5" s="685"/>
    </row>
    <row r="6" ht="16.5" customHeight="1">
      <c r="A6" s="77" t="s">
        <v>365</v>
      </c>
    </row>
    <row r="7" ht="16.5" customHeight="1">
      <c r="B7" s="77"/>
    </row>
    <row r="8" ht="16.5" customHeight="1">
      <c r="B8" s="77" t="s">
        <v>369</v>
      </c>
    </row>
    <row r="9" spans="1:78" ht="16.5" customHeight="1">
      <c r="A9" s="700" t="s">
        <v>703</v>
      </c>
      <c r="B9" s="700"/>
      <c r="C9" s="700"/>
      <c r="D9" s="700"/>
      <c r="E9" s="700"/>
      <c r="F9" s="700"/>
      <c r="G9" s="700"/>
      <c r="H9" s="700"/>
      <c r="I9" s="700"/>
      <c r="J9" s="700"/>
      <c r="K9" s="700"/>
      <c r="L9" s="700"/>
      <c r="M9" s="700"/>
      <c r="N9" s="700"/>
      <c r="O9" s="695" t="s">
        <v>701</v>
      </c>
      <c r="P9" s="695"/>
      <c r="Q9" s="695"/>
      <c r="R9" s="695"/>
      <c r="S9" s="695"/>
      <c r="T9" s="695"/>
      <c r="U9" s="695"/>
      <c r="V9" s="695"/>
      <c r="W9" s="695" t="s">
        <v>533</v>
      </c>
      <c r="X9" s="695"/>
      <c r="Y9" s="695"/>
      <c r="Z9" s="695"/>
      <c r="AA9" s="695"/>
      <c r="AB9" s="695"/>
      <c r="AC9" s="695"/>
      <c r="AD9" s="695"/>
      <c r="AE9" s="695" t="s">
        <v>534</v>
      </c>
      <c r="AF9" s="695"/>
      <c r="AG9" s="695"/>
      <c r="AH9" s="695"/>
      <c r="AI9" s="695"/>
      <c r="AJ9" s="695"/>
      <c r="AK9" s="695"/>
      <c r="AL9" s="695"/>
      <c r="AM9" s="695" t="s">
        <v>535</v>
      </c>
      <c r="AN9" s="695"/>
      <c r="AO9" s="695"/>
      <c r="AP9" s="695"/>
      <c r="AQ9" s="695"/>
      <c r="AR9" s="695"/>
      <c r="AS9" s="695"/>
      <c r="AT9" s="695"/>
      <c r="AU9" s="695" t="s">
        <v>536</v>
      </c>
      <c r="AV9" s="695"/>
      <c r="AW9" s="695"/>
      <c r="AX9" s="695"/>
      <c r="AY9" s="695"/>
      <c r="AZ9" s="695"/>
      <c r="BA9" s="695"/>
      <c r="BB9" s="695"/>
      <c r="BC9" s="695" t="s">
        <v>537</v>
      </c>
      <c r="BD9" s="695"/>
      <c r="BE9" s="695"/>
      <c r="BF9" s="695"/>
      <c r="BG9" s="695"/>
      <c r="BH9" s="695"/>
      <c r="BI9" s="695"/>
      <c r="BJ9" s="695"/>
      <c r="BK9" s="695" t="s">
        <v>538</v>
      </c>
      <c r="BL9" s="695"/>
      <c r="BM9" s="695"/>
      <c r="BN9" s="695"/>
      <c r="BO9" s="695"/>
      <c r="BP9" s="695"/>
      <c r="BQ9" s="695"/>
      <c r="BR9" s="695"/>
      <c r="BS9" s="695" t="s">
        <v>531</v>
      </c>
      <c r="BT9" s="695"/>
      <c r="BU9" s="695"/>
      <c r="BV9" s="695"/>
      <c r="BW9" s="695"/>
      <c r="BX9" s="695"/>
      <c r="BY9" s="695"/>
      <c r="BZ9" s="695"/>
    </row>
    <row r="10" spans="1:78" ht="16.5" customHeight="1">
      <c r="A10" s="692" t="s">
        <v>818</v>
      </c>
      <c r="B10" s="681"/>
      <c r="C10" s="681"/>
      <c r="D10" s="681"/>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1"/>
      <c r="AY10" s="681"/>
      <c r="AZ10" s="681"/>
      <c r="BA10" s="681"/>
      <c r="BB10" s="681"/>
      <c r="BC10" s="681"/>
      <c r="BD10" s="681"/>
      <c r="BE10" s="681"/>
      <c r="BF10" s="681"/>
      <c r="BG10" s="681"/>
      <c r="BH10" s="681"/>
      <c r="BI10" s="681"/>
      <c r="BJ10" s="681"/>
      <c r="BK10" s="681"/>
      <c r="BL10" s="681"/>
      <c r="BM10" s="681"/>
      <c r="BN10" s="681"/>
      <c r="BO10" s="681"/>
      <c r="BP10" s="681"/>
      <c r="BQ10" s="681"/>
      <c r="BR10" s="681"/>
      <c r="BS10" s="681"/>
      <c r="BT10" s="681"/>
      <c r="BU10" s="681"/>
      <c r="BV10" s="681"/>
      <c r="BW10" s="681"/>
      <c r="BX10" s="681"/>
      <c r="BY10" s="681"/>
      <c r="BZ10" s="682"/>
    </row>
    <row r="11" spans="1:78" ht="16.5" customHeight="1">
      <c r="A11" s="75"/>
      <c r="B11" s="681" t="s">
        <v>582</v>
      </c>
      <c r="C11" s="681"/>
      <c r="D11" s="681"/>
      <c r="E11" s="681"/>
      <c r="F11" s="681"/>
      <c r="G11" s="681"/>
      <c r="H11" s="681"/>
      <c r="I11" s="681"/>
      <c r="J11" s="681"/>
      <c r="K11" s="681"/>
      <c r="L11" s="681"/>
      <c r="M11" s="681"/>
      <c r="N11" s="682"/>
      <c r="O11" s="699"/>
      <c r="P11" s="699"/>
      <c r="Q11" s="699"/>
      <c r="R11" s="699"/>
      <c r="S11" s="699"/>
      <c r="T11" s="699"/>
      <c r="U11" s="699"/>
      <c r="V11" s="699"/>
      <c r="W11" s="686">
        <v>0</v>
      </c>
      <c r="X11" s="686"/>
      <c r="Y11" s="686"/>
      <c r="Z11" s="686"/>
      <c r="AA11" s="686"/>
      <c r="AB11" s="686"/>
      <c r="AC11" s="686"/>
      <c r="AD11" s="686"/>
      <c r="AE11" s="686">
        <v>0</v>
      </c>
      <c r="AF11" s="686"/>
      <c r="AG11" s="686"/>
      <c r="AH11" s="686"/>
      <c r="AI11" s="686"/>
      <c r="AJ11" s="686"/>
      <c r="AK11" s="686"/>
      <c r="AL11" s="686"/>
      <c r="AM11" s="686">
        <v>0</v>
      </c>
      <c r="AN11" s="686"/>
      <c r="AO11" s="686"/>
      <c r="AP11" s="686"/>
      <c r="AQ11" s="686"/>
      <c r="AR11" s="686"/>
      <c r="AS11" s="686"/>
      <c r="AT11" s="686"/>
      <c r="AU11" s="686">
        <v>0</v>
      </c>
      <c r="AV11" s="686"/>
      <c r="AW11" s="686"/>
      <c r="AX11" s="686"/>
      <c r="AY11" s="686"/>
      <c r="AZ11" s="686"/>
      <c r="BA11" s="686"/>
      <c r="BB11" s="686"/>
      <c r="BC11" s="686">
        <v>0</v>
      </c>
      <c r="BD11" s="686"/>
      <c r="BE11" s="686"/>
      <c r="BF11" s="686"/>
      <c r="BG11" s="686"/>
      <c r="BH11" s="686"/>
      <c r="BI11" s="686"/>
      <c r="BJ11" s="686"/>
      <c r="BK11" s="686">
        <v>0</v>
      </c>
      <c r="BL11" s="686"/>
      <c r="BM11" s="686"/>
      <c r="BN11" s="686"/>
      <c r="BO11" s="686"/>
      <c r="BP11" s="686"/>
      <c r="BQ11" s="686"/>
      <c r="BR11" s="686"/>
      <c r="BS11" s="687">
        <f aca="true" t="shared" si="0" ref="BS11:BS24">SUM(O11:BR11)</f>
        <v>0</v>
      </c>
      <c r="BT11" s="687"/>
      <c r="BU11" s="687"/>
      <c r="BV11" s="687"/>
      <c r="BW11" s="687"/>
      <c r="BX11" s="687"/>
      <c r="BY11" s="687"/>
      <c r="BZ11" s="687"/>
    </row>
    <row r="12" spans="1:78" ht="16.5" customHeight="1">
      <c r="A12" s="75"/>
      <c r="B12" s="681" t="s">
        <v>590</v>
      </c>
      <c r="C12" s="681"/>
      <c r="D12" s="681"/>
      <c r="E12" s="681"/>
      <c r="F12" s="681"/>
      <c r="G12" s="681"/>
      <c r="H12" s="681"/>
      <c r="I12" s="681"/>
      <c r="J12" s="681"/>
      <c r="K12" s="681"/>
      <c r="L12" s="681"/>
      <c r="M12" s="681"/>
      <c r="N12" s="682"/>
      <c r="O12" s="699"/>
      <c r="P12" s="699"/>
      <c r="Q12" s="699"/>
      <c r="R12" s="699"/>
      <c r="S12" s="699"/>
      <c r="T12" s="699"/>
      <c r="U12" s="699"/>
      <c r="V12" s="699"/>
      <c r="W12" s="686">
        <v>0</v>
      </c>
      <c r="X12" s="686"/>
      <c r="Y12" s="686"/>
      <c r="Z12" s="686"/>
      <c r="AA12" s="686"/>
      <c r="AB12" s="686"/>
      <c r="AC12" s="686"/>
      <c r="AD12" s="686"/>
      <c r="AE12" s="686">
        <v>0</v>
      </c>
      <c r="AF12" s="686"/>
      <c r="AG12" s="686"/>
      <c r="AH12" s="686"/>
      <c r="AI12" s="686"/>
      <c r="AJ12" s="686"/>
      <c r="AK12" s="686"/>
      <c r="AL12" s="686"/>
      <c r="AM12" s="686">
        <v>0</v>
      </c>
      <c r="AN12" s="686"/>
      <c r="AO12" s="686"/>
      <c r="AP12" s="686"/>
      <c r="AQ12" s="686"/>
      <c r="AR12" s="686"/>
      <c r="AS12" s="686"/>
      <c r="AT12" s="686"/>
      <c r="AU12" s="686">
        <v>0</v>
      </c>
      <c r="AV12" s="686"/>
      <c r="AW12" s="686"/>
      <c r="AX12" s="686"/>
      <c r="AY12" s="686"/>
      <c r="AZ12" s="686"/>
      <c r="BA12" s="686"/>
      <c r="BB12" s="686"/>
      <c r="BC12" s="686">
        <v>0</v>
      </c>
      <c r="BD12" s="686"/>
      <c r="BE12" s="686"/>
      <c r="BF12" s="686"/>
      <c r="BG12" s="686"/>
      <c r="BH12" s="686"/>
      <c r="BI12" s="686"/>
      <c r="BJ12" s="686"/>
      <c r="BK12" s="686">
        <v>0</v>
      </c>
      <c r="BL12" s="686"/>
      <c r="BM12" s="686"/>
      <c r="BN12" s="686"/>
      <c r="BO12" s="686"/>
      <c r="BP12" s="686"/>
      <c r="BQ12" s="686"/>
      <c r="BR12" s="686"/>
      <c r="BS12" s="687">
        <f t="shared" si="0"/>
        <v>0</v>
      </c>
      <c r="BT12" s="687"/>
      <c r="BU12" s="687"/>
      <c r="BV12" s="687"/>
      <c r="BW12" s="687"/>
      <c r="BX12" s="687"/>
      <c r="BY12" s="687"/>
      <c r="BZ12" s="687"/>
    </row>
    <row r="13" spans="1:78" ht="16.5" customHeight="1">
      <c r="A13" s="75"/>
      <c r="B13" s="681" t="s">
        <v>593</v>
      </c>
      <c r="C13" s="681"/>
      <c r="D13" s="681"/>
      <c r="E13" s="681"/>
      <c r="F13" s="681"/>
      <c r="G13" s="681"/>
      <c r="H13" s="681"/>
      <c r="I13" s="681"/>
      <c r="J13" s="681"/>
      <c r="K13" s="681"/>
      <c r="L13" s="681"/>
      <c r="M13" s="681"/>
      <c r="N13" s="682"/>
      <c r="O13" s="699"/>
      <c r="P13" s="699"/>
      <c r="Q13" s="699"/>
      <c r="R13" s="699"/>
      <c r="S13" s="699"/>
      <c r="T13" s="699"/>
      <c r="U13" s="699"/>
      <c r="V13" s="699"/>
      <c r="W13" s="710">
        <v>0</v>
      </c>
      <c r="X13" s="711"/>
      <c r="Y13" s="711"/>
      <c r="Z13" s="711"/>
      <c r="AA13" s="711"/>
      <c r="AB13" s="711"/>
      <c r="AC13" s="711"/>
      <c r="AD13" s="712"/>
      <c r="AE13" s="710">
        <v>0</v>
      </c>
      <c r="AF13" s="711"/>
      <c r="AG13" s="711"/>
      <c r="AH13" s="711"/>
      <c r="AI13" s="711"/>
      <c r="AJ13" s="711"/>
      <c r="AK13" s="711"/>
      <c r="AL13" s="712"/>
      <c r="AM13" s="686">
        <v>0</v>
      </c>
      <c r="AN13" s="686"/>
      <c r="AO13" s="686"/>
      <c r="AP13" s="686"/>
      <c r="AQ13" s="686"/>
      <c r="AR13" s="686"/>
      <c r="AS13" s="686"/>
      <c r="AT13" s="686"/>
      <c r="AU13" s="686">
        <v>0</v>
      </c>
      <c r="AV13" s="686"/>
      <c r="AW13" s="686"/>
      <c r="AX13" s="686"/>
      <c r="AY13" s="686"/>
      <c r="AZ13" s="686"/>
      <c r="BA13" s="686"/>
      <c r="BB13" s="686"/>
      <c r="BC13" s="686">
        <v>0</v>
      </c>
      <c r="BD13" s="686"/>
      <c r="BE13" s="686"/>
      <c r="BF13" s="686"/>
      <c r="BG13" s="686"/>
      <c r="BH13" s="686"/>
      <c r="BI13" s="686"/>
      <c r="BJ13" s="686"/>
      <c r="BK13" s="686">
        <v>0</v>
      </c>
      <c r="BL13" s="686"/>
      <c r="BM13" s="686"/>
      <c r="BN13" s="686"/>
      <c r="BO13" s="686"/>
      <c r="BP13" s="686"/>
      <c r="BQ13" s="686"/>
      <c r="BR13" s="686"/>
      <c r="BS13" s="687">
        <f t="shared" si="0"/>
        <v>0</v>
      </c>
      <c r="BT13" s="687"/>
      <c r="BU13" s="687"/>
      <c r="BV13" s="687"/>
      <c r="BW13" s="687"/>
      <c r="BX13" s="687"/>
      <c r="BY13" s="687"/>
      <c r="BZ13" s="687"/>
    </row>
    <row r="14" spans="1:78" ht="16.5" customHeight="1">
      <c r="A14" s="75"/>
      <c r="B14" s="681" t="s">
        <v>597</v>
      </c>
      <c r="C14" s="681"/>
      <c r="D14" s="681"/>
      <c r="E14" s="681"/>
      <c r="F14" s="681"/>
      <c r="G14" s="681"/>
      <c r="H14" s="681"/>
      <c r="I14" s="681"/>
      <c r="J14" s="681"/>
      <c r="K14" s="681"/>
      <c r="L14" s="681"/>
      <c r="M14" s="681"/>
      <c r="N14" s="682"/>
      <c r="O14" s="699"/>
      <c r="P14" s="699"/>
      <c r="Q14" s="699"/>
      <c r="R14" s="699"/>
      <c r="S14" s="699"/>
      <c r="T14" s="699"/>
      <c r="U14" s="699"/>
      <c r="V14" s="699"/>
      <c r="W14" s="710">
        <v>0</v>
      </c>
      <c r="X14" s="711"/>
      <c r="Y14" s="711"/>
      <c r="Z14" s="711"/>
      <c r="AA14" s="711"/>
      <c r="AB14" s="711"/>
      <c r="AC14" s="711"/>
      <c r="AD14" s="712"/>
      <c r="AE14" s="710">
        <v>0</v>
      </c>
      <c r="AF14" s="711"/>
      <c r="AG14" s="711"/>
      <c r="AH14" s="711"/>
      <c r="AI14" s="711"/>
      <c r="AJ14" s="711"/>
      <c r="AK14" s="711"/>
      <c r="AL14" s="712"/>
      <c r="AM14" s="686">
        <v>0</v>
      </c>
      <c r="AN14" s="686"/>
      <c r="AO14" s="686"/>
      <c r="AP14" s="686"/>
      <c r="AQ14" s="686"/>
      <c r="AR14" s="686"/>
      <c r="AS14" s="686"/>
      <c r="AT14" s="686"/>
      <c r="AU14" s="686">
        <v>0</v>
      </c>
      <c r="AV14" s="686"/>
      <c r="AW14" s="686"/>
      <c r="AX14" s="686"/>
      <c r="AY14" s="686"/>
      <c r="AZ14" s="686"/>
      <c r="BA14" s="686"/>
      <c r="BB14" s="686"/>
      <c r="BC14" s="686">
        <v>0</v>
      </c>
      <c r="BD14" s="686"/>
      <c r="BE14" s="686"/>
      <c r="BF14" s="686"/>
      <c r="BG14" s="686"/>
      <c r="BH14" s="686"/>
      <c r="BI14" s="686"/>
      <c r="BJ14" s="686"/>
      <c r="BK14" s="686">
        <v>0</v>
      </c>
      <c r="BL14" s="686"/>
      <c r="BM14" s="686"/>
      <c r="BN14" s="686"/>
      <c r="BO14" s="686"/>
      <c r="BP14" s="686"/>
      <c r="BQ14" s="686"/>
      <c r="BR14" s="686"/>
      <c r="BS14" s="687">
        <f t="shared" si="0"/>
        <v>0</v>
      </c>
      <c r="BT14" s="687"/>
      <c r="BU14" s="687"/>
      <c r="BV14" s="687"/>
      <c r="BW14" s="687"/>
      <c r="BX14" s="687"/>
      <c r="BY14" s="687"/>
      <c r="BZ14" s="687"/>
    </row>
    <row r="15" spans="1:78" ht="16.5" customHeight="1">
      <c r="A15" s="75"/>
      <c r="B15" s="681" t="s">
        <v>598</v>
      </c>
      <c r="C15" s="681"/>
      <c r="D15" s="681"/>
      <c r="E15" s="681"/>
      <c r="F15" s="681"/>
      <c r="G15" s="681"/>
      <c r="H15" s="681"/>
      <c r="I15" s="681"/>
      <c r="J15" s="681"/>
      <c r="K15" s="681"/>
      <c r="L15" s="681"/>
      <c r="M15" s="681"/>
      <c r="N15" s="682"/>
      <c r="O15" s="699"/>
      <c r="P15" s="699"/>
      <c r="Q15" s="699"/>
      <c r="R15" s="699"/>
      <c r="S15" s="699"/>
      <c r="T15" s="699"/>
      <c r="U15" s="699"/>
      <c r="V15" s="699"/>
      <c r="W15" s="686">
        <v>0</v>
      </c>
      <c r="X15" s="686"/>
      <c r="Y15" s="686"/>
      <c r="Z15" s="686"/>
      <c r="AA15" s="686"/>
      <c r="AB15" s="686"/>
      <c r="AC15" s="686"/>
      <c r="AD15" s="686"/>
      <c r="AE15" s="686">
        <v>0</v>
      </c>
      <c r="AF15" s="686"/>
      <c r="AG15" s="686"/>
      <c r="AH15" s="686"/>
      <c r="AI15" s="686"/>
      <c r="AJ15" s="686"/>
      <c r="AK15" s="686"/>
      <c r="AL15" s="686"/>
      <c r="AM15" s="686">
        <v>0</v>
      </c>
      <c r="AN15" s="686"/>
      <c r="AO15" s="686"/>
      <c r="AP15" s="686"/>
      <c r="AQ15" s="686"/>
      <c r="AR15" s="686"/>
      <c r="AS15" s="686"/>
      <c r="AT15" s="686"/>
      <c r="AU15" s="686">
        <v>0</v>
      </c>
      <c r="AV15" s="686"/>
      <c r="AW15" s="686"/>
      <c r="AX15" s="686"/>
      <c r="AY15" s="686"/>
      <c r="AZ15" s="686"/>
      <c r="BA15" s="686"/>
      <c r="BB15" s="686"/>
      <c r="BC15" s="686">
        <v>0</v>
      </c>
      <c r="BD15" s="686"/>
      <c r="BE15" s="686"/>
      <c r="BF15" s="686"/>
      <c r="BG15" s="686"/>
      <c r="BH15" s="686"/>
      <c r="BI15" s="686"/>
      <c r="BJ15" s="686"/>
      <c r="BK15" s="686">
        <v>0</v>
      </c>
      <c r="BL15" s="686"/>
      <c r="BM15" s="686"/>
      <c r="BN15" s="686"/>
      <c r="BO15" s="686"/>
      <c r="BP15" s="686"/>
      <c r="BQ15" s="686"/>
      <c r="BR15" s="686"/>
      <c r="BS15" s="687">
        <f t="shared" si="0"/>
        <v>0</v>
      </c>
      <c r="BT15" s="687"/>
      <c r="BU15" s="687"/>
      <c r="BV15" s="687"/>
      <c r="BW15" s="687"/>
      <c r="BX15" s="687"/>
      <c r="BY15" s="687"/>
      <c r="BZ15" s="687"/>
    </row>
    <row r="16" spans="1:78" ht="16.5" customHeight="1">
      <c r="A16" s="76"/>
      <c r="B16" s="693" t="s">
        <v>819</v>
      </c>
      <c r="C16" s="693"/>
      <c r="D16" s="693"/>
      <c r="E16" s="693"/>
      <c r="F16" s="693"/>
      <c r="G16" s="693"/>
      <c r="H16" s="693"/>
      <c r="I16" s="693"/>
      <c r="J16" s="693"/>
      <c r="K16" s="693"/>
      <c r="L16" s="693"/>
      <c r="M16" s="693"/>
      <c r="N16" s="694"/>
      <c r="O16" s="687">
        <f>SUM(O17:V19)</f>
        <v>0</v>
      </c>
      <c r="P16" s="687"/>
      <c r="Q16" s="687"/>
      <c r="R16" s="687"/>
      <c r="S16" s="687"/>
      <c r="T16" s="687"/>
      <c r="U16" s="687"/>
      <c r="V16" s="687"/>
      <c r="W16" s="687">
        <f>SUM(W17:AD19)</f>
        <v>0</v>
      </c>
      <c r="X16" s="687"/>
      <c r="Y16" s="687"/>
      <c r="Z16" s="687"/>
      <c r="AA16" s="687"/>
      <c r="AB16" s="687"/>
      <c r="AC16" s="687"/>
      <c r="AD16" s="687"/>
      <c r="AE16" s="687">
        <f>SUM(AE17:AL19)</f>
        <v>0</v>
      </c>
      <c r="AF16" s="687"/>
      <c r="AG16" s="687"/>
      <c r="AH16" s="687"/>
      <c r="AI16" s="687"/>
      <c r="AJ16" s="687"/>
      <c r="AK16" s="687"/>
      <c r="AL16" s="687"/>
      <c r="AM16" s="687">
        <f>SUM(AM17:AT19)</f>
        <v>0</v>
      </c>
      <c r="AN16" s="687"/>
      <c r="AO16" s="687"/>
      <c r="AP16" s="687"/>
      <c r="AQ16" s="687"/>
      <c r="AR16" s="687"/>
      <c r="AS16" s="687"/>
      <c r="AT16" s="687"/>
      <c r="AU16" s="687">
        <f>SUM(AU17:BB19)</f>
        <v>0</v>
      </c>
      <c r="AV16" s="687"/>
      <c r="AW16" s="687"/>
      <c r="AX16" s="687"/>
      <c r="AY16" s="687"/>
      <c r="AZ16" s="687"/>
      <c r="BA16" s="687"/>
      <c r="BB16" s="687"/>
      <c r="BC16" s="687">
        <f>SUM(BC17:BJ19)</f>
        <v>0</v>
      </c>
      <c r="BD16" s="687"/>
      <c r="BE16" s="687"/>
      <c r="BF16" s="687"/>
      <c r="BG16" s="687"/>
      <c r="BH16" s="687"/>
      <c r="BI16" s="687"/>
      <c r="BJ16" s="687"/>
      <c r="BK16" s="687">
        <f>SUM(BK17:BR19)</f>
        <v>0</v>
      </c>
      <c r="BL16" s="687"/>
      <c r="BM16" s="687"/>
      <c r="BN16" s="687"/>
      <c r="BO16" s="687"/>
      <c r="BP16" s="687"/>
      <c r="BQ16" s="687"/>
      <c r="BR16" s="687"/>
      <c r="BS16" s="687">
        <f t="shared" si="0"/>
        <v>0</v>
      </c>
      <c r="BT16" s="687"/>
      <c r="BU16" s="687"/>
      <c r="BV16" s="687"/>
      <c r="BW16" s="687"/>
      <c r="BX16" s="687"/>
      <c r="BY16" s="687"/>
      <c r="BZ16" s="687"/>
    </row>
    <row r="17" spans="1:78" ht="16.5" customHeight="1">
      <c r="A17" s="701"/>
      <c r="B17" s="702"/>
      <c r="C17" s="75"/>
      <c r="D17" s="681" t="s">
        <v>542</v>
      </c>
      <c r="E17" s="681"/>
      <c r="F17" s="681"/>
      <c r="G17" s="681"/>
      <c r="H17" s="681"/>
      <c r="I17" s="681"/>
      <c r="J17" s="681"/>
      <c r="K17" s="681"/>
      <c r="L17" s="681"/>
      <c r="M17" s="681"/>
      <c r="N17" s="682"/>
      <c r="O17" s="686">
        <v>0</v>
      </c>
      <c r="P17" s="686"/>
      <c r="Q17" s="686"/>
      <c r="R17" s="686"/>
      <c r="S17" s="686"/>
      <c r="T17" s="686"/>
      <c r="U17" s="686"/>
      <c r="V17" s="686"/>
      <c r="W17" s="686">
        <v>0</v>
      </c>
      <c r="X17" s="686"/>
      <c r="Y17" s="686"/>
      <c r="Z17" s="686"/>
      <c r="AA17" s="686"/>
      <c r="AB17" s="686"/>
      <c r="AC17" s="686"/>
      <c r="AD17" s="686"/>
      <c r="AE17" s="686">
        <v>0</v>
      </c>
      <c r="AF17" s="686"/>
      <c r="AG17" s="686"/>
      <c r="AH17" s="686"/>
      <c r="AI17" s="686"/>
      <c r="AJ17" s="686"/>
      <c r="AK17" s="686"/>
      <c r="AL17" s="686"/>
      <c r="AM17" s="686">
        <v>0</v>
      </c>
      <c r="AN17" s="686"/>
      <c r="AO17" s="686"/>
      <c r="AP17" s="686"/>
      <c r="AQ17" s="686"/>
      <c r="AR17" s="686"/>
      <c r="AS17" s="686"/>
      <c r="AT17" s="686"/>
      <c r="AU17" s="686">
        <v>0</v>
      </c>
      <c r="AV17" s="686"/>
      <c r="AW17" s="686"/>
      <c r="AX17" s="686"/>
      <c r="AY17" s="686"/>
      <c r="AZ17" s="686"/>
      <c r="BA17" s="686"/>
      <c r="BB17" s="686"/>
      <c r="BC17" s="686">
        <v>0</v>
      </c>
      <c r="BD17" s="686"/>
      <c r="BE17" s="686"/>
      <c r="BF17" s="686"/>
      <c r="BG17" s="686"/>
      <c r="BH17" s="686"/>
      <c r="BI17" s="686"/>
      <c r="BJ17" s="686"/>
      <c r="BK17" s="686">
        <v>0</v>
      </c>
      <c r="BL17" s="686"/>
      <c r="BM17" s="686"/>
      <c r="BN17" s="686"/>
      <c r="BO17" s="686"/>
      <c r="BP17" s="686"/>
      <c r="BQ17" s="686"/>
      <c r="BR17" s="686"/>
      <c r="BS17" s="687">
        <f t="shared" si="0"/>
        <v>0</v>
      </c>
      <c r="BT17" s="687"/>
      <c r="BU17" s="687"/>
      <c r="BV17" s="687"/>
      <c r="BW17" s="687"/>
      <c r="BX17" s="687"/>
      <c r="BY17" s="687"/>
      <c r="BZ17" s="687"/>
    </row>
    <row r="18" spans="1:78" ht="16.5" customHeight="1">
      <c r="A18" s="701"/>
      <c r="B18" s="702"/>
      <c r="C18" s="75"/>
      <c r="D18" s="681" t="s">
        <v>543</v>
      </c>
      <c r="E18" s="681"/>
      <c r="F18" s="681"/>
      <c r="G18" s="681"/>
      <c r="H18" s="681"/>
      <c r="I18" s="681"/>
      <c r="J18" s="681"/>
      <c r="K18" s="681"/>
      <c r="L18" s="681"/>
      <c r="M18" s="681"/>
      <c r="N18" s="682"/>
      <c r="O18" s="699"/>
      <c r="P18" s="699"/>
      <c r="Q18" s="699"/>
      <c r="R18" s="699"/>
      <c r="S18" s="699"/>
      <c r="T18" s="699"/>
      <c r="U18" s="699"/>
      <c r="V18" s="699"/>
      <c r="W18" s="699"/>
      <c r="X18" s="699"/>
      <c r="Y18" s="699"/>
      <c r="Z18" s="699"/>
      <c r="AA18" s="699"/>
      <c r="AB18" s="699"/>
      <c r="AC18" s="699"/>
      <c r="AD18" s="699"/>
      <c r="AE18" s="686">
        <v>0</v>
      </c>
      <c r="AF18" s="686"/>
      <c r="AG18" s="686"/>
      <c r="AH18" s="686"/>
      <c r="AI18" s="686"/>
      <c r="AJ18" s="686"/>
      <c r="AK18" s="686"/>
      <c r="AL18" s="686"/>
      <c r="AM18" s="686">
        <v>0</v>
      </c>
      <c r="AN18" s="686"/>
      <c r="AO18" s="686"/>
      <c r="AP18" s="686"/>
      <c r="AQ18" s="686"/>
      <c r="AR18" s="686"/>
      <c r="AS18" s="686"/>
      <c r="AT18" s="686"/>
      <c r="AU18" s="686">
        <v>0</v>
      </c>
      <c r="AV18" s="686"/>
      <c r="AW18" s="686"/>
      <c r="AX18" s="686"/>
      <c r="AY18" s="686"/>
      <c r="AZ18" s="686"/>
      <c r="BA18" s="686"/>
      <c r="BB18" s="686"/>
      <c r="BC18" s="686">
        <v>0</v>
      </c>
      <c r="BD18" s="686"/>
      <c r="BE18" s="686"/>
      <c r="BF18" s="686"/>
      <c r="BG18" s="686"/>
      <c r="BH18" s="686"/>
      <c r="BI18" s="686"/>
      <c r="BJ18" s="686"/>
      <c r="BK18" s="686">
        <v>0</v>
      </c>
      <c r="BL18" s="686"/>
      <c r="BM18" s="686"/>
      <c r="BN18" s="686"/>
      <c r="BO18" s="686"/>
      <c r="BP18" s="686"/>
      <c r="BQ18" s="686"/>
      <c r="BR18" s="686"/>
      <c r="BS18" s="687">
        <f t="shared" si="0"/>
        <v>0</v>
      </c>
      <c r="BT18" s="687"/>
      <c r="BU18" s="687"/>
      <c r="BV18" s="687"/>
      <c r="BW18" s="687"/>
      <c r="BX18" s="687"/>
      <c r="BY18" s="687"/>
      <c r="BZ18" s="687"/>
    </row>
    <row r="19" spans="1:78" ht="16.5" customHeight="1">
      <c r="A19" s="701"/>
      <c r="B19" s="702"/>
      <c r="C19" s="75"/>
      <c r="D19" s="681" t="s">
        <v>518</v>
      </c>
      <c r="E19" s="681"/>
      <c r="F19" s="681"/>
      <c r="G19" s="681"/>
      <c r="H19" s="681"/>
      <c r="I19" s="681"/>
      <c r="J19" s="681"/>
      <c r="K19" s="681"/>
      <c r="L19" s="681"/>
      <c r="M19" s="681"/>
      <c r="N19" s="682"/>
      <c r="O19" s="699"/>
      <c r="P19" s="699"/>
      <c r="Q19" s="699"/>
      <c r="R19" s="699"/>
      <c r="S19" s="699"/>
      <c r="T19" s="699"/>
      <c r="U19" s="699"/>
      <c r="V19" s="699"/>
      <c r="W19" s="699"/>
      <c r="X19" s="699"/>
      <c r="Y19" s="699"/>
      <c r="Z19" s="699"/>
      <c r="AA19" s="699"/>
      <c r="AB19" s="699"/>
      <c r="AC19" s="699"/>
      <c r="AD19" s="699"/>
      <c r="AE19" s="686">
        <v>0</v>
      </c>
      <c r="AF19" s="686"/>
      <c r="AG19" s="686"/>
      <c r="AH19" s="686"/>
      <c r="AI19" s="686"/>
      <c r="AJ19" s="686"/>
      <c r="AK19" s="686"/>
      <c r="AL19" s="686"/>
      <c r="AM19" s="686">
        <v>0</v>
      </c>
      <c r="AN19" s="686"/>
      <c r="AO19" s="686"/>
      <c r="AP19" s="686"/>
      <c r="AQ19" s="686"/>
      <c r="AR19" s="686"/>
      <c r="AS19" s="686"/>
      <c r="AT19" s="686"/>
      <c r="AU19" s="686">
        <v>0</v>
      </c>
      <c r="AV19" s="686"/>
      <c r="AW19" s="686"/>
      <c r="AX19" s="686"/>
      <c r="AY19" s="686"/>
      <c r="AZ19" s="686"/>
      <c r="BA19" s="686"/>
      <c r="BB19" s="686"/>
      <c r="BC19" s="686">
        <v>0</v>
      </c>
      <c r="BD19" s="686"/>
      <c r="BE19" s="686"/>
      <c r="BF19" s="686"/>
      <c r="BG19" s="686"/>
      <c r="BH19" s="686"/>
      <c r="BI19" s="686"/>
      <c r="BJ19" s="686"/>
      <c r="BK19" s="686">
        <v>0</v>
      </c>
      <c r="BL19" s="686"/>
      <c r="BM19" s="686"/>
      <c r="BN19" s="686"/>
      <c r="BO19" s="686"/>
      <c r="BP19" s="686"/>
      <c r="BQ19" s="686"/>
      <c r="BR19" s="686"/>
      <c r="BS19" s="687">
        <f t="shared" si="0"/>
        <v>0</v>
      </c>
      <c r="BT19" s="687"/>
      <c r="BU19" s="687"/>
      <c r="BV19" s="687"/>
      <c r="BW19" s="687"/>
      <c r="BX19" s="687"/>
      <c r="BY19" s="687"/>
      <c r="BZ19" s="687"/>
    </row>
    <row r="20" spans="1:78" ht="16.5" customHeight="1">
      <c r="A20" s="701"/>
      <c r="B20" s="702"/>
      <c r="C20" s="692" t="s">
        <v>820</v>
      </c>
      <c r="D20" s="681"/>
      <c r="E20" s="681"/>
      <c r="F20" s="681"/>
      <c r="G20" s="681"/>
      <c r="H20" s="681"/>
      <c r="I20" s="681"/>
      <c r="J20" s="681"/>
      <c r="K20" s="681"/>
      <c r="L20" s="681"/>
      <c r="M20" s="681"/>
      <c r="N20" s="682"/>
      <c r="O20" s="687">
        <f>SUM(O21:V23)</f>
        <v>0</v>
      </c>
      <c r="P20" s="687"/>
      <c r="Q20" s="687"/>
      <c r="R20" s="687"/>
      <c r="S20" s="687"/>
      <c r="T20" s="687"/>
      <c r="U20" s="687"/>
      <c r="V20" s="687"/>
      <c r="W20" s="687">
        <f>SUM(W21:AD23)</f>
        <v>0</v>
      </c>
      <c r="X20" s="687"/>
      <c r="Y20" s="687"/>
      <c r="Z20" s="687"/>
      <c r="AA20" s="687"/>
      <c r="AB20" s="687"/>
      <c r="AC20" s="687"/>
      <c r="AD20" s="687"/>
      <c r="AE20" s="687">
        <f>SUM(AE21:AL23)</f>
        <v>0</v>
      </c>
      <c r="AF20" s="687"/>
      <c r="AG20" s="687"/>
      <c r="AH20" s="687"/>
      <c r="AI20" s="687"/>
      <c r="AJ20" s="687"/>
      <c r="AK20" s="687"/>
      <c r="AL20" s="687"/>
      <c r="AM20" s="687">
        <f>SUM(AM21:AT23)</f>
        <v>0</v>
      </c>
      <c r="AN20" s="687"/>
      <c r="AO20" s="687"/>
      <c r="AP20" s="687"/>
      <c r="AQ20" s="687"/>
      <c r="AR20" s="687"/>
      <c r="AS20" s="687"/>
      <c r="AT20" s="687"/>
      <c r="AU20" s="687">
        <f>SUM(AU21:BB23)</f>
        <v>0</v>
      </c>
      <c r="AV20" s="687"/>
      <c r="AW20" s="687"/>
      <c r="AX20" s="687"/>
      <c r="AY20" s="687"/>
      <c r="AZ20" s="687"/>
      <c r="BA20" s="687"/>
      <c r="BB20" s="687"/>
      <c r="BC20" s="687">
        <f>SUM(BC21:BJ23)</f>
        <v>0</v>
      </c>
      <c r="BD20" s="687"/>
      <c r="BE20" s="687"/>
      <c r="BF20" s="687"/>
      <c r="BG20" s="687"/>
      <c r="BH20" s="687"/>
      <c r="BI20" s="687"/>
      <c r="BJ20" s="687"/>
      <c r="BK20" s="687">
        <f>SUM(BK21:BR23)</f>
        <v>0</v>
      </c>
      <c r="BL20" s="687"/>
      <c r="BM20" s="687"/>
      <c r="BN20" s="687"/>
      <c r="BO20" s="687"/>
      <c r="BP20" s="687"/>
      <c r="BQ20" s="687"/>
      <c r="BR20" s="687"/>
      <c r="BS20" s="687">
        <f t="shared" si="0"/>
        <v>0</v>
      </c>
      <c r="BT20" s="687"/>
      <c r="BU20" s="687"/>
      <c r="BV20" s="687"/>
      <c r="BW20" s="687"/>
      <c r="BX20" s="687"/>
      <c r="BY20" s="687"/>
      <c r="BZ20" s="687"/>
    </row>
    <row r="21" spans="1:78" ht="16.5" customHeight="1">
      <c r="A21" s="701"/>
      <c r="B21" s="702"/>
      <c r="C21" s="75"/>
      <c r="D21" s="681" t="s">
        <v>542</v>
      </c>
      <c r="E21" s="681"/>
      <c r="F21" s="681"/>
      <c r="G21" s="681"/>
      <c r="H21" s="681"/>
      <c r="I21" s="681"/>
      <c r="J21" s="681"/>
      <c r="K21" s="681"/>
      <c r="L21" s="681"/>
      <c r="M21" s="681"/>
      <c r="N21" s="682"/>
      <c r="O21" s="686">
        <v>0</v>
      </c>
      <c r="P21" s="686"/>
      <c r="Q21" s="686"/>
      <c r="R21" s="686"/>
      <c r="S21" s="686"/>
      <c r="T21" s="686"/>
      <c r="U21" s="686"/>
      <c r="V21" s="686"/>
      <c r="W21" s="686">
        <v>0</v>
      </c>
      <c r="X21" s="686"/>
      <c r="Y21" s="686"/>
      <c r="Z21" s="686"/>
      <c r="AA21" s="686"/>
      <c r="AB21" s="686"/>
      <c r="AC21" s="686"/>
      <c r="AD21" s="686"/>
      <c r="AE21" s="686">
        <v>0</v>
      </c>
      <c r="AF21" s="686"/>
      <c r="AG21" s="686"/>
      <c r="AH21" s="686"/>
      <c r="AI21" s="686"/>
      <c r="AJ21" s="686"/>
      <c r="AK21" s="686"/>
      <c r="AL21" s="686"/>
      <c r="AM21" s="686">
        <v>0</v>
      </c>
      <c r="AN21" s="686"/>
      <c r="AO21" s="686"/>
      <c r="AP21" s="686"/>
      <c r="AQ21" s="686"/>
      <c r="AR21" s="686"/>
      <c r="AS21" s="686"/>
      <c r="AT21" s="686"/>
      <c r="AU21" s="686">
        <v>0</v>
      </c>
      <c r="AV21" s="686"/>
      <c r="AW21" s="686"/>
      <c r="AX21" s="686"/>
      <c r="AY21" s="686"/>
      <c r="AZ21" s="686"/>
      <c r="BA21" s="686"/>
      <c r="BB21" s="686"/>
      <c r="BC21" s="686">
        <v>0</v>
      </c>
      <c r="BD21" s="686"/>
      <c r="BE21" s="686"/>
      <c r="BF21" s="686"/>
      <c r="BG21" s="686"/>
      <c r="BH21" s="686"/>
      <c r="BI21" s="686"/>
      <c r="BJ21" s="686"/>
      <c r="BK21" s="686">
        <v>0</v>
      </c>
      <c r="BL21" s="686"/>
      <c r="BM21" s="686"/>
      <c r="BN21" s="686"/>
      <c r="BO21" s="686"/>
      <c r="BP21" s="686"/>
      <c r="BQ21" s="686"/>
      <c r="BR21" s="686"/>
      <c r="BS21" s="687">
        <f t="shared" si="0"/>
        <v>0</v>
      </c>
      <c r="BT21" s="687"/>
      <c r="BU21" s="687"/>
      <c r="BV21" s="687"/>
      <c r="BW21" s="687"/>
      <c r="BX21" s="687"/>
      <c r="BY21" s="687"/>
      <c r="BZ21" s="687"/>
    </row>
    <row r="22" spans="1:78" ht="16.5" customHeight="1">
      <c r="A22" s="701"/>
      <c r="B22" s="702"/>
      <c r="C22" s="75"/>
      <c r="D22" s="681" t="s">
        <v>543</v>
      </c>
      <c r="E22" s="681"/>
      <c r="F22" s="681"/>
      <c r="G22" s="681"/>
      <c r="H22" s="681"/>
      <c r="I22" s="681"/>
      <c r="J22" s="681"/>
      <c r="K22" s="681"/>
      <c r="L22" s="681"/>
      <c r="M22" s="681"/>
      <c r="N22" s="682"/>
      <c r="O22" s="699"/>
      <c r="P22" s="699"/>
      <c r="Q22" s="699"/>
      <c r="R22" s="699"/>
      <c r="S22" s="699"/>
      <c r="T22" s="699"/>
      <c r="U22" s="699"/>
      <c r="V22" s="699"/>
      <c r="W22" s="699"/>
      <c r="X22" s="699"/>
      <c r="Y22" s="699"/>
      <c r="Z22" s="699"/>
      <c r="AA22" s="699"/>
      <c r="AB22" s="699"/>
      <c r="AC22" s="699"/>
      <c r="AD22" s="699"/>
      <c r="AE22" s="686">
        <v>0</v>
      </c>
      <c r="AF22" s="686"/>
      <c r="AG22" s="686"/>
      <c r="AH22" s="686"/>
      <c r="AI22" s="686"/>
      <c r="AJ22" s="686"/>
      <c r="AK22" s="686"/>
      <c r="AL22" s="686"/>
      <c r="AM22" s="686">
        <v>0</v>
      </c>
      <c r="AN22" s="686"/>
      <c r="AO22" s="686"/>
      <c r="AP22" s="686"/>
      <c r="AQ22" s="686"/>
      <c r="AR22" s="686"/>
      <c r="AS22" s="686"/>
      <c r="AT22" s="686"/>
      <c r="AU22" s="686">
        <v>0</v>
      </c>
      <c r="AV22" s="686"/>
      <c r="AW22" s="686"/>
      <c r="AX22" s="686"/>
      <c r="AY22" s="686"/>
      <c r="AZ22" s="686"/>
      <c r="BA22" s="686"/>
      <c r="BB22" s="686"/>
      <c r="BC22" s="686">
        <v>0</v>
      </c>
      <c r="BD22" s="686"/>
      <c r="BE22" s="686"/>
      <c r="BF22" s="686"/>
      <c r="BG22" s="686"/>
      <c r="BH22" s="686"/>
      <c r="BI22" s="686"/>
      <c r="BJ22" s="686"/>
      <c r="BK22" s="686">
        <v>0</v>
      </c>
      <c r="BL22" s="686"/>
      <c r="BM22" s="686"/>
      <c r="BN22" s="686"/>
      <c r="BO22" s="686"/>
      <c r="BP22" s="686"/>
      <c r="BQ22" s="686"/>
      <c r="BR22" s="686"/>
      <c r="BS22" s="687">
        <f t="shared" si="0"/>
        <v>0</v>
      </c>
      <c r="BT22" s="687"/>
      <c r="BU22" s="687"/>
      <c r="BV22" s="687"/>
      <c r="BW22" s="687"/>
      <c r="BX22" s="687"/>
      <c r="BY22" s="687"/>
      <c r="BZ22" s="687"/>
    </row>
    <row r="23" spans="1:78" ht="16.5" customHeight="1">
      <c r="A23" s="706"/>
      <c r="B23" s="707"/>
      <c r="C23" s="75"/>
      <c r="D23" s="681" t="s">
        <v>518</v>
      </c>
      <c r="E23" s="681"/>
      <c r="F23" s="681"/>
      <c r="G23" s="681"/>
      <c r="H23" s="681"/>
      <c r="I23" s="681"/>
      <c r="J23" s="681"/>
      <c r="K23" s="681"/>
      <c r="L23" s="681"/>
      <c r="M23" s="681"/>
      <c r="N23" s="682"/>
      <c r="O23" s="699"/>
      <c r="P23" s="699"/>
      <c r="Q23" s="699"/>
      <c r="R23" s="699"/>
      <c r="S23" s="699"/>
      <c r="T23" s="699"/>
      <c r="U23" s="699"/>
      <c r="V23" s="699"/>
      <c r="W23" s="699"/>
      <c r="X23" s="699"/>
      <c r="Y23" s="699"/>
      <c r="Z23" s="699"/>
      <c r="AA23" s="699"/>
      <c r="AB23" s="699"/>
      <c r="AC23" s="699"/>
      <c r="AD23" s="699"/>
      <c r="AE23" s="686">
        <v>0</v>
      </c>
      <c r="AF23" s="686"/>
      <c r="AG23" s="686"/>
      <c r="AH23" s="686"/>
      <c r="AI23" s="686"/>
      <c r="AJ23" s="686"/>
      <c r="AK23" s="686"/>
      <c r="AL23" s="686"/>
      <c r="AM23" s="686">
        <v>0</v>
      </c>
      <c r="AN23" s="686"/>
      <c r="AO23" s="686"/>
      <c r="AP23" s="686"/>
      <c r="AQ23" s="686"/>
      <c r="AR23" s="686"/>
      <c r="AS23" s="686"/>
      <c r="AT23" s="686"/>
      <c r="AU23" s="686">
        <v>0</v>
      </c>
      <c r="AV23" s="686"/>
      <c r="AW23" s="686"/>
      <c r="AX23" s="686"/>
      <c r="AY23" s="686"/>
      <c r="AZ23" s="686"/>
      <c r="BA23" s="686"/>
      <c r="BB23" s="686"/>
      <c r="BC23" s="686">
        <v>0</v>
      </c>
      <c r="BD23" s="686"/>
      <c r="BE23" s="686"/>
      <c r="BF23" s="686"/>
      <c r="BG23" s="686"/>
      <c r="BH23" s="686"/>
      <c r="BI23" s="686"/>
      <c r="BJ23" s="686"/>
      <c r="BK23" s="686">
        <v>0</v>
      </c>
      <c r="BL23" s="686"/>
      <c r="BM23" s="686"/>
      <c r="BN23" s="686"/>
      <c r="BO23" s="686"/>
      <c r="BP23" s="686"/>
      <c r="BQ23" s="686"/>
      <c r="BR23" s="686"/>
      <c r="BS23" s="687">
        <f t="shared" si="0"/>
        <v>0</v>
      </c>
      <c r="BT23" s="687"/>
      <c r="BU23" s="687"/>
      <c r="BV23" s="687"/>
      <c r="BW23" s="687"/>
      <c r="BX23" s="687"/>
      <c r="BY23" s="687"/>
      <c r="BZ23" s="687"/>
    </row>
    <row r="24" spans="1:78" ht="16.5" customHeight="1">
      <c r="A24" s="703" t="s">
        <v>702</v>
      </c>
      <c r="B24" s="704"/>
      <c r="C24" s="704"/>
      <c r="D24" s="704"/>
      <c r="E24" s="704"/>
      <c r="F24" s="704"/>
      <c r="G24" s="704"/>
      <c r="H24" s="704"/>
      <c r="I24" s="704"/>
      <c r="J24" s="704"/>
      <c r="K24" s="704"/>
      <c r="L24" s="704"/>
      <c r="M24" s="704"/>
      <c r="N24" s="705"/>
      <c r="O24" s="687">
        <f>SUM(O11:V16)</f>
        <v>0</v>
      </c>
      <c r="P24" s="687"/>
      <c r="Q24" s="687"/>
      <c r="R24" s="687"/>
      <c r="S24" s="687"/>
      <c r="T24" s="687"/>
      <c r="U24" s="687"/>
      <c r="V24" s="687"/>
      <c r="W24" s="687">
        <f>SUM(W11:AD16)</f>
        <v>0</v>
      </c>
      <c r="X24" s="687"/>
      <c r="Y24" s="687"/>
      <c r="Z24" s="687"/>
      <c r="AA24" s="687"/>
      <c r="AB24" s="687"/>
      <c r="AC24" s="687"/>
      <c r="AD24" s="687"/>
      <c r="AE24" s="687">
        <f>SUM(AE11:AL16)</f>
        <v>0</v>
      </c>
      <c r="AF24" s="687"/>
      <c r="AG24" s="687"/>
      <c r="AH24" s="687"/>
      <c r="AI24" s="687"/>
      <c r="AJ24" s="687"/>
      <c r="AK24" s="687"/>
      <c r="AL24" s="687"/>
      <c r="AM24" s="687">
        <f>SUM(AM11:AT16)</f>
        <v>0</v>
      </c>
      <c r="AN24" s="687"/>
      <c r="AO24" s="687"/>
      <c r="AP24" s="687"/>
      <c r="AQ24" s="687"/>
      <c r="AR24" s="687"/>
      <c r="AS24" s="687"/>
      <c r="AT24" s="687"/>
      <c r="AU24" s="687">
        <f>SUM(AU11:BB16)</f>
        <v>0</v>
      </c>
      <c r="AV24" s="687"/>
      <c r="AW24" s="687"/>
      <c r="AX24" s="687"/>
      <c r="AY24" s="687"/>
      <c r="AZ24" s="687"/>
      <c r="BA24" s="687"/>
      <c r="BB24" s="687"/>
      <c r="BC24" s="687">
        <f>SUM(BC11:BJ16)</f>
        <v>0</v>
      </c>
      <c r="BD24" s="687"/>
      <c r="BE24" s="687"/>
      <c r="BF24" s="687"/>
      <c r="BG24" s="687"/>
      <c r="BH24" s="687"/>
      <c r="BI24" s="687"/>
      <c r="BJ24" s="687"/>
      <c r="BK24" s="687">
        <f>SUM(BK11:BR16)</f>
        <v>0</v>
      </c>
      <c r="BL24" s="687"/>
      <c r="BM24" s="687"/>
      <c r="BN24" s="687"/>
      <c r="BO24" s="687"/>
      <c r="BP24" s="687"/>
      <c r="BQ24" s="687"/>
      <c r="BR24" s="687"/>
      <c r="BS24" s="687">
        <f t="shared" si="0"/>
        <v>0</v>
      </c>
      <c r="BT24" s="687"/>
      <c r="BU24" s="687"/>
      <c r="BV24" s="687"/>
      <c r="BW24" s="687"/>
      <c r="BX24" s="687"/>
      <c r="BY24" s="687"/>
      <c r="BZ24" s="687"/>
    </row>
    <row r="25" spans="1:78" ht="16.5" customHeight="1">
      <c r="A25" s="692" t="s">
        <v>821</v>
      </c>
      <c r="B25" s="681"/>
      <c r="C25" s="681"/>
      <c r="D25" s="681"/>
      <c r="E25" s="681"/>
      <c r="F25" s="681"/>
      <c r="G25" s="681"/>
      <c r="H25" s="681"/>
      <c r="I25" s="681"/>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c r="AQ25" s="681"/>
      <c r="AR25" s="681"/>
      <c r="AS25" s="681"/>
      <c r="AT25" s="681"/>
      <c r="AU25" s="681"/>
      <c r="AV25" s="681"/>
      <c r="AW25" s="681"/>
      <c r="AX25" s="681"/>
      <c r="AY25" s="681"/>
      <c r="AZ25" s="681"/>
      <c r="BA25" s="681"/>
      <c r="BB25" s="681"/>
      <c r="BC25" s="681"/>
      <c r="BD25" s="681"/>
      <c r="BE25" s="681"/>
      <c r="BF25" s="681"/>
      <c r="BG25" s="681"/>
      <c r="BH25" s="681"/>
      <c r="BI25" s="681"/>
      <c r="BJ25" s="681"/>
      <c r="BK25" s="681"/>
      <c r="BL25" s="681"/>
      <c r="BM25" s="681"/>
      <c r="BN25" s="681"/>
      <c r="BO25" s="681"/>
      <c r="BP25" s="681"/>
      <c r="BQ25" s="681"/>
      <c r="BR25" s="681"/>
      <c r="BS25" s="681"/>
      <c r="BT25" s="681"/>
      <c r="BU25" s="681"/>
      <c r="BV25" s="681"/>
      <c r="BW25" s="681"/>
      <c r="BX25" s="681"/>
      <c r="BY25" s="681"/>
      <c r="BZ25" s="682"/>
    </row>
    <row r="26" spans="1:78" ht="16.5" customHeight="1">
      <c r="A26" s="691" t="s">
        <v>582</v>
      </c>
      <c r="B26" s="691"/>
      <c r="C26" s="691"/>
      <c r="D26" s="691"/>
      <c r="E26" s="691"/>
      <c r="F26" s="691"/>
      <c r="G26" s="691"/>
      <c r="H26" s="691"/>
      <c r="I26" s="691"/>
      <c r="J26" s="691"/>
      <c r="K26" s="691"/>
      <c r="L26" s="691"/>
      <c r="M26" s="691"/>
      <c r="N26" s="691"/>
      <c r="O26" s="699"/>
      <c r="P26" s="699"/>
      <c r="Q26" s="699"/>
      <c r="R26" s="699"/>
      <c r="S26" s="699"/>
      <c r="T26" s="699"/>
      <c r="U26" s="699"/>
      <c r="V26" s="699"/>
      <c r="W26" s="686">
        <v>0</v>
      </c>
      <c r="X26" s="686"/>
      <c r="Y26" s="686"/>
      <c r="Z26" s="686"/>
      <c r="AA26" s="686"/>
      <c r="AB26" s="686"/>
      <c r="AC26" s="686"/>
      <c r="AD26" s="686"/>
      <c r="AE26" s="686">
        <v>0</v>
      </c>
      <c r="AF26" s="686"/>
      <c r="AG26" s="686"/>
      <c r="AH26" s="686"/>
      <c r="AI26" s="686"/>
      <c r="AJ26" s="686"/>
      <c r="AK26" s="686"/>
      <c r="AL26" s="686"/>
      <c r="AM26" s="686">
        <v>0</v>
      </c>
      <c r="AN26" s="686"/>
      <c r="AO26" s="686"/>
      <c r="AP26" s="686"/>
      <c r="AQ26" s="686"/>
      <c r="AR26" s="686"/>
      <c r="AS26" s="686"/>
      <c r="AT26" s="686"/>
      <c r="AU26" s="686">
        <v>0</v>
      </c>
      <c r="AV26" s="686"/>
      <c r="AW26" s="686"/>
      <c r="AX26" s="686"/>
      <c r="AY26" s="686"/>
      <c r="AZ26" s="686"/>
      <c r="BA26" s="686"/>
      <c r="BB26" s="686"/>
      <c r="BC26" s="686">
        <v>0</v>
      </c>
      <c r="BD26" s="686"/>
      <c r="BE26" s="686"/>
      <c r="BF26" s="686"/>
      <c r="BG26" s="686"/>
      <c r="BH26" s="686"/>
      <c r="BI26" s="686"/>
      <c r="BJ26" s="686"/>
      <c r="BK26" s="686">
        <v>0</v>
      </c>
      <c r="BL26" s="686"/>
      <c r="BM26" s="686"/>
      <c r="BN26" s="686"/>
      <c r="BO26" s="686"/>
      <c r="BP26" s="686"/>
      <c r="BQ26" s="686"/>
      <c r="BR26" s="686"/>
      <c r="BS26" s="687">
        <f aca="true" t="shared" si="1" ref="BS26:BS37">SUM(O26:BR26)</f>
        <v>0</v>
      </c>
      <c r="BT26" s="687"/>
      <c r="BU26" s="687"/>
      <c r="BV26" s="687"/>
      <c r="BW26" s="687"/>
      <c r="BX26" s="687"/>
      <c r="BY26" s="687"/>
      <c r="BZ26" s="687"/>
    </row>
    <row r="27" spans="1:78" ht="16.5" customHeight="1">
      <c r="A27" s="691" t="s">
        <v>590</v>
      </c>
      <c r="B27" s="691"/>
      <c r="C27" s="691"/>
      <c r="D27" s="691"/>
      <c r="E27" s="691"/>
      <c r="F27" s="691"/>
      <c r="G27" s="691"/>
      <c r="H27" s="691"/>
      <c r="I27" s="691"/>
      <c r="J27" s="691"/>
      <c r="K27" s="691"/>
      <c r="L27" s="691"/>
      <c r="M27" s="691"/>
      <c r="N27" s="691"/>
      <c r="O27" s="699"/>
      <c r="P27" s="699"/>
      <c r="Q27" s="699"/>
      <c r="R27" s="699"/>
      <c r="S27" s="699"/>
      <c r="T27" s="699"/>
      <c r="U27" s="699"/>
      <c r="V27" s="699"/>
      <c r="W27" s="686">
        <v>0</v>
      </c>
      <c r="X27" s="686"/>
      <c r="Y27" s="686"/>
      <c r="Z27" s="686"/>
      <c r="AA27" s="686"/>
      <c r="AB27" s="686"/>
      <c r="AC27" s="686"/>
      <c r="AD27" s="686"/>
      <c r="AE27" s="686">
        <v>0</v>
      </c>
      <c r="AF27" s="686"/>
      <c r="AG27" s="686"/>
      <c r="AH27" s="686"/>
      <c r="AI27" s="686"/>
      <c r="AJ27" s="686"/>
      <c r="AK27" s="686"/>
      <c r="AL27" s="686"/>
      <c r="AM27" s="686">
        <v>0</v>
      </c>
      <c r="AN27" s="686"/>
      <c r="AO27" s="686"/>
      <c r="AP27" s="686"/>
      <c r="AQ27" s="686"/>
      <c r="AR27" s="686"/>
      <c r="AS27" s="686"/>
      <c r="AT27" s="686"/>
      <c r="AU27" s="686">
        <v>0</v>
      </c>
      <c r="AV27" s="686"/>
      <c r="AW27" s="686"/>
      <c r="AX27" s="686"/>
      <c r="AY27" s="686"/>
      <c r="AZ27" s="686"/>
      <c r="BA27" s="686"/>
      <c r="BB27" s="686"/>
      <c r="BC27" s="686">
        <v>0</v>
      </c>
      <c r="BD27" s="686"/>
      <c r="BE27" s="686"/>
      <c r="BF27" s="686"/>
      <c r="BG27" s="686"/>
      <c r="BH27" s="686"/>
      <c r="BI27" s="686"/>
      <c r="BJ27" s="686"/>
      <c r="BK27" s="686">
        <v>0</v>
      </c>
      <c r="BL27" s="686"/>
      <c r="BM27" s="686"/>
      <c r="BN27" s="686"/>
      <c r="BO27" s="686"/>
      <c r="BP27" s="686"/>
      <c r="BQ27" s="686"/>
      <c r="BR27" s="686"/>
      <c r="BS27" s="687">
        <f t="shared" si="1"/>
        <v>0</v>
      </c>
      <c r="BT27" s="687"/>
      <c r="BU27" s="687"/>
      <c r="BV27" s="687"/>
      <c r="BW27" s="687"/>
      <c r="BX27" s="687"/>
      <c r="BY27" s="687"/>
      <c r="BZ27" s="687"/>
    </row>
    <row r="28" spans="1:78" ht="16.5" customHeight="1">
      <c r="A28" s="691" t="s">
        <v>593</v>
      </c>
      <c r="B28" s="691"/>
      <c r="C28" s="691"/>
      <c r="D28" s="691"/>
      <c r="E28" s="691"/>
      <c r="F28" s="691"/>
      <c r="G28" s="691"/>
      <c r="H28" s="691"/>
      <c r="I28" s="691"/>
      <c r="J28" s="691"/>
      <c r="K28" s="691"/>
      <c r="L28" s="691"/>
      <c r="M28" s="691"/>
      <c r="N28" s="691"/>
      <c r="O28" s="699"/>
      <c r="P28" s="699"/>
      <c r="Q28" s="699"/>
      <c r="R28" s="699"/>
      <c r="S28" s="699"/>
      <c r="T28" s="699"/>
      <c r="U28" s="699"/>
      <c r="V28" s="699"/>
      <c r="W28" s="686">
        <v>0</v>
      </c>
      <c r="X28" s="686"/>
      <c r="Y28" s="686"/>
      <c r="Z28" s="686"/>
      <c r="AA28" s="686"/>
      <c r="AB28" s="686"/>
      <c r="AC28" s="686"/>
      <c r="AD28" s="686"/>
      <c r="AE28" s="686">
        <v>0</v>
      </c>
      <c r="AF28" s="686"/>
      <c r="AG28" s="686"/>
      <c r="AH28" s="686"/>
      <c r="AI28" s="686"/>
      <c r="AJ28" s="686"/>
      <c r="AK28" s="686"/>
      <c r="AL28" s="686"/>
      <c r="AM28" s="686">
        <v>0</v>
      </c>
      <c r="AN28" s="686"/>
      <c r="AO28" s="686"/>
      <c r="AP28" s="686"/>
      <c r="AQ28" s="686"/>
      <c r="AR28" s="686"/>
      <c r="AS28" s="686"/>
      <c r="AT28" s="686"/>
      <c r="AU28" s="686">
        <v>0</v>
      </c>
      <c r="AV28" s="686"/>
      <c r="AW28" s="686"/>
      <c r="AX28" s="686"/>
      <c r="AY28" s="686"/>
      <c r="AZ28" s="686"/>
      <c r="BA28" s="686"/>
      <c r="BB28" s="686"/>
      <c r="BC28" s="686">
        <v>0</v>
      </c>
      <c r="BD28" s="686"/>
      <c r="BE28" s="686"/>
      <c r="BF28" s="686"/>
      <c r="BG28" s="686"/>
      <c r="BH28" s="686"/>
      <c r="BI28" s="686"/>
      <c r="BJ28" s="686"/>
      <c r="BK28" s="686">
        <v>0</v>
      </c>
      <c r="BL28" s="686"/>
      <c r="BM28" s="686"/>
      <c r="BN28" s="686"/>
      <c r="BO28" s="686"/>
      <c r="BP28" s="686"/>
      <c r="BQ28" s="686"/>
      <c r="BR28" s="686"/>
      <c r="BS28" s="687">
        <f t="shared" si="1"/>
        <v>0</v>
      </c>
      <c r="BT28" s="687"/>
      <c r="BU28" s="687"/>
      <c r="BV28" s="687"/>
      <c r="BW28" s="687"/>
      <c r="BX28" s="687"/>
      <c r="BY28" s="687"/>
      <c r="BZ28" s="687"/>
    </row>
    <row r="29" spans="1:78" ht="16.5" customHeight="1">
      <c r="A29" s="690" t="s">
        <v>819</v>
      </c>
      <c r="B29" s="690"/>
      <c r="C29" s="691"/>
      <c r="D29" s="691"/>
      <c r="E29" s="691"/>
      <c r="F29" s="691"/>
      <c r="G29" s="691"/>
      <c r="H29" s="691"/>
      <c r="I29" s="691"/>
      <c r="J29" s="691"/>
      <c r="K29" s="691"/>
      <c r="L29" s="691"/>
      <c r="M29" s="691"/>
      <c r="N29" s="691"/>
      <c r="O29" s="687">
        <f>SUM(O30:V32)</f>
        <v>0</v>
      </c>
      <c r="P29" s="687"/>
      <c r="Q29" s="687"/>
      <c r="R29" s="687"/>
      <c r="S29" s="687"/>
      <c r="T29" s="687"/>
      <c r="U29" s="687"/>
      <c r="V29" s="687"/>
      <c r="W29" s="687">
        <f>SUM(W30:AD32)</f>
        <v>0</v>
      </c>
      <c r="X29" s="687"/>
      <c r="Y29" s="687"/>
      <c r="Z29" s="687"/>
      <c r="AA29" s="687"/>
      <c r="AB29" s="687"/>
      <c r="AC29" s="687"/>
      <c r="AD29" s="687"/>
      <c r="AE29" s="687">
        <f>SUM(AE30:AL32)</f>
        <v>0</v>
      </c>
      <c r="AF29" s="687"/>
      <c r="AG29" s="687"/>
      <c r="AH29" s="687"/>
      <c r="AI29" s="687"/>
      <c r="AJ29" s="687"/>
      <c r="AK29" s="687"/>
      <c r="AL29" s="687"/>
      <c r="AM29" s="687">
        <f>SUM(AM30:AT32)</f>
        <v>0</v>
      </c>
      <c r="AN29" s="687"/>
      <c r="AO29" s="687"/>
      <c r="AP29" s="687"/>
      <c r="AQ29" s="687"/>
      <c r="AR29" s="687"/>
      <c r="AS29" s="687"/>
      <c r="AT29" s="687"/>
      <c r="AU29" s="687">
        <f>SUM(AU30:BB32)</f>
        <v>0</v>
      </c>
      <c r="AV29" s="687"/>
      <c r="AW29" s="687"/>
      <c r="AX29" s="687"/>
      <c r="AY29" s="687"/>
      <c r="AZ29" s="687"/>
      <c r="BA29" s="687"/>
      <c r="BB29" s="687"/>
      <c r="BC29" s="687">
        <f>SUM(BC30:BJ32)</f>
        <v>0</v>
      </c>
      <c r="BD29" s="687"/>
      <c r="BE29" s="687"/>
      <c r="BF29" s="687"/>
      <c r="BG29" s="687"/>
      <c r="BH29" s="687"/>
      <c r="BI29" s="687"/>
      <c r="BJ29" s="687"/>
      <c r="BK29" s="687">
        <f>SUM(BK30:BR32)</f>
        <v>0</v>
      </c>
      <c r="BL29" s="687"/>
      <c r="BM29" s="687"/>
      <c r="BN29" s="687"/>
      <c r="BO29" s="687"/>
      <c r="BP29" s="687"/>
      <c r="BQ29" s="687"/>
      <c r="BR29" s="687"/>
      <c r="BS29" s="687">
        <f t="shared" si="1"/>
        <v>0</v>
      </c>
      <c r="BT29" s="687"/>
      <c r="BU29" s="687"/>
      <c r="BV29" s="687"/>
      <c r="BW29" s="687"/>
      <c r="BX29" s="687"/>
      <c r="BY29" s="687"/>
      <c r="BZ29" s="687"/>
    </row>
    <row r="30" spans="1:78" ht="16.5" customHeight="1">
      <c r="A30" s="701"/>
      <c r="B30" s="702"/>
      <c r="C30" s="75"/>
      <c r="D30" s="681" t="s">
        <v>542</v>
      </c>
      <c r="E30" s="681"/>
      <c r="F30" s="681"/>
      <c r="G30" s="681"/>
      <c r="H30" s="681"/>
      <c r="I30" s="681"/>
      <c r="J30" s="681"/>
      <c r="K30" s="681"/>
      <c r="L30" s="681"/>
      <c r="M30" s="681"/>
      <c r="N30" s="682"/>
      <c r="O30" s="686">
        <v>0</v>
      </c>
      <c r="P30" s="686"/>
      <c r="Q30" s="686"/>
      <c r="R30" s="686"/>
      <c r="S30" s="686"/>
      <c r="T30" s="686"/>
      <c r="U30" s="686"/>
      <c r="V30" s="686"/>
      <c r="W30" s="686">
        <v>0</v>
      </c>
      <c r="X30" s="686"/>
      <c r="Y30" s="686"/>
      <c r="Z30" s="686"/>
      <c r="AA30" s="686"/>
      <c r="AB30" s="686"/>
      <c r="AC30" s="686"/>
      <c r="AD30" s="686"/>
      <c r="AE30" s="686">
        <v>0</v>
      </c>
      <c r="AF30" s="686"/>
      <c r="AG30" s="686"/>
      <c r="AH30" s="686"/>
      <c r="AI30" s="686"/>
      <c r="AJ30" s="686"/>
      <c r="AK30" s="686"/>
      <c r="AL30" s="686"/>
      <c r="AM30" s="686">
        <v>0</v>
      </c>
      <c r="AN30" s="686"/>
      <c r="AO30" s="686"/>
      <c r="AP30" s="686"/>
      <c r="AQ30" s="686"/>
      <c r="AR30" s="686"/>
      <c r="AS30" s="686"/>
      <c r="AT30" s="686"/>
      <c r="AU30" s="686">
        <v>0</v>
      </c>
      <c r="AV30" s="686"/>
      <c r="AW30" s="686"/>
      <c r="AX30" s="686"/>
      <c r="AY30" s="686"/>
      <c r="AZ30" s="686"/>
      <c r="BA30" s="686"/>
      <c r="BB30" s="686"/>
      <c r="BC30" s="686">
        <v>0</v>
      </c>
      <c r="BD30" s="686"/>
      <c r="BE30" s="686"/>
      <c r="BF30" s="686"/>
      <c r="BG30" s="686"/>
      <c r="BH30" s="686"/>
      <c r="BI30" s="686"/>
      <c r="BJ30" s="686"/>
      <c r="BK30" s="686">
        <v>0</v>
      </c>
      <c r="BL30" s="686"/>
      <c r="BM30" s="686"/>
      <c r="BN30" s="686"/>
      <c r="BO30" s="686"/>
      <c r="BP30" s="686"/>
      <c r="BQ30" s="686"/>
      <c r="BR30" s="686"/>
      <c r="BS30" s="687">
        <f t="shared" si="1"/>
        <v>0</v>
      </c>
      <c r="BT30" s="687"/>
      <c r="BU30" s="687"/>
      <c r="BV30" s="687"/>
      <c r="BW30" s="687"/>
      <c r="BX30" s="687"/>
      <c r="BY30" s="687"/>
      <c r="BZ30" s="687"/>
    </row>
    <row r="31" spans="1:78" ht="16.5" customHeight="1">
      <c r="A31" s="701"/>
      <c r="B31" s="702"/>
      <c r="C31" s="75"/>
      <c r="D31" s="681" t="s">
        <v>543</v>
      </c>
      <c r="E31" s="681"/>
      <c r="F31" s="681"/>
      <c r="G31" s="681"/>
      <c r="H31" s="681"/>
      <c r="I31" s="681"/>
      <c r="J31" s="681"/>
      <c r="K31" s="681"/>
      <c r="L31" s="681"/>
      <c r="M31" s="681"/>
      <c r="N31" s="682"/>
      <c r="O31" s="699"/>
      <c r="P31" s="699"/>
      <c r="Q31" s="699"/>
      <c r="R31" s="699"/>
      <c r="S31" s="699"/>
      <c r="T31" s="699"/>
      <c r="U31" s="699"/>
      <c r="V31" s="699"/>
      <c r="W31" s="699"/>
      <c r="X31" s="699"/>
      <c r="Y31" s="699"/>
      <c r="Z31" s="699"/>
      <c r="AA31" s="699"/>
      <c r="AB31" s="699"/>
      <c r="AC31" s="699"/>
      <c r="AD31" s="699"/>
      <c r="AE31" s="686">
        <v>0</v>
      </c>
      <c r="AF31" s="686"/>
      <c r="AG31" s="686"/>
      <c r="AH31" s="686"/>
      <c r="AI31" s="686"/>
      <c r="AJ31" s="686"/>
      <c r="AK31" s="686"/>
      <c r="AL31" s="686"/>
      <c r="AM31" s="686">
        <v>0</v>
      </c>
      <c r="AN31" s="686"/>
      <c r="AO31" s="686"/>
      <c r="AP31" s="686"/>
      <c r="AQ31" s="686"/>
      <c r="AR31" s="686"/>
      <c r="AS31" s="686"/>
      <c r="AT31" s="686"/>
      <c r="AU31" s="686">
        <v>0</v>
      </c>
      <c r="AV31" s="686"/>
      <c r="AW31" s="686"/>
      <c r="AX31" s="686"/>
      <c r="AY31" s="686"/>
      <c r="AZ31" s="686"/>
      <c r="BA31" s="686"/>
      <c r="BB31" s="686"/>
      <c r="BC31" s="686">
        <v>0</v>
      </c>
      <c r="BD31" s="686"/>
      <c r="BE31" s="686"/>
      <c r="BF31" s="686"/>
      <c r="BG31" s="686"/>
      <c r="BH31" s="686"/>
      <c r="BI31" s="686"/>
      <c r="BJ31" s="686"/>
      <c r="BK31" s="686">
        <v>0</v>
      </c>
      <c r="BL31" s="686"/>
      <c r="BM31" s="686"/>
      <c r="BN31" s="686"/>
      <c r="BO31" s="686"/>
      <c r="BP31" s="686"/>
      <c r="BQ31" s="686"/>
      <c r="BR31" s="686"/>
      <c r="BS31" s="687">
        <f t="shared" si="1"/>
        <v>0</v>
      </c>
      <c r="BT31" s="687"/>
      <c r="BU31" s="687"/>
      <c r="BV31" s="687"/>
      <c r="BW31" s="687"/>
      <c r="BX31" s="687"/>
      <c r="BY31" s="687"/>
      <c r="BZ31" s="687"/>
    </row>
    <row r="32" spans="1:78" ht="16.5" customHeight="1">
      <c r="A32" s="701"/>
      <c r="B32" s="702"/>
      <c r="C32" s="75"/>
      <c r="D32" s="681" t="s">
        <v>518</v>
      </c>
      <c r="E32" s="681"/>
      <c r="F32" s="681"/>
      <c r="G32" s="681"/>
      <c r="H32" s="681"/>
      <c r="I32" s="681"/>
      <c r="J32" s="681"/>
      <c r="K32" s="681"/>
      <c r="L32" s="681"/>
      <c r="M32" s="681"/>
      <c r="N32" s="682"/>
      <c r="O32" s="699"/>
      <c r="P32" s="699"/>
      <c r="Q32" s="699"/>
      <c r="R32" s="699"/>
      <c r="S32" s="699"/>
      <c r="T32" s="699"/>
      <c r="U32" s="699"/>
      <c r="V32" s="699"/>
      <c r="W32" s="699"/>
      <c r="X32" s="699"/>
      <c r="Y32" s="699"/>
      <c r="Z32" s="699"/>
      <c r="AA32" s="699"/>
      <c r="AB32" s="699"/>
      <c r="AC32" s="699"/>
      <c r="AD32" s="699"/>
      <c r="AE32" s="686">
        <v>0</v>
      </c>
      <c r="AF32" s="686"/>
      <c r="AG32" s="686"/>
      <c r="AH32" s="686"/>
      <c r="AI32" s="686"/>
      <c r="AJ32" s="686"/>
      <c r="AK32" s="686"/>
      <c r="AL32" s="686"/>
      <c r="AM32" s="686">
        <v>0</v>
      </c>
      <c r="AN32" s="686"/>
      <c r="AO32" s="686"/>
      <c r="AP32" s="686"/>
      <c r="AQ32" s="686"/>
      <c r="AR32" s="686"/>
      <c r="AS32" s="686"/>
      <c r="AT32" s="686"/>
      <c r="AU32" s="686">
        <v>0</v>
      </c>
      <c r="AV32" s="686"/>
      <c r="AW32" s="686"/>
      <c r="AX32" s="686"/>
      <c r="AY32" s="686"/>
      <c r="AZ32" s="686"/>
      <c r="BA32" s="686"/>
      <c r="BB32" s="686"/>
      <c r="BC32" s="686">
        <v>0</v>
      </c>
      <c r="BD32" s="686"/>
      <c r="BE32" s="686"/>
      <c r="BF32" s="686"/>
      <c r="BG32" s="686"/>
      <c r="BH32" s="686"/>
      <c r="BI32" s="686"/>
      <c r="BJ32" s="686"/>
      <c r="BK32" s="686">
        <v>0</v>
      </c>
      <c r="BL32" s="686"/>
      <c r="BM32" s="686"/>
      <c r="BN32" s="686"/>
      <c r="BO32" s="686"/>
      <c r="BP32" s="686"/>
      <c r="BQ32" s="686"/>
      <c r="BR32" s="686"/>
      <c r="BS32" s="687">
        <f t="shared" si="1"/>
        <v>0</v>
      </c>
      <c r="BT32" s="687"/>
      <c r="BU32" s="687"/>
      <c r="BV32" s="687"/>
      <c r="BW32" s="687"/>
      <c r="BX32" s="687"/>
      <c r="BY32" s="687"/>
      <c r="BZ32" s="687"/>
    </row>
    <row r="33" spans="1:78" ht="16.5" customHeight="1">
      <c r="A33" s="701"/>
      <c r="B33" s="702"/>
      <c r="C33" s="691" t="s">
        <v>822</v>
      </c>
      <c r="D33" s="691"/>
      <c r="E33" s="691"/>
      <c r="F33" s="691"/>
      <c r="G33" s="691"/>
      <c r="H33" s="691"/>
      <c r="I33" s="691"/>
      <c r="J33" s="691"/>
      <c r="K33" s="691"/>
      <c r="L33" s="691"/>
      <c r="M33" s="691"/>
      <c r="N33" s="691"/>
      <c r="O33" s="687">
        <f>SUM(O34:V36)</f>
        <v>0</v>
      </c>
      <c r="P33" s="687"/>
      <c r="Q33" s="687"/>
      <c r="R33" s="687"/>
      <c r="S33" s="687"/>
      <c r="T33" s="687"/>
      <c r="U33" s="687"/>
      <c r="V33" s="687"/>
      <c r="W33" s="687">
        <f>SUM(W34:AD36)</f>
        <v>0</v>
      </c>
      <c r="X33" s="687"/>
      <c r="Y33" s="687"/>
      <c r="Z33" s="687"/>
      <c r="AA33" s="687"/>
      <c r="AB33" s="687"/>
      <c r="AC33" s="687"/>
      <c r="AD33" s="687"/>
      <c r="AE33" s="687">
        <f>SUM(AE34:AL36)</f>
        <v>0</v>
      </c>
      <c r="AF33" s="687"/>
      <c r="AG33" s="687"/>
      <c r="AH33" s="687"/>
      <c r="AI33" s="687"/>
      <c r="AJ33" s="687"/>
      <c r="AK33" s="687"/>
      <c r="AL33" s="687"/>
      <c r="AM33" s="687">
        <f>SUM(AM34:AT36)</f>
        <v>0</v>
      </c>
      <c r="AN33" s="687"/>
      <c r="AO33" s="687"/>
      <c r="AP33" s="687"/>
      <c r="AQ33" s="687"/>
      <c r="AR33" s="687"/>
      <c r="AS33" s="687"/>
      <c r="AT33" s="687"/>
      <c r="AU33" s="687">
        <f>SUM(AU34:BB36)</f>
        <v>0</v>
      </c>
      <c r="AV33" s="687"/>
      <c r="AW33" s="687"/>
      <c r="AX33" s="687"/>
      <c r="AY33" s="687"/>
      <c r="AZ33" s="687"/>
      <c r="BA33" s="687"/>
      <c r="BB33" s="687"/>
      <c r="BC33" s="687">
        <f>SUM(BC34:BJ36)</f>
        <v>0</v>
      </c>
      <c r="BD33" s="687"/>
      <c r="BE33" s="687"/>
      <c r="BF33" s="687"/>
      <c r="BG33" s="687"/>
      <c r="BH33" s="687"/>
      <c r="BI33" s="687"/>
      <c r="BJ33" s="687"/>
      <c r="BK33" s="687">
        <f>SUM(BK34:BR36)</f>
        <v>0</v>
      </c>
      <c r="BL33" s="687"/>
      <c r="BM33" s="687"/>
      <c r="BN33" s="687"/>
      <c r="BO33" s="687"/>
      <c r="BP33" s="687"/>
      <c r="BQ33" s="687"/>
      <c r="BR33" s="687"/>
      <c r="BS33" s="687">
        <f t="shared" si="1"/>
        <v>0</v>
      </c>
      <c r="BT33" s="687"/>
      <c r="BU33" s="687"/>
      <c r="BV33" s="687"/>
      <c r="BW33" s="687"/>
      <c r="BX33" s="687"/>
      <c r="BY33" s="687"/>
      <c r="BZ33" s="687"/>
    </row>
    <row r="34" spans="1:78" ht="16.5" customHeight="1">
      <c r="A34" s="701"/>
      <c r="B34" s="702"/>
      <c r="C34" s="75"/>
      <c r="D34" s="681" t="s">
        <v>542</v>
      </c>
      <c r="E34" s="681"/>
      <c r="F34" s="681"/>
      <c r="G34" s="681"/>
      <c r="H34" s="681"/>
      <c r="I34" s="681"/>
      <c r="J34" s="681"/>
      <c r="K34" s="681"/>
      <c r="L34" s="681"/>
      <c r="M34" s="681"/>
      <c r="N34" s="682"/>
      <c r="O34" s="686">
        <v>0</v>
      </c>
      <c r="P34" s="686"/>
      <c r="Q34" s="686"/>
      <c r="R34" s="686"/>
      <c r="S34" s="686"/>
      <c r="T34" s="686"/>
      <c r="U34" s="686"/>
      <c r="V34" s="686"/>
      <c r="W34" s="686">
        <v>0</v>
      </c>
      <c r="X34" s="686"/>
      <c r="Y34" s="686"/>
      <c r="Z34" s="686"/>
      <c r="AA34" s="686"/>
      <c r="AB34" s="686"/>
      <c r="AC34" s="686"/>
      <c r="AD34" s="686"/>
      <c r="AE34" s="686">
        <v>0</v>
      </c>
      <c r="AF34" s="686"/>
      <c r="AG34" s="686"/>
      <c r="AH34" s="686"/>
      <c r="AI34" s="686"/>
      <c r="AJ34" s="686"/>
      <c r="AK34" s="686"/>
      <c r="AL34" s="686"/>
      <c r="AM34" s="686">
        <v>0</v>
      </c>
      <c r="AN34" s="686"/>
      <c r="AO34" s="686"/>
      <c r="AP34" s="686"/>
      <c r="AQ34" s="686"/>
      <c r="AR34" s="686"/>
      <c r="AS34" s="686"/>
      <c r="AT34" s="686"/>
      <c r="AU34" s="686">
        <v>0</v>
      </c>
      <c r="AV34" s="686"/>
      <c r="AW34" s="686"/>
      <c r="AX34" s="686"/>
      <c r="AY34" s="686"/>
      <c r="AZ34" s="686"/>
      <c r="BA34" s="686"/>
      <c r="BB34" s="686"/>
      <c r="BC34" s="686">
        <v>0</v>
      </c>
      <c r="BD34" s="686"/>
      <c r="BE34" s="686"/>
      <c r="BF34" s="686"/>
      <c r="BG34" s="686"/>
      <c r="BH34" s="686"/>
      <c r="BI34" s="686"/>
      <c r="BJ34" s="686"/>
      <c r="BK34" s="686">
        <v>0</v>
      </c>
      <c r="BL34" s="686"/>
      <c r="BM34" s="686"/>
      <c r="BN34" s="686"/>
      <c r="BO34" s="686"/>
      <c r="BP34" s="686"/>
      <c r="BQ34" s="686"/>
      <c r="BR34" s="686"/>
      <c r="BS34" s="687">
        <f t="shared" si="1"/>
        <v>0</v>
      </c>
      <c r="BT34" s="687"/>
      <c r="BU34" s="687"/>
      <c r="BV34" s="687"/>
      <c r="BW34" s="687"/>
      <c r="BX34" s="687"/>
      <c r="BY34" s="687"/>
      <c r="BZ34" s="687"/>
    </row>
    <row r="35" spans="1:78" ht="16.5" customHeight="1">
      <c r="A35" s="701"/>
      <c r="B35" s="702"/>
      <c r="C35" s="75"/>
      <c r="D35" s="681" t="s">
        <v>543</v>
      </c>
      <c r="E35" s="681"/>
      <c r="F35" s="681"/>
      <c r="G35" s="681"/>
      <c r="H35" s="681"/>
      <c r="I35" s="681"/>
      <c r="J35" s="681"/>
      <c r="K35" s="681"/>
      <c r="L35" s="681"/>
      <c r="M35" s="681"/>
      <c r="N35" s="682"/>
      <c r="O35" s="699"/>
      <c r="P35" s="699"/>
      <c r="Q35" s="699"/>
      <c r="R35" s="699"/>
      <c r="S35" s="699"/>
      <c r="T35" s="699"/>
      <c r="U35" s="699"/>
      <c r="V35" s="699"/>
      <c r="W35" s="699"/>
      <c r="X35" s="699"/>
      <c r="Y35" s="699"/>
      <c r="Z35" s="699"/>
      <c r="AA35" s="699"/>
      <c r="AB35" s="699"/>
      <c r="AC35" s="699"/>
      <c r="AD35" s="699"/>
      <c r="AE35" s="686">
        <v>0</v>
      </c>
      <c r="AF35" s="686"/>
      <c r="AG35" s="686"/>
      <c r="AH35" s="686"/>
      <c r="AI35" s="686"/>
      <c r="AJ35" s="686"/>
      <c r="AK35" s="686"/>
      <c r="AL35" s="686"/>
      <c r="AM35" s="686">
        <v>0</v>
      </c>
      <c r="AN35" s="686"/>
      <c r="AO35" s="686"/>
      <c r="AP35" s="686"/>
      <c r="AQ35" s="686"/>
      <c r="AR35" s="686"/>
      <c r="AS35" s="686"/>
      <c r="AT35" s="686"/>
      <c r="AU35" s="686">
        <v>0</v>
      </c>
      <c r="AV35" s="686"/>
      <c r="AW35" s="686"/>
      <c r="AX35" s="686"/>
      <c r="AY35" s="686"/>
      <c r="AZ35" s="686"/>
      <c r="BA35" s="686"/>
      <c r="BB35" s="686"/>
      <c r="BC35" s="686">
        <v>0</v>
      </c>
      <c r="BD35" s="686"/>
      <c r="BE35" s="686"/>
      <c r="BF35" s="686"/>
      <c r="BG35" s="686"/>
      <c r="BH35" s="686"/>
      <c r="BI35" s="686"/>
      <c r="BJ35" s="686"/>
      <c r="BK35" s="686">
        <v>0</v>
      </c>
      <c r="BL35" s="686"/>
      <c r="BM35" s="686"/>
      <c r="BN35" s="686"/>
      <c r="BO35" s="686"/>
      <c r="BP35" s="686"/>
      <c r="BQ35" s="686"/>
      <c r="BR35" s="686"/>
      <c r="BS35" s="687">
        <f t="shared" si="1"/>
        <v>0</v>
      </c>
      <c r="BT35" s="687"/>
      <c r="BU35" s="687"/>
      <c r="BV35" s="687"/>
      <c r="BW35" s="687"/>
      <c r="BX35" s="687"/>
      <c r="BY35" s="687"/>
      <c r="BZ35" s="687"/>
    </row>
    <row r="36" spans="1:78" ht="16.5" customHeight="1">
      <c r="A36" s="706"/>
      <c r="B36" s="709"/>
      <c r="C36" s="75"/>
      <c r="D36" s="681" t="s">
        <v>518</v>
      </c>
      <c r="E36" s="681"/>
      <c r="F36" s="681"/>
      <c r="G36" s="681"/>
      <c r="H36" s="681"/>
      <c r="I36" s="681"/>
      <c r="J36" s="681"/>
      <c r="K36" s="681"/>
      <c r="L36" s="681"/>
      <c r="M36" s="681"/>
      <c r="N36" s="682"/>
      <c r="O36" s="699"/>
      <c r="P36" s="699"/>
      <c r="Q36" s="699"/>
      <c r="R36" s="699"/>
      <c r="S36" s="699"/>
      <c r="T36" s="699"/>
      <c r="U36" s="699"/>
      <c r="V36" s="699"/>
      <c r="W36" s="699"/>
      <c r="X36" s="699"/>
      <c r="Y36" s="699"/>
      <c r="Z36" s="699"/>
      <c r="AA36" s="699"/>
      <c r="AB36" s="699"/>
      <c r="AC36" s="699"/>
      <c r="AD36" s="699"/>
      <c r="AE36" s="686">
        <v>0</v>
      </c>
      <c r="AF36" s="686"/>
      <c r="AG36" s="686"/>
      <c r="AH36" s="686"/>
      <c r="AI36" s="686"/>
      <c r="AJ36" s="686"/>
      <c r="AK36" s="686"/>
      <c r="AL36" s="686"/>
      <c r="AM36" s="686">
        <v>0</v>
      </c>
      <c r="AN36" s="686"/>
      <c r="AO36" s="686"/>
      <c r="AP36" s="686"/>
      <c r="AQ36" s="686"/>
      <c r="AR36" s="686"/>
      <c r="AS36" s="686"/>
      <c r="AT36" s="686"/>
      <c r="AU36" s="686">
        <v>0</v>
      </c>
      <c r="AV36" s="686"/>
      <c r="AW36" s="686"/>
      <c r="AX36" s="686"/>
      <c r="AY36" s="686"/>
      <c r="AZ36" s="686"/>
      <c r="BA36" s="686"/>
      <c r="BB36" s="686"/>
      <c r="BC36" s="686">
        <v>0</v>
      </c>
      <c r="BD36" s="686"/>
      <c r="BE36" s="686"/>
      <c r="BF36" s="686"/>
      <c r="BG36" s="686"/>
      <c r="BH36" s="686"/>
      <c r="BI36" s="686"/>
      <c r="BJ36" s="686"/>
      <c r="BK36" s="686">
        <v>0</v>
      </c>
      <c r="BL36" s="686"/>
      <c r="BM36" s="686"/>
      <c r="BN36" s="686"/>
      <c r="BO36" s="686"/>
      <c r="BP36" s="686"/>
      <c r="BQ36" s="686"/>
      <c r="BR36" s="686"/>
      <c r="BS36" s="687">
        <f t="shared" si="1"/>
        <v>0</v>
      </c>
      <c r="BT36" s="687"/>
      <c r="BU36" s="687"/>
      <c r="BV36" s="687"/>
      <c r="BW36" s="687"/>
      <c r="BX36" s="687"/>
      <c r="BY36" s="687"/>
      <c r="BZ36" s="687"/>
    </row>
    <row r="37" spans="1:78" ht="16.5" customHeight="1">
      <c r="A37" s="703" t="s">
        <v>702</v>
      </c>
      <c r="B37" s="704"/>
      <c r="C37" s="704"/>
      <c r="D37" s="704"/>
      <c r="E37" s="704"/>
      <c r="F37" s="704"/>
      <c r="G37" s="704"/>
      <c r="H37" s="704"/>
      <c r="I37" s="704"/>
      <c r="J37" s="704"/>
      <c r="K37" s="704"/>
      <c r="L37" s="704"/>
      <c r="M37" s="704"/>
      <c r="N37" s="705"/>
      <c r="O37" s="696">
        <f>SUM(O26:V29)</f>
        <v>0</v>
      </c>
      <c r="P37" s="697"/>
      <c r="Q37" s="697"/>
      <c r="R37" s="697"/>
      <c r="S37" s="697"/>
      <c r="T37" s="697"/>
      <c r="U37" s="697"/>
      <c r="V37" s="698"/>
      <c r="W37" s="696">
        <f>SUM(W26:AD29)</f>
        <v>0</v>
      </c>
      <c r="X37" s="697"/>
      <c r="Y37" s="697"/>
      <c r="Z37" s="697"/>
      <c r="AA37" s="697"/>
      <c r="AB37" s="697"/>
      <c r="AC37" s="697"/>
      <c r="AD37" s="698"/>
      <c r="AE37" s="696">
        <f>SUM(AE26:AL29)</f>
        <v>0</v>
      </c>
      <c r="AF37" s="697"/>
      <c r="AG37" s="697"/>
      <c r="AH37" s="697"/>
      <c r="AI37" s="697"/>
      <c r="AJ37" s="697"/>
      <c r="AK37" s="697"/>
      <c r="AL37" s="698"/>
      <c r="AM37" s="696">
        <f>SUM(AM26:AT29)</f>
        <v>0</v>
      </c>
      <c r="AN37" s="697"/>
      <c r="AO37" s="697"/>
      <c r="AP37" s="697"/>
      <c r="AQ37" s="697"/>
      <c r="AR37" s="697"/>
      <c r="AS37" s="697"/>
      <c r="AT37" s="698"/>
      <c r="AU37" s="696">
        <f>SUM(AU26:BB29)</f>
        <v>0</v>
      </c>
      <c r="AV37" s="697"/>
      <c r="AW37" s="697"/>
      <c r="AX37" s="697"/>
      <c r="AY37" s="697"/>
      <c r="AZ37" s="697"/>
      <c r="BA37" s="697"/>
      <c r="BB37" s="698"/>
      <c r="BC37" s="696">
        <f>SUM(BC26:BJ29)</f>
        <v>0</v>
      </c>
      <c r="BD37" s="697"/>
      <c r="BE37" s="697"/>
      <c r="BF37" s="697"/>
      <c r="BG37" s="697"/>
      <c r="BH37" s="697"/>
      <c r="BI37" s="697"/>
      <c r="BJ37" s="698"/>
      <c r="BK37" s="696">
        <f>SUM(BK26:BR29)</f>
        <v>0</v>
      </c>
      <c r="BL37" s="697"/>
      <c r="BM37" s="697"/>
      <c r="BN37" s="697"/>
      <c r="BO37" s="697"/>
      <c r="BP37" s="697"/>
      <c r="BQ37" s="697"/>
      <c r="BR37" s="698"/>
      <c r="BS37" s="687">
        <f t="shared" si="1"/>
        <v>0</v>
      </c>
      <c r="BT37" s="687"/>
      <c r="BU37" s="687"/>
      <c r="BV37" s="687"/>
      <c r="BW37" s="687"/>
      <c r="BX37" s="687"/>
      <c r="BY37" s="687"/>
      <c r="BZ37" s="687"/>
    </row>
    <row r="38" spans="1:78" ht="16.5" customHeight="1">
      <c r="A38" s="692" t="s">
        <v>823</v>
      </c>
      <c r="B38" s="681"/>
      <c r="C38" s="681"/>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1"/>
      <c r="AY38" s="681"/>
      <c r="AZ38" s="681"/>
      <c r="BA38" s="681"/>
      <c r="BB38" s="681"/>
      <c r="BC38" s="681"/>
      <c r="BD38" s="681"/>
      <c r="BE38" s="681"/>
      <c r="BF38" s="681"/>
      <c r="BG38" s="681"/>
      <c r="BH38" s="681"/>
      <c r="BI38" s="681"/>
      <c r="BJ38" s="681"/>
      <c r="BK38" s="681"/>
      <c r="BL38" s="681"/>
      <c r="BM38" s="681"/>
      <c r="BN38" s="681"/>
      <c r="BO38" s="681"/>
      <c r="BP38" s="681"/>
      <c r="BQ38" s="681"/>
      <c r="BR38" s="681"/>
      <c r="BS38" s="681"/>
      <c r="BT38" s="681"/>
      <c r="BU38" s="681"/>
      <c r="BV38" s="681"/>
      <c r="BW38" s="681"/>
      <c r="BX38" s="681"/>
      <c r="BY38" s="681"/>
      <c r="BZ38" s="682"/>
    </row>
    <row r="39" spans="1:78" ht="16.5" customHeight="1">
      <c r="A39" s="691" t="s">
        <v>582</v>
      </c>
      <c r="B39" s="691"/>
      <c r="C39" s="691"/>
      <c r="D39" s="691"/>
      <c r="E39" s="691"/>
      <c r="F39" s="691"/>
      <c r="G39" s="691"/>
      <c r="H39" s="691"/>
      <c r="I39" s="691"/>
      <c r="J39" s="691"/>
      <c r="K39" s="691"/>
      <c r="L39" s="691"/>
      <c r="M39" s="691"/>
      <c r="N39" s="691"/>
      <c r="O39" s="699"/>
      <c r="P39" s="699"/>
      <c r="Q39" s="699"/>
      <c r="R39" s="699"/>
      <c r="S39" s="699"/>
      <c r="T39" s="699"/>
      <c r="U39" s="699"/>
      <c r="V39" s="699"/>
      <c r="W39" s="686">
        <v>0</v>
      </c>
      <c r="X39" s="686"/>
      <c r="Y39" s="686"/>
      <c r="Z39" s="686"/>
      <c r="AA39" s="686"/>
      <c r="AB39" s="686"/>
      <c r="AC39" s="686"/>
      <c r="AD39" s="686"/>
      <c r="AE39" s="686">
        <v>0</v>
      </c>
      <c r="AF39" s="686"/>
      <c r="AG39" s="686"/>
      <c r="AH39" s="686"/>
      <c r="AI39" s="686"/>
      <c r="AJ39" s="686"/>
      <c r="AK39" s="686"/>
      <c r="AL39" s="686"/>
      <c r="AM39" s="686">
        <v>0</v>
      </c>
      <c r="AN39" s="686"/>
      <c r="AO39" s="686"/>
      <c r="AP39" s="686"/>
      <c r="AQ39" s="686"/>
      <c r="AR39" s="686"/>
      <c r="AS39" s="686"/>
      <c r="AT39" s="686"/>
      <c r="AU39" s="686">
        <v>0</v>
      </c>
      <c r="AV39" s="686"/>
      <c r="AW39" s="686"/>
      <c r="AX39" s="686"/>
      <c r="AY39" s="686"/>
      <c r="AZ39" s="686"/>
      <c r="BA39" s="686"/>
      <c r="BB39" s="686"/>
      <c r="BC39" s="686">
        <v>0</v>
      </c>
      <c r="BD39" s="686"/>
      <c r="BE39" s="686"/>
      <c r="BF39" s="686"/>
      <c r="BG39" s="686"/>
      <c r="BH39" s="686"/>
      <c r="BI39" s="686"/>
      <c r="BJ39" s="686"/>
      <c r="BK39" s="686">
        <v>0</v>
      </c>
      <c r="BL39" s="686"/>
      <c r="BM39" s="686"/>
      <c r="BN39" s="686"/>
      <c r="BO39" s="686"/>
      <c r="BP39" s="686"/>
      <c r="BQ39" s="686"/>
      <c r="BR39" s="686"/>
      <c r="BS39" s="687">
        <f aca="true" t="shared" si="2" ref="BS39:BS52">SUM(O39:BR39)</f>
        <v>0</v>
      </c>
      <c r="BT39" s="687"/>
      <c r="BU39" s="687"/>
      <c r="BV39" s="687"/>
      <c r="BW39" s="687"/>
      <c r="BX39" s="687"/>
      <c r="BY39" s="687"/>
      <c r="BZ39" s="687"/>
    </row>
    <row r="40" spans="1:78" ht="16.5" customHeight="1">
      <c r="A40" s="691" t="s">
        <v>590</v>
      </c>
      <c r="B40" s="691"/>
      <c r="C40" s="691"/>
      <c r="D40" s="691"/>
      <c r="E40" s="691"/>
      <c r="F40" s="691"/>
      <c r="G40" s="691"/>
      <c r="H40" s="691"/>
      <c r="I40" s="691"/>
      <c r="J40" s="691"/>
      <c r="K40" s="691"/>
      <c r="L40" s="691"/>
      <c r="M40" s="691"/>
      <c r="N40" s="691"/>
      <c r="O40" s="699"/>
      <c r="P40" s="699"/>
      <c r="Q40" s="699"/>
      <c r="R40" s="699"/>
      <c r="S40" s="699"/>
      <c r="T40" s="699"/>
      <c r="U40" s="699"/>
      <c r="V40" s="699"/>
      <c r="W40" s="686">
        <v>0</v>
      </c>
      <c r="X40" s="686"/>
      <c r="Y40" s="686"/>
      <c r="Z40" s="686"/>
      <c r="AA40" s="686"/>
      <c r="AB40" s="686"/>
      <c r="AC40" s="686"/>
      <c r="AD40" s="686"/>
      <c r="AE40" s="686">
        <v>0</v>
      </c>
      <c r="AF40" s="686"/>
      <c r="AG40" s="686"/>
      <c r="AH40" s="686"/>
      <c r="AI40" s="686"/>
      <c r="AJ40" s="686"/>
      <c r="AK40" s="686"/>
      <c r="AL40" s="686"/>
      <c r="AM40" s="686">
        <v>0</v>
      </c>
      <c r="AN40" s="686"/>
      <c r="AO40" s="686"/>
      <c r="AP40" s="686"/>
      <c r="AQ40" s="686"/>
      <c r="AR40" s="686"/>
      <c r="AS40" s="686"/>
      <c r="AT40" s="686"/>
      <c r="AU40" s="686">
        <v>0</v>
      </c>
      <c r="AV40" s="686"/>
      <c r="AW40" s="686"/>
      <c r="AX40" s="686"/>
      <c r="AY40" s="686"/>
      <c r="AZ40" s="686"/>
      <c r="BA40" s="686"/>
      <c r="BB40" s="686"/>
      <c r="BC40" s="686">
        <v>0</v>
      </c>
      <c r="BD40" s="686"/>
      <c r="BE40" s="686"/>
      <c r="BF40" s="686"/>
      <c r="BG40" s="686"/>
      <c r="BH40" s="686"/>
      <c r="BI40" s="686"/>
      <c r="BJ40" s="686"/>
      <c r="BK40" s="686">
        <v>0</v>
      </c>
      <c r="BL40" s="686"/>
      <c r="BM40" s="686"/>
      <c r="BN40" s="686"/>
      <c r="BO40" s="686"/>
      <c r="BP40" s="686"/>
      <c r="BQ40" s="686"/>
      <c r="BR40" s="686"/>
      <c r="BS40" s="687">
        <f t="shared" si="2"/>
        <v>0</v>
      </c>
      <c r="BT40" s="687"/>
      <c r="BU40" s="687"/>
      <c r="BV40" s="687"/>
      <c r="BW40" s="687"/>
      <c r="BX40" s="687"/>
      <c r="BY40" s="687"/>
      <c r="BZ40" s="687"/>
    </row>
    <row r="41" spans="1:78" ht="16.5" customHeight="1">
      <c r="A41" s="691" t="s">
        <v>593</v>
      </c>
      <c r="B41" s="691"/>
      <c r="C41" s="691"/>
      <c r="D41" s="691"/>
      <c r="E41" s="691"/>
      <c r="F41" s="691"/>
      <c r="G41" s="691"/>
      <c r="H41" s="691"/>
      <c r="I41" s="691"/>
      <c r="J41" s="691"/>
      <c r="K41" s="691"/>
      <c r="L41" s="691"/>
      <c r="M41" s="691"/>
      <c r="N41" s="691"/>
      <c r="O41" s="699"/>
      <c r="P41" s="699"/>
      <c r="Q41" s="699"/>
      <c r="R41" s="699"/>
      <c r="S41" s="699"/>
      <c r="T41" s="699"/>
      <c r="U41" s="699"/>
      <c r="V41" s="699"/>
      <c r="W41" s="686">
        <v>0</v>
      </c>
      <c r="X41" s="686"/>
      <c r="Y41" s="686"/>
      <c r="Z41" s="686"/>
      <c r="AA41" s="686"/>
      <c r="AB41" s="686"/>
      <c r="AC41" s="686"/>
      <c r="AD41" s="686"/>
      <c r="AE41" s="686">
        <v>0</v>
      </c>
      <c r="AF41" s="686"/>
      <c r="AG41" s="686"/>
      <c r="AH41" s="686"/>
      <c r="AI41" s="686"/>
      <c r="AJ41" s="686"/>
      <c r="AK41" s="686"/>
      <c r="AL41" s="686"/>
      <c r="AM41" s="686">
        <v>0</v>
      </c>
      <c r="AN41" s="686"/>
      <c r="AO41" s="686"/>
      <c r="AP41" s="686"/>
      <c r="AQ41" s="686"/>
      <c r="AR41" s="686"/>
      <c r="AS41" s="686"/>
      <c r="AT41" s="686"/>
      <c r="AU41" s="686">
        <v>0</v>
      </c>
      <c r="AV41" s="686"/>
      <c r="AW41" s="686"/>
      <c r="AX41" s="686"/>
      <c r="AY41" s="686"/>
      <c r="AZ41" s="686"/>
      <c r="BA41" s="686"/>
      <c r="BB41" s="686"/>
      <c r="BC41" s="686">
        <v>0</v>
      </c>
      <c r="BD41" s="686"/>
      <c r="BE41" s="686"/>
      <c r="BF41" s="686"/>
      <c r="BG41" s="686"/>
      <c r="BH41" s="686"/>
      <c r="BI41" s="686"/>
      <c r="BJ41" s="686"/>
      <c r="BK41" s="686">
        <v>0</v>
      </c>
      <c r="BL41" s="686"/>
      <c r="BM41" s="686"/>
      <c r="BN41" s="686"/>
      <c r="BO41" s="686"/>
      <c r="BP41" s="686"/>
      <c r="BQ41" s="686"/>
      <c r="BR41" s="686"/>
      <c r="BS41" s="687">
        <f t="shared" si="2"/>
        <v>0</v>
      </c>
      <c r="BT41" s="687"/>
      <c r="BU41" s="687"/>
      <c r="BV41" s="687"/>
      <c r="BW41" s="687"/>
      <c r="BX41" s="687"/>
      <c r="BY41" s="687"/>
      <c r="BZ41" s="687"/>
    </row>
    <row r="42" spans="1:78" ht="16.5" customHeight="1">
      <c r="A42" s="691" t="s">
        <v>597</v>
      </c>
      <c r="B42" s="691"/>
      <c r="C42" s="691"/>
      <c r="D42" s="691"/>
      <c r="E42" s="691"/>
      <c r="F42" s="691"/>
      <c r="G42" s="691"/>
      <c r="H42" s="691"/>
      <c r="I42" s="691"/>
      <c r="J42" s="691"/>
      <c r="K42" s="691"/>
      <c r="L42" s="691"/>
      <c r="M42" s="691"/>
      <c r="N42" s="691"/>
      <c r="O42" s="699"/>
      <c r="P42" s="699"/>
      <c r="Q42" s="699"/>
      <c r="R42" s="699"/>
      <c r="S42" s="699"/>
      <c r="T42" s="699"/>
      <c r="U42" s="699"/>
      <c r="V42" s="699"/>
      <c r="W42" s="686">
        <v>0</v>
      </c>
      <c r="X42" s="686"/>
      <c r="Y42" s="686"/>
      <c r="Z42" s="686"/>
      <c r="AA42" s="686"/>
      <c r="AB42" s="686"/>
      <c r="AC42" s="686"/>
      <c r="AD42" s="686"/>
      <c r="AE42" s="686">
        <v>0</v>
      </c>
      <c r="AF42" s="686"/>
      <c r="AG42" s="686"/>
      <c r="AH42" s="686"/>
      <c r="AI42" s="686"/>
      <c r="AJ42" s="686"/>
      <c r="AK42" s="686"/>
      <c r="AL42" s="686"/>
      <c r="AM42" s="686">
        <v>0</v>
      </c>
      <c r="AN42" s="686"/>
      <c r="AO42" s="686"/>
      <c r="AP42" s="686"/>
      <c r="AQ42" s="686"/>
      <c r="AR42" s="686"/>
      <c r="AS42" s="686"/>
      <c r="AT42" s="686"/>
      <c r="AU42" s="686">
        <v>0</v>
      </c>
      <c r="AV42" s="686"/>
      <c r="AW42" s="686"/>
      <c r="AX42" s="686"/>
      <c r="AY42" s="686"/>
      <c r="AZ42" s="686"/>
      <c r="BA42" s="686"/>
      <c r="BB42" s="686"/>
      <c r="BC42" s="686">
        <v>0</v>
      </c>
      <c r="BD42" s="686"/>
      <c r="BE42" s="686"/>
      <c r="BF42" s="686"/>
      <c r="BG42" s="686"/>
      <c r="BH42" s="686"/>
      <c r="BI42" s="686"/>
      <c r="BJ42" s="686"/>
      <c r="BK42" s="686">
        <v>0</v>
      </c>
      <c r="BL42" s="686"/>
      <c r="BM42" s="686"/>
      <c r="BN42" s="686"/>
      <c r="BO42" s="686"/>
      <c r="BP42" s="686"/>
      <c r="BQ42" s="686"/>
      <c r="BR42" s="686"/>
      <c r="BS42" s="687">
        <f t="shared" si="2"/>
        <v>0</v>
      </c>
      <c r="BT42" s="687"/>
      <c r="BU42" s="687"/>
      <c r="BV42" s="687"/>
      <c r="BW42" s="687"/>
      <c r="BX42" s="687"/>
      <c r="BY42" s="687"/>
      <c r="BZ42" s="687"/>
    </row>
    <row r="43" spans="1:78" ht="16.5" customHeight="1">
      <c r="A43" s="691" t="s">
        <v>598</v>
      </c>
      <c r="B43" s="691"/>
      <c r="C43" s="691"/>
      <c r="D43" s="691"/>
      <c r="E43" s="691"/>
      <c r="F43" s="691"/>
      <c r="G43" s="691"/>
      <c r="H43" s="691"/>
      <c r="I43" s="691"/>
      <c r="J43" s="691"/>
      <c r="K43" s="691"/>
      <c r="L43" s="691"/>
      <c r="M43" s="691"/>
      <c r="N43" s="691"/>
      <c r="O43" s="699"/>
      <c r="P43" s="699"/>
      <c r="Q43" s="699"/>
      <c r="R43" s="699"/>
      <c r="S43" s="699"/>
      <c r="T43" s="699"/>
      <c r="U43" s="699"/>
      <c r="V43" s="699"/>
      <c r="W43" s="686">
        <v>0</v>
      </c>
      <c r="X43" s="686"/>
      <c r="Y43" s="686"/>
      <c r="Z43" s="686"/>
      <c r="AA43" s="686"/>
      <c r="AB43" s="686"/>
      <c r="AC43" s="686"/>
      <c r="AD43" s="686"/>
      <c r="AE43" s="686">
        <v>0</v>
      </c>
      <c r="AF43" s="686"/>
      <c r="AG43" s="686"/>
      <c r="AH43" s="686"/>
      <c r="AI43" s="686"/>
      <c r="AJ43" s="686"/>
      <c r="AK43" s="686"/>
      <c r="AL43" s="686"/>
      <c r="AM43" s="686">
        <v>0</v>
      </c>
      <c r="AN43" s="686"/>
      <c r="AO43" s="686"/>
      <c r="AP43" s="686"/>
      <c r="AQ43" s="686"/>
      <c r="AR43" s="686"/>
      <c r="AS43" s="686"/>
      <c r="AT43" s="686"/>
      <c r="AU43" s="686">
        <v>0</v>
      </c>
      <c r="AV43" s="686"/>
      <c r="AW43" s="686"/>
      <c r="AX43" s="686"/>
      <c r="AY43" s="686"/>
      <c r="AZ43" s="686"/>
      <c r="BA43" s="686"/>
      <c r="BB43" s="686"/>
      <c r="BC43" s="686">
        <v>0</v>
      </c>
      <c r="BD43" s="686"/>
      <c r="BE43" s="686"/>
      <c r="BF43" s="686"/>
      <c r="BG43" s="686"/>
      <c r="BH43" s="686"/>
      <c r="BI43" s="686"/>
      <c r="BJ43" s="686"/>
      <c r="BK43" s="686">
        <v>0</v>
      </c>
      <c r="BL43" s="686"/>
      <c r="BM43" s="686"/>
      <c r="BN43" s="686"/>
      <c r="BO43" s="686"/>
      <c r="BP43" s="686"/>
      <c r="BQ43" s="686"/>
      <c r="BR43" s="686"/>
      <c r="BS43" s="687">
        <f t="shared" si="2"/>
        <v>0</v>
      </c>
      <c r="BT43" s="687"/>
      <c r="BU43" s="687"/>
      <c r="BV43" s="687"/>
      <c r="BW43" s="687"/>
      <c r="BX43" s="687"/>
      <c r="BY43" s="687"/>
      <c r="BZ43" s="687"/>
    </row>
    <row r="44" spans="1:78" ht="16.5" customHeight="1">
      <c r="A44" s="690" t="s">
        <v>819</v>
      </c>
      <c r="B44" s="690"/>
      <c r="C44" s="691"/>
      <c r="D44" s="691"/>
      <c r="E44" s="691"/>
      <c r="F44" s="691"/>
      <c r="G44" s="691"/>
      <c r="H44" s="691"/>
      <c r="I44" s="691"/>
      <c r="J44" s="691"/>
      <c r="K44" s="691"/>
      <c r="L44" s="691"/>
      <c r="M44" s="691"/>
      <c r="N44" s="691"/>
      <c r="O44" s="687">
        <f>SUM(O45:V47)</f>
        <v>0</v>
      </c>
      <c r="P44" s="687"/>
      <c r="Q44" s="687"/>
      <c r="R44" s="687"/>
      <c r="S44" s="687"/>
      <c r="T44" s="687"/>
      <c r="U44" s="687"/>
      <c r="V44" s="687"/>
      <c r="W44" s="687">
        <f>SUM(W45:AD47)</f>
        <v>0</v>
      </c>
      <c r="X44" s="687"/>
      <c r="Y44" s="687"/>
      <c r="Z44" s="687"/>
      <c r="AA44" s="687"/>
      <c r="AB44" s="687"/>
      <c r="AC44" s="687"/>
      <c r="AD44" s="687"/>
      <c r="AE44" s="687">
        <f>SUM(AE45:AL47)</f>
        <v>0</v>
      </c>
      <c r="AF44" s="687"/>
      <c r="AG44" s="687"/>
      <c r="AH44" s="687"/>
      <c r="AI44" s="687"/>
      <c r="AJ44" s="687"/>
      <c r="AK44" s="687"/>
      <c r="AL44" s="687"/>
      <c r="AM44" s="687">
        <f>SUM(AM45:AT47)</f>
        <v>0</v>
      </c>
      <c r="AN44" s="687"/>
      <c r="AO44" s="687"/>
      <c r="AP44" s="687"/>
      <c r="AQ44" s="687"/>
      <c r="AR44" s="687"/>
      <c r="AS44" s="687"/>
      <c r="AT44" s="687"/>
      <c r="AU44" s="687">
        <f>SUM(AU45:BB47)</f>
        <v>0</v>
      </c>
      <c r="AV44" s="687"/>
      <c r="AW44" s="687"/>
      <c r="AX44" s="687"/>
      <c r="AY44" s="687"/>
      <c r="AZ44" s="687"/>
      <c r="BA44" s="687"/>
      <c r="BB44" s="687"/>
      <c r="BC44" s="687">
        <f>SUM(BC45:BJ47)</f>
        <v>0</v>
      </c>
      <c r="BD44" s="687"/>
      <c r="BE44" s="687"/>
      <c r="BF44" s="687"/>
      <c r="BG44" s="687"/>
      <c r="BH44" s="687"/>
      <c r="BI44" s="687"/>
      <c r="BJ44" s="687"/>
      <c r="BK44" s="687">
        <f>SUM(BK45:BR47)</f>
        <v>0</v>
      </c>
      <c r="BL44" s="687"/>
      <c r="BM44" s="687"/>
      <c r="BN44" s="687"/>
      <c r="BO44" s="687"/>
      <c r="BP44" s="687"/>
      <c r="BQ44" s="687"/>
      <c r="BR44" s="687"/>
      <c r="BS44" s="687">
        <f t="shared" si="2"/>
        <v>0</v>
      </c>
      <c r="BT44" s="687"/>
      <c r="BU44" s="687"/>
      <c r="BV44" s="687"/>
      <c r="BW44" s="687"/>
      <c r="BX44" s="687"/>
      <c r="BY44" s="687"/>
      <c r="BZ44" s="687"/>
    </row>
    <row r="45" spans="1:78" ht="16.5" customHeight="1">
      <c r="A45" s="701"/>
      <c r="B45" s="708"/>
      <c r="C45" s="75"/>
      <c r="D45" s="681" t="s">
        <v>542</v>
      </c>
      <c r="E45" s="681"/>
      <c r="F45" s="681"/>
      <c r="G45" s="681"/>
      <c r="H45" s="681"/>
      <c r="I45" s="681"/>
      <c r="J45" s="681"/>
      <c r="K45" s="681"/>
      <c r="L45" s="681"/>
      <c r="M45" s="681"/>
      <c r="N45" s="682"/>
      <c r="O45" s="686">
        <v>0</v>
      </c>
      <c r="P45" s="686"/>
      <c r="Q45" s="686"/>
      <c r="R45" s="686"/>
      <c r="S45" s="686"/>
      <c r="T45" s="686"/>
      <c r="U45" s="686"/>
      <c r="V45" s="686"/>
      <c r="W45" s="686">
        <v>0</v>
      </c>
      <c r="X45" s="686"/>
      <c r="Y45" s="686"/>
      <c r="Z45" s="686"/>
      <c r="AA45" s="686"/>
      <c r="AB45" s="686"/>
      <c r="AC45" s="686"/>
      <c r="AD45" s="686"/>
      <c r="AE45" s="686">
        <v>0</v>
      </c>
      <c r="AF45" s="686"/>
      <c r="AG45" s="686"/>
      <c r="AH45" s="686"/>
      <c r="AI45" s="686"/>
      <c r="AJ45" s="686"/>
      <c r="AK45" s="686"/>
      <c r="AL45" s="686"/>
      <c r="AM45" s="686">
        <v>0</v>
      </c>
      <c r="AN45" s="686"/>
      <c r="AO45" s="686"/>
      <c r="AP45" s="686"/>
      <c r="AQ45" s="686"/>
      <c r="AR45" s="686"/>
      <c r="AS45" s="686"/>
      <c r="AT45" s="686"/>
      <c r="AU45" s="686">
        <v>0</v>
      </c>
      <c r="AV45" s="686"/>
      <c r="AW45" s="686"/>
      <c r="AX45" s="686"/>
      <c r="AY45" s="686"/>
      <c r="AZ45" s="686"/>
      <c r="BA45" s="686"/>
      <c r="BB45" s="686"/>
      <c r="BC45" s="686">
        <v>0</v>
      </c>
      <c r="BD45" s="686"/>
      <c r="BE45" s="686"/>
      <c r="BF45" s="686"/>
      <c r="BG45" s="686"/>
      <c r="BH45" s="686"/>
      <c r="BI45" s="686"/>
      <c r="BJ45" s="686"/>
      <c r="BK45" s="686">
        <v>0</v>
      </c>
      <c r="BL45" s="686"/>
      <c r="BM45" s="686"/>
      <c r="BN45" s="686"/>
      <c r="BO45" s="686"/>
      <c r="BP45" s="686"/>
      <c r="BQ45" s="686"/>
      <c r="BR45" s="686"/>
      <c r="BS45" s="687">
        <f t="shared" si="2"/>
        <v>0</v>
      </c>
      <c r="BT45" s="687"/>
      <c r="BU45" s="687"/>
      <c r="BV45" s="687"/>
      <c r="BW45" s="687"/>
      <c r="BX45" s="687"/>
      <c r="BY45" s="687"/>
      <c r="BZ45" s="687"/>
    </row>
    <row r="46" spans="1:78" ht="16.5" customHeight="1">
      <c r="A46" s="701"/>
      <c r="B46" s="708"/>
      <c r="C46" s="75"/>
      <c r="D46" s="681" t="s">
        <v>543</v>
      </c>
      <c r="E46" s="681"/>
      <c r="F46" s="681"/>
      <c r="G46" s="681"/>
      <c r="H46" s="681"/>
      <c r="I46" s="681"/>
      <c r="J46" s="681"/>
      <c r="K46" s="681"/>
      <c r="L46" s="681"/>
      <c r="M46" s="681"/>
      <c r="N46" s="682"/>
      <c r="O46" s="699"/>
      <c r="P46" s="699"/>
      <c r="Q46" s="699"/>
      <c r="R46" s="699"/>
      <c r="S46" s="699"/>
      <c r="T46" s="699"/>
      <c r="U46" s="699"/>
      <c r="V46" s="699"/>
      <c r="W46" s="699"/>
      <c r="X46" s="699"/>
      <c r="Y46" s="699"/>
      <c r="Z46" s="699"/>
      <c r="AA46" s="699"/>
      <c r="AB46" s="699"/>
      <c r="AC46" s="699"/>
      <c r="AD46" s="699"/>
      <c r="AE46" s="686">
        <v>0</v>
      </c>
      <c r="AF46" s="686"/>
      <c r="AG46" s="686"/>
      <c r="AH46" s="686"/>
      <c r="AI46" s="686"/>
      <c r="AJ46" s="686"/>
      <c r="AK46" s="686"/>
      <c r="AL46" s="686"/>
      <c r="AM46" s="686">
        <v>0</v>
      </c>
      <c r="AN46" s="686"/>
      <c r="AO46" s="686"/>
      <c r="AP46" s="686"/>
      <c r="AQ46" s="686"/>
      <c r="AR46" s="686"/>
      <c r="AS46" s="686"/>
      <c r="AT46" s="686"/>
      <c r="AU46" s="686">
        <v>0</v>
      </c>
      <c r="AV46" s="686"/>
      <c r="AW46" s="686"/>
      <c r="AX46" s="686"/>
      <c r="AY46" s="686"/>
      <c r="AZ46" s="686"/>
      <c r="BA46" s="686"/>
      <c r="BB46" s="686"/>
      <c r="BC46" s="686">
        <v>0</v>
      </c>
      <c r="BD46" s="686"/>
      <c r="BE46" s="686"/>
      <c r="BF46" s="686"/>
      <c r="BG46" s="686"/>
      <c r="BH46" s="686"/>
      <c r="BI46" s="686"/>
      <c r="BJ46" s="686"/>
      <c r="BK46" s="686">
        <v>0</v>
      </c>
      <c r="BL46" s="686"/>
      <c r="BM46" s="686"/>
      <c r="BN46" s="686"/>
      <c r="BO46" s="686"/>
      <c r="BP46" s="686"/>
      <c r="BQ46" s="686"/>
      <c r="BR46" s="686"/>
      <c r="BS46" s="687">
        <f t="shared" si="2"/>
        <v>0</v>
      </c>
      <c r="BT46" s="687"/>
      <c r="BU46" s="687"/>
      <c r="BV46" s="687"/>
      <c r="BW46" s="687"/>
      <c r="BX46" s="687"/>
      <c r="BY46" s="687"/>
      <c r="BZ46" s="687"/>
    </row>
    <row r="47" spans="1:78" ht="16.5" customHeight="1">
      <c r="A47" s="701"/>
      <c r="B47" s="708"/>
      <c r="C47" s="75"/>
      <c r="D47" s="681" t="s">
        <v>518</v>
      </c>
      <c r="E47" s="681"/>
      <c r="F47" s="681"/>
      <c r="G47" s="681"/>
      <c r="H47" s="681"/>
      <c r="I47" s="681"/>
      <c r="J47" s="681"/>
      <c r="K47" s="681"/>
      <c r="L47" s="681"/>
      <c r="M47" s="681"/>
      <c r="N47" s="682"/>
      <c r="O47" s="699"/>
      <c r="P47" s="699"/>
      <c r="Q47" s="699"/>
      <c r="R47" s="699"/>
      <c r="S47" s="699"/>
      <c r="T47" s="699"/>
      <c r="U47" s="699"/>
      <c r="V47" s="699"/>
      <c r="W47" s="699"/>
      <c r="X47" s="699"/>
      <c r="Y47" s="699"/>
      <c r="Z47" s="699"/>
      <c r="AA47" s="699"/>
      <c r="AB47" s="699"/>
      <c r="AC47" s="699"/>
      <c r="AD47" s="699"/>
      <c r="AE47" s="686">
        <v>0</v>
      </c>
      <c r="AF47" s="686"/>
      <c r="AG47" s="686"/>
      <c r="AH47" s="686"/>
      <c r="AI47" s="686"/>
      <c r="AJ47" s="686"/>
      <c r="AK47" s="686"/>
      <c r="AL47" s="686"/>
      <c r="AM47" s="686">
        <v>0</v>
      </c>
      <c r="AN47" s="686"/>
      <c r="AO47" s="686"/>
      <c r="AP47" s="686"/>
      <c r="AQ47" s="686"/>
      <c r="AR47" s="686"/>
      <c r="AS47" s="686"/>
      <c r="AT47" s="686"/>
      <c r="AU47" s="686">
        <v>0</v>
      </c>
      <c r="AV47" s="686"/>
      <c r="AW47" s="686"/>
      <c r="AX47" s="686"/>
      <c r="AY47" s="686"/>
      <c r="AZ47" s="686"/>
      <c r="BA47" s="686"/>
      <c r="BB47" s="686"/>
      <c r="BC47" s="686">
        <v>0</v>
      </c>
      <c r="BD47" s="686"/>
      <c r="BE47" s="686"/>
      <c r="BF47" s="686"/>
      <c r="BG47" s="686"/>
      <c r="BH47" s="686"/>
      <c r="BI47" s="686"/>
      <c r="BJ47" s="686"/>
      <c r="BK47" s="686">
        <v>0</v>
      </c>
      <c r="BL47" s="686"/>
      <c r="BM47" s="686"/>
      <c r="BN47" s="686"/>
      <c r="BO47" s="686"/>
      <c r="BP47" s="686"/>
      <c r="BQ47" s="686"/>
      <c r="BR47" s="686"/>
      <c r="BS47" s="687">
        <f t="shared" si="2"/>
        <v>0</v>
      </c>
      <c r="BT47" s="687"/>
      <c r="BU47" s="687"/>
      <c r="BV47" s="687"/>
      <c r="BW47" s="687"/>
      <c r="BX47" s="687"/>
      <c r="BY47" s="687"/>
      <c r="BZ47" s="687"/>
    </row>
    <row r="48" spans="1:78" ht="16.5" customHeight="1">
      <c r="A48" s="701"/>
      <c r="B48" s="708"/>
      <c r="C48" s="691" t="s">
        <v>820</v>
      </c>
      <c r="D48" s="691"/>
      <c r="E48" s="691"/>
      <c r="F48" s="691"/>
      <c r="G48" s="691"/>
      <c r="H48" s="691"/>
      <c r="I48" s="691"/>
      <c r="J48" s="691"/>
      <c r="K48" s="691"/>
      <c r="L48" s="691"/>
      <c r="M48" s="691"/>
      <c r="N48" s="691"/>
      <c r="O48" s="687">
        <f>SUM(O49:V51)</f>
        <v>0</v>
      </c>
      <c r="P48" s="687"/>
      <c r="Q48" s="687"/>
      <c r="R48" s="687"/>
      <c r="S48" s="687"/>
      <c r="T48" s="687"/>
      <c r="U48" s="687"/>
      <c r="V48" s="687"/>
      <c r="W48" s="687">
        <f>SUM(W49:AD51)</f>
        <v>0</v>
      </c>
      <c r="X48" s="687"/>
      <c r="Y48" s="687"/>
      <c r="Z48" s="687"/>
      <c r="AA48" s="687"/>
      <c r="AB48" s="687"/>
      <c r="AC48" s="687"/>
      <c r="AD48" s="687"/>
      <c r="AE48" s="687">
        <f>SUM(AE49:AL51)</f>
        <v>0</v>
      </c>
      <c r="AF48" s="687"/>
      <c r="AG48" s="687"/>
      <c r="AH48" s="687"/>
      <c r="AI48" s="687"/>
      <c r="AJ48" s="687"/>
      <c r="AK48" s="687"/>
      <c r="AL48" s="687"/>
      <c r="AM48" s="687">
        <f>SUM(AM49:AT51)</f>
        <v>0</v>
      </c>
      <c r="AN48" s="687"/>
      <c r="AO48" s="687"/>
      <c r="AP48" s="687"/>
      <c r="AQ48" s="687"/>
      <c r="AR48" s="687"/>
      <c r="AS48" s="687"/>
      <c r="AT48" s="687"/>
      <c r="AU48" s="687">
        <f>SUM(AU49:BB51)</f>
        <v>0</v>
      </c>
      <c r="AV48" s="687"/>
      <c r="AW48" s="687"/>
      <c r="AX48" s="687"/>
      <c r="AY48" s="687"/>
      <c r="AZ48" s="687"/>
      <c r="BA48" s="687"/>
      <c r="BB48" s="687"/>
      <c r="BC48" s="687">
        <f>SUM(BC49:BJ51)</f>
        <v>0</v>
      </c>
      <c r="BD48" s="687"/>
      <c r="BE48" s="687"/>
      <c r="BF48" s="687"/>
      <c r="BG48" s="687"/>
      <c r="BH48" s="687"/>
      <c r="BI48" s="687"/>
      <c r="BJ48" s="687"/>
      <c r="BK48" s="687">
        <f>SUM(BK49:BR51)</f>
        <v>0</v>
      </c>
      <c r="BL48" s="687"/>
      <c r="BM48" s="687"/>
      <c r="BN48" s="687"/>
      <c r="BO48" s="687"/>
      <c r="BP48" s="687"/>
      <c r="BQ48" s="687"/>
      <c r="BR48" s="687"/>
      <c r="BS48" s="687">
        <f t="shared" si="2"/>
        <v>0</v>
      </c>
      <c r="BT48" s="687"/>
      <c r="BU48" s="687"/>
      <c r="BV48" s="687"/>
      <c r="BW48" s="687"/>
      <c r="BX48" s="687"/>
      <c r="BY48" s="687"/>
      <c r="BZ48" s="687"/>
    </row>
    <row r="49" spans="1:78" ht="16.5" customHeight="1">
      <c r="A49" s="701"/>
      <c r="B49" s="708"/>
      <c r="C49" s="75"/>
      <c r="D49" s="681" t="s">
        <v>542</v>
      </c>
      <c r="E49" s="681"/>
      <c r="F49" s="681"/>
      <c r="G49" s="681"/>
      <c r="H49" s="681"/>
      <c r="I49" s="681"/>
      <c r="J49" s="681"/>
      <c r="K49" s="681"/>
      <c r="L49" s="681"/>
      <c r="M49" s="681"/>
      <c r="N49" s="682"/>
      <c r="O49" s="686">
        <v>0</v>
      </c>
      <c r="P49" s="686"/>
      <c r="Q49" s="686"/>
      <c r="R49" s="686"/>
      <c r="S49" s="686"/>
      <c r="T49" s="686"/>
      <c r="U49" s="686"/>
      <c r="V49" s="686"/>
      <c r="W49" s="686">
        <v>0</v>
      </c>
      <c r="X49" s="686"/>
      <c r="Y49" s="686"/>
      <c r="Z49" s="686"/>
      <c r="AA49" s="686"/>
      <c r="AB49" s="686"/>
      <c r="AC49" s="686"/>
      <c r="AD49" s="686"/>
      <c r="AE49" s="686">
        <v>0</v>
      </c>
      <c r="AF49" s="686"/>
      <c r="AG49" s="686"/>
      <c r="AH49" s="686"/>
      <c r="AI49" s="686"/>
      <c r="AJ49" s="686"/>
      <c r="AK49" s="686"/>
      <c r="AL49" s="686"/>
      <c r="AM49" s="686">
        <v>0</v>
      </c>
      <c r="AN49" s="686"/>
      <c r="AO49" s="686"/>
      <c r="AP49" s="686"/>
      <c r="AQ49" s="686"/>
      <c r="AR49" s="686"/>
      <c r="AS49" s="686"/>
      <c r="AT49" s="686"/>
      <c r="AU49" s="686">
        <v>0</v>
      </c>
      <c r="AV49" s="686"/>
      <c r="AW49" s="686"/>
      <c r="AX49" s="686"/>
      <c r="AY49" s="686"/>
      <c r="AZ49" s="686"/>
      <c r="BA49" s="686"/>
      <c r="BB49" s="686"/>
      <c r="BC49" s="686">
        <v>0</v>
      </c>
      <c r="BD49" s="686"/>
      <c r="BE49" s="686"/>
      <c r="BF49" s="686"/>
      <c r="BG49" s="686"/>
      <c r="BH49" s="686"/>
      <c r="BI49" s="686"/>
      <c r="BJ49" s="686"/>
      <c r="BK49" s="686">
        <v>0</v>
      </c>
      <c r="BL49" s="686"/>
      <c r="BM49" s="686"/>
      <c r="BN49" s="686"/>
      <c r="BO49" s="686"/>
      <c r="BP49" s="686"/>
      <c r="BQ49" s="686"/>
      <c r="BR49" s="686"/>
      <c r="BS49" s="687">
        <f t="shared" si="2"/>
        <v>0</v>
      </c>
      <c r="BT49" s="687"/>
      <c r="BU49" s="687"/>
      <c r="BV49" s="687"/>
      <c r="BW49" s="687"/>
      <c r="BX49" s="687"/>
      <c r="BY49" s="687"/>
      <c r="BZ49" s="687"/>
    </row>
    <row r="50" spans="1:78" ht="16.5" customHeight="1">
      <c r="A50" s="701"/>
      <c r="B50" s="708"/>
      <c r="C50" s="75"/>
      <c r="D50" s="681" t="s">
        <v>543</v>
      </c>
      <c r="E50" s="681"/>
      <c r="F50" s="681"/>
      <c r="G50" s="681"/>
      <c r="H50" s="681"/>
      <c r="I50" s="681"/>
      <c r="J50" s="681"/>
      <c r="K50" s="681"/>
      <c r="L50" s="681"/>
      <c r="M50" s="681"/>
      <c r="N50" s="682"/>
      <c r="O50" s="699"/>
      <c r="P50" s="699"/>
      <c r="Q50" s="699"/>
      <c r="R50" s="699"/>
      <c r="S50" s="699"/>
      <c r="T50" s="699"/>
      <c r="U50" s="699"/>
      <c r="V50" s="699"/>
      <c r="W50" s="699"/>
      <c r="X50" s="699"/>
      <c r="Y50" s="699"/>
      <c r="Z50" s="699"/>
      <c r="AA50" s="699"/>
      <c r="AB50" s="699"/>
      <c r="AC50" s="699"/>
      <c r="AD50" s="699"/>
      <c r="AE50" s="686">
        <v>0</v>
      </c>
      <c r="AF50" s="686"/>
      <c r="AG50" s="686"/>
      <c r="AH50" s="686"/>
      <c r="AI50" s="686"/>
      <c r="AJ50" s="686"/>
      <c r="AK50" s="686"/>
      <c r="AL50" s="686"/>
      <c r="AM50" s="686">
        <v>0</v>
      </c>
      <c r="AN50" s="686"/>
      <c r="AO50" s="686"/>
      <c r="AP50" s="686"/>
      <c r="AQ50" s="686"/>
      <c r="AR50" s="686"/>
      <c r="AS50" s="686"/>
      <c r="AT50" s="686"/>
      <c r="AU50" s="686">
        <v>0</v>
      </c>
      <c r="AV50" s="686"/>
      <c r="AW50" s="686"/>
      <c r="AX50" s="686"/>
      <c r="AY50" s="686"/>
      <c r="AZ50" s="686"/>
      <c r="BA50" s="686"/>
      <c r="BB50" s="686"/>
      <c r="BC50" s="686">
        <v>0</v>
      </c>
      <c r="BD50" s="686"/>
      <c r="BE50" s="686"/>
      <c r="BF50" s="686"/>
      <c r="BG50" s="686"/>
      <c r="BH50" s="686"/>
      <c r="BI50" s="686"/>
      <c r="BJ50" s="686"/>
      <c r="BK50" s="686">
        <v>0</v>
      </c>
      <c r="BL50" s="686"/>
      <c r="BM50" s="686"/>
      <c r="BN50" s="686"/>
      <c r="BO50" s="686"/>
      <c r="BP50" s="686"/>
      <c r="BQ50" s="686"/>
      <c r="BR50" s="686"/>
      <c r="BS50" s="687">
        <f t="shared" si="2"/>
        <v>0</v>
      </c>
      <c r="BT50" s="687"/>
      <c r="BU50" s="687"/>
      <c r="BV50" s="687"/>
      <c r="BW50" s="687"/>
      <c r="BX50" s="687"/>
      <c r="BY50" s="687"/>
      <c r="BZ50" s="687"/>
    </row>
    <row r="51" spans="1:78" ht="16.5" customHeight="1">
      <c r="A51" s="706"/>
      <c r="B51" s="709"/>
      <c r="C51" s="75"/>
      <c r="D51" s="681" t="s">
        <v>518</v>
      </c>
      <c r="E51" s="681"/>
      <c r="F51" s="681"/>
      <c r="G51" s="681"/>
      <c r="H51" s="681"/>
      <c r="I51" s="681"/>
      <c r="J51" s="681"/>
      <c r="K51" s="681"/>
      <c r="L51" s="681"/>
      <c r="M51" s="681"/>
      <c r="N51" s="682"/>
      <c r="O51" s="699"/>
      <c r="P51" s="699"/>
      <c r="Q51" s="699"/>
      <c r="R51" s="699"/>
      <c r="S51" s="699"/>
      <c r="T51" s="699"/>
      <c r="U51" s="699"/>
      <c r="V51" s="699"/>
      <c r="W51" s="699"/>
      <c r="X51" s="699"/>
      <c r="Y51" s="699"/>
      <c r="Z51" s="699"/>
      <c r="AA51" s="699"/>
      <c r="AB51" s="699"/>
      <c r="AC51" s="699"/>
      <c r="AD51" s="699"/>
      <c r="AE51" s="686">
        <v>0</v>
      </c>
      <c r="AF51" s="686"/>
      <c r="AG51" s="686"/>
      <c r="AH51" s="686"/>
      <c r="AI51" s="686"/>
      <c r="AJ51" s="686"/>
      <c r="AK51" s="686"/>
      <c r="AL51" s="686"/>
      <c r="AM51" s="686">
        <v>0</v>
      </c>
      <c r="AN51" s="686"/>
      <c r="AO51" s="686"/>
      <c r="AP51" s="686"/>
      <c r="AQ51" s="686"/>
      <c r="AR51" s="686"/>
      <c r="AS51" s="686"/>
      <c r="AT51" s="686"/>
      <c r="AU51" s="686">
        <v>0</v>
      </c>
      <c r="AV51" s="686"/>
      <c r="AW51" s="686"/>
      <c r="AX51" s="686"/>
      <c r="AY51" s="686"/>
      <c r="AZ51" s="686"/>
      <c r="BA51" s="686"/>
      <c r="BB51" s="686"/>
      <c r="BC51" s="686">
        <v>0</v>
      </c>
      <c r="BD51" s="686"/>
      <c r="BE51" s="686"/>
      <c r="BF51" s="686"/>
      <c r="BG51" s="686"/>
      <c r="BH51" s="686"/>
      <c r="BI51" s="686"/>
      <c r="BJ51" s="686"/>
      <c r="BK51" s="686">
        <v>0</v>
      </c>
      <c r="BL51" s="686"/>
      <c r="BM51" s="686"/>
      <c r="BN51" s="686"/>
      <c r="BO51" s="686"/>
      <c r="BP51" s="686"/>
      <c r="BQ51" s="686"/>
      <c r="BR51" s="686"/>
      <c r="BS51" s="687">
        <f t="shared" si="2"/>
        <v>0</v>
      </c>
      <c r="BT51" s="687"/>
      <c r="BU51" s="687"/>
      <c r="BV51" s="687"/>
      <c r="BW51" s="687"/>
      <c r="BX51" s="687"/>
      <c r="BY51" s="687"/>
      <c r="BZ51" s="687"/>
    </row>
    <row r="52" spans="1:78" ht="16.5" customHeight="1">
      <c r="A52" s="703" t="s">
        <v>702</v>
      </c>
      <c r="B52" s="704"/>
      <c r="C52" s="704"/>
      <c r="D52" s="704"/>
      <c r="E52" s="704"/>
      <c r="F52" s="704"/>
      <c r="G52" s="704"/>
      <c r="H52" s="704"/>
      <c r="I52" s="704"/>
      <c r="J52" s="704"/>
      <c r="K52" s="704"/>
      <c r="L52" s="704"/>
      <c r="M52" s="704"/>
      <c r="N52" s="705"/>
      <c r="O52" s="687">
        <f>SUM(O39:V44)</f>
        <v>0</v>
      </c>
      <c r="P52" s="687"/>
      <c r="Q52" s="687"/>
      <c r="R52" s="687"/>
      <c r="S52" s="687"/>
      <c r="T52" s="687"/>
      <c r="U52" s="687"/>
      <c r="V52" s="687"/>
      <c r="W52" s="687">
        <f>SUM(W39:AD44)</f>
        <v>0</v>
      </c>
      <c r="X52" s="687"/>
      <c r="Y52" s="687"/>
      <c r="Z52" s="687"/>
      <c r="AA52" s="687"/>
      <c r="AB52" s="687"/>
      <c r="AC52" s="687"/>
      <c r="AD52" s="687"/>
      <c r="AE52" s="687">
        <f>SUM(AE39:AL44)</f>
        <v>0</v>
      </c>
      <c r="AF52" s="687"/>
      <c r="AG52" s="687"/>
      <c r="AH52" s="687"/>
      <c r="AI52" s="687"/>
      <c r="AJ52" s="687"/>
      <c r="AK52" s="687"/>
      <c r="AL52" s="687"/>
      <c r="AM52" s="687">
        <f>SUM(AM39:AT44)</f>
        <v>0</v>
      </c>
      <c r="AN52" s="687"/>
      <c r="AO52" s="687"/>
      <c r="AP52" s="687"/>
      <c r="AQ52" s="687"/>
      <c r="AR52" s="687"/>
      <c r="AS52" s="687"/>
      <c r="AT52" s="687"/>
      <c r="AU52" s="687">
        <f>SUM(AU39:BB44)</f>
        <v>0</v>
      </c>
      <c r="AV52" s="687"/>
      <c r="AW52" s="687"/>
      <c r="AX52" s="687"/>
      <c r="AY52" s="687"/>
      <c r="AZ52" s="687"/>
      <c r="BA52" s="687"/>
      <c r="BB52" s="687"/>
      <c r="BC52" s="687">
        <f>SUM(BC39:BJ44)</f>
        <v>0</v>
      </c>
      <c r="BD52" s="687"/>
      <c r="BE52" s="687"/>
      <c r="BF52" s="687"/>
      <c r="BG52" s="687"/>
      <c r="BH52" s="687"/>
      <c r="BI52" s="687"/>
      <c r="BJ52" s="687"/>
      <c r="BK52" s="687">
        <f>SUM(BK39:BR44)</f>
        <v>0</v>
      </c>
      <c r="BL52" s="687"/>
      <c r="BM52" s="687"/>
      <c r="BN52" s="687"/>
      <c r="BO52" s="687"/>
      <c r="BP52" s="687"/>
      <c r="BQ52" s="687"/>
      <c r="BR52" s="687"/>
      <c r="BS52" s="687">
        <f t="shared" si="2"/>
        <v>0</v>
      </c>
      <c r="BT52" s="687"/>
      <c r="BU52" s="687"/>
      <c r="BV52" s="687"/>
      <c r="BW52" s="687"/>
      <c r="BX52" s="687"/>
      <c r="BY52" s="687"/>
      <c r="BZ52" s="687"/>
    </row>
    <row r="53" spans="1:78" ht="16.5" customHeight="1">
      <c r="A53" s="692" t="s">
        <v>824</v>
      </c>
      <c r="B53" s="681"/>
      <c r="C53" s="681"/>
      <c r="D53" s="681"/>
      <c r="E53" s="681"/>
      <c r="F53" s="681"/>
      <c r="G53" s="681"/>
      <c r="H53" s="681"/>
      <c r="I53" s="681"/>
      <c r="J53" s="681"/>
      <c r="K53" s="681"/>
      <c r="L53" s="681"/>
      <c r="M53" s="681"/>
      <c r="N53" s="681"/>
      <c r="O53" s="681"/>
      <c r="P53" s="681"/>
      <c r="Q53" s="681"/>
      <c r="R53" s="681"/>
      <c r="S53" s="681"/>
      <c r="T53" s="681"/>
      <c r="U53" s="681"/>
      <c r="V53" s="681"/>
      <c r="W53" s="681"/>
      <c r="X53" s="681"/>
      <c r="Y53" s="681"/>
      <c r="Z53" s="681"/>
      <c r="AA53" s="681"/>
      <c r="AB53" s="681"/>
      <c r="AC53" s="681"/>
      <c r="AD53" s="681"/>
      <c r="AE53" s="681"/>
      <c r="AF53" s="681"/>
      <c r="AG53" s="681"/>
      <c r="AH53" s="681"/>
      <c r="AI53" s="681"/>
      <c r="AJ53" s="681"/>
      <c r="AK53" s="681"/>
      <c r="AL53" s="681"/>
      <c r="AM53" s="681"/>
      <c r="AN53" s="681"/>
      <c r="AO53" s="681"/>
      <c r="AP53" s="681"/>
      <c r="AQ53" s="681"/>
      <c r="AR53" s="681"/>
      <c r="AS53" s="681"/>
      <c r="AT53" s="681"/>
      <c r="AU53" s="681"/>
      <c r="AV53" s="681"/>
      <c r="AW53" s="681"/>
      <c r="AX53" s="681"/>
      <c r="AY53" s="681"/>
      <c r="AZ53" s="681"/>
      <c r="BA53" s="681"/>
      <c r="BB53" s="681"/>
      <c r="BC53" s="681"/>
      <c r="BD53" s="681"/>
      <c r="BE53" s="681"/>
      <c r="BF53" s="681"/>
      <c r="BG53" s="681"/>
      <c r="BH53" s="681"/>
      <c r="BI53" s="681"/>
      <c r="BJ53" s="681"/>
      <c r="BK53" s="681"/>
      <c r="BL53" s="681"/>
      <c r="BM53" s="681"/>
      <c r="BN53" s="681"/>
      <c r="BO53" s="681"/>
      <c r="BP53" s="681"/>
      <c r="BQ53" s="681"/>
      <c r="BR53" s="681"/>
      <c r="BS53" s="681"/>
      <c r="BT53" s="681"/>
      <c r="BU53" s="681"/>
      <c r="BV53" s="681"/>
      <c r="BW53" s="681"/>
      <c r="BX53" s="681"/>
      <c r="BY53" s="681"/>
      <c r="BZ53" s="682"/>
    </row>
    <row r="54" spans="1:78" ht="16.5" customHeight="1">
      <c r="A54" s="691" t="s">
        <v>582</v>
      </c>
      <c r="B54" s="691"/>
      <c r="C54" s="691"/>
      <c r="D54" s="691"/>
      <c r="E54" s="691"/>
      <c r="F54" s="691"/>
      <c r="G54" s="691"/>
      <c r="H54" s="691"/>
      <c r="I54" s="691"/>
      <c r="J54" s="691"/>
      <c r="K54" s="691"/>
      <c r="L54" s="691"/>
      <c r="M54" s="691"/>
      <c r="N54" s="691"/>
      <c r="O54" s="699"/>
      <c r="P54" s="699"/>
      <c r="Q54" s="699"/>
      <c r="R54" s="699"/>
      <c r="S54" s="699"/>
      <c r="T54" s="699"/>
      <c r="U54" s="699"/>
      <c r="V54" s="699"/>
      <c r="W54" s="686">
        <v>0</v>
      </c>
      <c r="X54" s="686"/>
      <c r="Y54" s="686"/>
      <c r="Z54" s="686"/>
      <c r="AA54" s="686"/>
      <c r="AB54" s="686"/>
      <c r="AC54" s="686"/>
      <c r="AD54" s="686"/>
      <c r="AE54" s="686">
        <v>0</v>
      </c>
      <c r="AF54" s="686"/>
      <c r="AG54" s="686"/>
      <c r="AH54" s="686"/>
      <c r="AI54" s="686"/>
      <c r="AJ54" s="686"/>
      <c r="AK54" s="686"/>
      <c r="AL54" s="686"/>
      <c r="AM54" s="686">
        <v>0</v>
      </c>
      <c r="AN54" s="686"/>
      <c r="AO54" s="686"/>
      <c r="AP54" s="686"/>
      <c r="AQ54" s="686"/>
      <c r="AR54" s="686"/>
      <c r="AS54" s="686"/>
      <c r="AT54" s="686"/>
      <c r="AU54" s="686">
        <v>0</v>
      </c>
      <c r="AV54" s="686"/>
      <c r="AW54" s="686"/>
      <c r="AX54" s="686"/>
      <c r="AY54" s="686"/>
      <c r="AZ54" s="686"/>
      <c r="BA54" s="686"/>
      <c r="BB54" s="686"/>
      <c r="BC54" s="686">
        <v>0</v>
      </c>
      <c r="BD54" s="686"/>
      <c r="BE54" s="686"/>
      <c r="BF54" s="686"/>
      <c r="BG54" s="686"/>
      <c r="BH54" s="686"/>
      <c r="BI54" s="686"/>
      <c r="BJ54" s="686"/>
      <c r="BK54" s="686">
        <v>0</v>
      </c>
      <c r="BL54" s="686"/>
      <c r="BM54" s="686"/>
      <c r="BN54" s="686"/>
      <c r="BO54" s="686"/>
      <c r="BP54" s="686"/>
      <c r="BQ54" s="686"/>
      <c r="BR54" s="686"/>
      <c r="BS54" s="687">
        <f aca="true" t="shared" si="3" ref="BS54:BS67">SUM(O54:BR54)</f>
        <v>0</v>
      </c>
      <c r="BT54" s="687"/>
      <c r="BU54" s="687"/>
      <c r="BV54" s="687"/>
      <c r="BW54" s="687"/>
      <c r="BX54" s="687"/>
      <c r="BY54" s="687"/>
      <c r="BZ54" s="687"/>
    </row>
    <row r="55" spans="1:78" ht="16.5" customHeight="1">
      <c r="A55" s="691" t="s">
        <v>590</v>
      </c>
      <c r="B55" s="691"/>
      <c r="C55" s="691"/>
      <c r="D55" s="691"/>
      <c r="E55" s="691"/>
      <c r="F55" s="691"/>
      <c r="G55" s="691"/>
      <c r="H55" s="691"/>
      <c r="I55" s="691"/>
      <c r="J55" s="691"/>
      <c r="K55" s="691"/>
      <c r="L55" s="691"/>
      <c r="M55" s="691"/>
      <c r="N55" s="691"/>
      <c r="O55" s="699"/>
      <c r="P55" s="699"/>
      <c r="Q55" s="699"/>
      <c r="R55" s="699"/>
      <c r="S55" s="699"/>
      <c r="T55" s="699"/>
      <c r="U55" s="699"/>
      <c r="V55" s="699"/>
      <c r="W55" s="686">
        <v>0</v>
      </c>
      <c r="X55" s="686"/>
      <c r="Y55" s="686"/>
      <c r="Z55" s="686"/>
      <c r="AA55" s="686"/>
      <c r="AB55" s="686"/>
      <c r="AC55" s="686"/>
      <c r="AD55" s="686"/>
      <c r="AE55" s="686">
        <v>0</v>
      </c>
      <c r="AF55" s="686"/>
      <c r="AG55" s="686"/>
      <c r="AH55" s="686"/>
      <c r="AI55" s="686"/>
      <c r="AJ55" s="686"/>
      <c r="AK55" s="686"/>
      <c r="AL55" s="686"/>
      <c r="AM55" s="686">
        <v>0</v>
      </c>
      <c r="AN55" s="686"/>
      <c r="AO55" s="686"/>
      <c r="AP55" s="686"/>
      <c r="AQ55" s="686"/>
      <c r="AR55" s="686"/>
      <c r="AS55" s="686"/>
      <c r="AT55" s="686"/>
      <c r="AU55" s="686">
        <v>0</v>
      </c>
      <c r="AV55" s="686"/>
      <c r="AW55" s="686"/>
      <c r="AX55" s="686"/>
      <c r="AY55" s="686"/>
      <c r="AZ55" s="686"/>
      <c r="BA55" s="686"/>
      <c r="BB55" s="686"/>
      <c r="BC55" s="686">
        <v>0</v>
      </c>
      <c r="BD55" s="686"/>
      <c r="BE55" s="686"/>
      <c r="BF55" s="686"/>
      <c r="BG55" s="686"/>
      <c r="BH55" s="686"/>
      <c r="BI55" s="686"/>
      <c r="BJ55" s="686"/>
      <c r="BK55" s="686">
        <v>0</v>
      </c>
      <c r="BL55" s="686"/>
      <c r="BM55" s="686"/>
      <c r="BN55" s="686"/>
      <c r="BO55" s="686"/>
      <c r="BP55" s="686"/>
      <c r="BQ55" s="686"/>
      <c r="BR55" s="686"/>
      <c r="BS55" s="687">
        <f t="shared" si="3"/>
        <v>0</v>
      </c>
      <c r="BT55" s="687"/>
      <c r="BU55" s="687"/>
      <c r="BV55" s="687"/>
      <c r="BW55" s="687"/>
      <c r="BX55" s="687"/>
      <c r="BY55" s="687"/>
      <c r="BZ55" s="687"/>
    </row>
    <row r="56" spans="1:78" ht="16.5" customHeight="1">
      <c r="A56" s="691" t="s">
        <v>593</v>
      </c>
      <c r="B56" s="691"/>
      <c r="C56" s="691"/>
      <c r="D56" s="691"/>
      <c r="E56" s="691"/>
      <c r="F56" s="691"/>
      <c r="G56" s="691"/>
      <c r="H56" s="691"/>
      <c r="I56" s="691"/>
      <c r="J56" s="691"/>
      <c r="K56" s="691"/>
      <c r="L56" s="691"/>
      <c r="M56" s="691"/>
      <c r="N56" s="691"/>
      <c r="O56" s="699"/>
      <c r="P56" s="699"/>
      <c r="Q56" s="699"/>
      <c r="R56" s="699"/>
      <c r="S56" s="699"/>
      <c r="T56" s="699"/>
      <c r="U56" s="699"/>
      <c r="V56" s="699"/>
      <c r="W56" s="686">
        <v>0</v>
      </c>
      <c r="X56" s="686"/>
      <c r="Y56" s="686"/>
      <c r="Z56" s="686"/>
      <c r="AA56" s="686"/>
      <c r="AB56" s="686"/>
      <c r="AC56" s="686"/>
      <c r="AD56" s="686"/>
      <c r="AE56" s="686">
        <v>0</v>
      </c>
      <c r="AF56" s="686"/>
      <c r="AG56" s="686"/>
      <c r="AH56" s="686"/>
      <c r="AI56" s="686"/>
      <c r="AJ56" s="686"/>
      <c r="AK56" s="686"/>
      <c r="AL56" s="686"/>
      <c r="AM56" s="686">
        <v>0</v>
      </c>
      <c r="AN56" s="686"/>
      <c r="AO56" s="686"/>
      <c r="AP56" s="686"/>
      <c r="AQ56" s="686"/>
      <c r="AR56" s="686"/>
      <c r="AS56" s="686"/>
      <c r="AT56" s="686"/>
      <c r="AU56" s="686">
        <v>0</v>
      </c>
      <c r="AV56" s="686"/>
      <c r="AW56" s="686"/>
      <c r="AX56" s="686"/>
      <c r="AY56" s="686"/>
      <c r="AZ56" s="686"/>
      <c r="BA56" s="686"/>
      <c r="BB56" s="686"/>
      <c r="BC56" s="686">
        <v>0</v>
      </c>
      <c r="BD56" s="686"/>
      <c r="BE56" s="686"/>
      <c r="BF56" s="686"/>
      <c r="BG56" s="686"/>
      <c r="BH56" s="686"/>
      <c r="BI56" s="686"/>
      <c r="BJ56" s="686"/>
      <c r="BK56" s="686">
        <v>0</v>
      </c>
      <c r="BL56" s="686"/>
      <c r="BM56" s="686"/>
      <c r="BN56" s="686"/>
      <c r="BO56" s="686"/>
      <c r="BP56" s="686"/>
      <c r="BQ56" s="686"/>
      <c r="BR56" s="686"/>
      <c r="BS56" s="687">
        <f t="shared" si="3"/>
        <v>0</v>
      </c>
      <c r="BT56" s="687"/>
      <c r="BU56" s="687"/>
      <c r="BV56" s="687"/>
      <c r="BW56" s="687"/>
      <c r="BX56" s="687"/>
      <c r="BY56" s="687"/>
      <c r="BZ56" s="687"/>
    </row>
    <row r="57" spans="1:78" ht="16.5" customHeight="1">
      <c r="A57" s="691" t="s">
        <v>597</v>
      </c>
      <c r="B57" s="691"/>
      <c r="C57" s="691"/>
      <c r="D57" s="691"/>
      <c r="E57" s="691"/>
      <c r="F57" s="691"/>
      <c r="G57" s="691"/>
      <c r="H57" s="691"/>
      <c r="I57" s="691"/>
      <c r="J57" s="691"/>
      <c r="K57" s="691"/>
      <c r="L57" s="691"/>
      <c r="M57" s="691"/>
      <c r="N57" s="691"/>
      <c r="O57" s="699"/>
      <c r="P57" s="699"/>
      <c r="Q57" s="699"/>
      <c r="R57" s="699"/>
      <c r="S57" s="699"/>
      <c r="T57" s="699"/>
      <c r="U57" s="699"/>
      <c r="V57" s="699"/>
      <c r="W57" s="686">
        <v>0</v>
      </c>
      <c r="X57" s="686"/>
      <c r="Y57" s="686"/>
      <c r="Z57" s="686"/>
      <c r="AA57" s="686"/>
      <c r="AB57" s="686"/>
      <c r="AC57" s="686"/>
      <c r="AD57" s="686"/>
      <c r="AE57" s="686">
        <v>0</v>
      </c>
      <c r="AF57" s="686"/>
      <c r="AG57" s="686"/>
      <c r="AH57" s="686"/>
      <c r="AI57" s="686"/>
      <c r="AJ57" s="686"/>
      <c r="AK57" s="686"/>
      <c r="AL57" s="686"/>
      <c r="AM57" s="686">
        <v>0</v>
      </c>
      <c r="AN57" s="686"/>
      <c r="AO57" s="686"/>
      <c r="AP57" s="686"/>
      <c r="AQ57" s="686"/>
      <c r="AR57" s="686"/>
      <c r="AS57" s="686"/>
      <c r="AT57" s="686"/>
      <c r="AU57" s="686">
        <v>0</v>
      </c>
      <c r="AV57" s="686"/>
      <c r="AW57" s="686"/>
      <c r="AX57" s="686"/>
      <c r="AY57" s="686"/>
      <c r="AZ57" s="686"/>
      <c r="BA57" s="686"/>
      <c r="BB57" s="686"/>
      <c r="BC57" s="686">
        <v>0</v>
      </c>
      <c r="BD57" s="686"/>
      <c r="BE57" s="686"/>
      <c r="BF57" s="686"/>
      <c r="BG57" s="686"/>
      <c r="BH57" s="686"/>
      <c r="BI57" s="686"/>
      <c r="BJ57" s="686"/>
      <c r="BK57" s="686">
        <v>0</v>
      </c>
      <c r="BL57" s="686"/>
      <c r="BM57" s="686"/>
      <c r="BN57" s="686"/>
      <c r="BO57" s="686"/>
      <c r="BP57" s="686"/>
      <c r="BQ57" s="686"/>
      <c r="BR57" s="686"/>
      <c r="BS57" s="687">
        <f t="shared" si="3"/>
        <v>0</v>
      </c>
      <c r="BT57" s="687"/>
      <c r="BU57" s="687"/>
      <c r="BV57" s="687"/>
      <c r="BW57" s="687"/>
      <c r="BX57" s="687"/>
      <c r="BY57" s="687"/>
      <c r="BZ57" s="687"/>
    </row>
    <row r="58" spans="1:78" ht="16.5" customHeight="1">
      <c r="A58" s="691" t="s">
        <v>598</v>
      </c>
      <c r="B58" s="691"/>
      <c r="C58" s="691"/>
      <c r="D58" s="691"/>
      <c r="E58" s="691"/>
      <c r="F58" s="691"/>
      <c r="G58" s="691"/>
      <c r="H58" s="691"/>
      <c r="I58" s="691"/>
      <c r="J58" s="691"/>
      <c r="K58" s="691"/>
      <c r="L58" s="691"/>
      <c r="M58" s="691"/>
      <c r="N58" s="691"/>
      <c r="O58" s="699"/>
      <c r="P58" s="699"/>
      <c r="Q58" s="699"/>
      <c r="R58" s="699"/>
      <c r="S58" s="699"/>
      <c r="T58" s="699"/>
      <c r="U58" s="699"/>
      <c r="V58" s="699"/>
      <c r="W58" s="686">
        <v>0</v>
      </c>
      <c r="X58" s="686"/>
      <c r="Y58" s="686"/>
      <c r="Z58" s="686"/>
      <c r="AA58" s="686"/>
      <c r="AB58" s="686"/>
      <c r="AC58" s="686"/>
      <c r="AD58" s="686"/>
      <c r="AE58" s="686">
        <v>0</v>
      </c>
      <c r="AF58" s="686"/>
      <c r="AG58" s="686"/>
      <c r="AH58" s="686"/>
      <c r="AI58" s="686"/>
      <c r="AJ58" s="686"/>
      <c r="AK58" s="686"/>
      <c r="AL58" s="686"/>
      <c r="AM58" s="686">
        <v>0</v>
      </c>
      <c r="AN58" s="686"/>
      <c r="AO58" s="686"/>
      <c r="AP58" s="686"/>
      <c r="AQ58" s="686"/>
      <c r="AR58" s="686"/>
      <c r="AS58" s="686"/>
      <c r="AT58" s="686"/>
      <c r="AU58" s="686">
        <v>0</v>
      </c>
      <c r="AV58" s="686"/>
      <c r="AW58" s="686"/>
      <c r="AX58" s="686"/>
      <c r="AY58" s="686"/>
      <c r="AZ58" s="686"/>
      <c r="BA58" s="686"/>
      <c r="BB58" s="686"/>
      <c r="BC58" s="686">
        <v>0</v>
      </c>
      <c r="BD58" s="686"/>
      <c r="BE58" s="686"/>
      <c r="BF58" s="686"/>
      <c r="BG58" s="686"/>
      <c r="BH58" s="686"/>
      <c r="BI58" s="686"/>
      <c r="BJ58" s="686"/>
      <c r="BK58" s="686">
        <v>0</v>
      </c>
      <c r="BL58" s="686"/>
      <c r="BM58" s="686"/>
      <c r="BN58" s="686"/>
      <c r="BO58" s="686"/>
      <c r="BP58" s="686"/>
      <c r="BQ58" s="686"/>
      <c r="BR58" s="686"/>
      <c r="BS58" s="687">
        <f t="shared" si="3"/>
        <v>0</v>
      </c>
      <c r="BT58" s="687"/>
      <c r="BU58" s="687"/>
      <c r="BV58" s="687"/>
      <c r="BW58" s="687"/>
      <c r="BX58" s="687"/>
      <c r="BY58" s="687"/>
      <c r="BZ58" s="687"/>
    </row>
    <row r="59" spans="1:78" ht="16.5" customHeight="1">
      <c r="A59" s="690" t="s">
        <v>819</v>
      </c>
      <c r="B59" s="690"/>
      <c r="C59" s="691"/>
      <c r="D59" s="691"/>
      <c r="E59" s="691"/>
      <c r="F59" s="691"/>
      <c r="G59" s="691"/>
      <c r="H59" s="691"/>
      <c r="I59" s="691"/>
      <c r="J59" s="691"/>
      <c r="K59" s="691"/>
      <c r="L59" s="691"/>
      <c r="M59" s="691"/>
      <c r="N59" s="691"/>
      <c r="O59" s="687">
        <f>SUM(O60:V62)</f>
        <v>0</v>
      </c>
      <c r="P59" s="687"/>
      <c r="Q59" s="687"/>
      <c r="R59" s="687"/>
      <c r="S59" s="687"/>
      <c r="T59" s="687"/>
      <c r="U59" s="687"/>
      <c r="V59" s="687"/>
      <c r="W59" s="687">
        <f>SUM(W60:AD62)</f>
        <v>0</v>
      </c>
      <c r="X59" s="687"/>
      <c r="Y59" s="687"/>
      <c r="Z59" s="687"/>
      <c r="AA59" s="687"/>
      <c r="AB59" s="687"/>
      <c r="AC59" s="687"/>
      <c r="AD59" s="687"/>
      <c r="AE59" s="687">
        <f>SUM(AE60:AL62)</f>
        <v>0</v>
      </c>
      <c r="AF59" s="687"/>
      <c r="AG59" s="687"/>
      <c r="AH59" s="687"/>
      <c r="AI59" s="687"/>
      <c r="AJ59" s="687"/>
      <c r="AK59" s="687"/>
      <c r="AL59" s="687"/>
      <c r="AM59" s="687">
        <f>SUM(AM60:AT62)</f>
        <v>0</v>
      </c>
      <c r="AN59" s="687"/>
      <c r="AO59" s="687"/>
      <c r="AP59" s="687"/>
      <c r="AQ59" s="687"/>
      <c r="AR59" s="687"/>
      <c r="AS59" s="687"/>
      <c r="AT59" s="687"/>
      <c r="AU59" s="687">
        <f>SUM(AU60:BB62)</f>
        <v>0</v>
      </c>
      <c r="AV59" s="687"/>
      <c r="AW59" s="687"/>
      <c r="AX59" s="687"/>
      <c r="AY59" s="687"/>
      <c r="AZ59" s="687"/>
      <c r="BA59" s="687"/>
      <c r="BB59" s="687"/>
      <c r="BC59" s="687">
        <f>SUM(BC60:BJ62)</f>
        <v>0</v>
      </c>
      <c r="BD59" s="687"/>
      <c r="BE59" s="687"/>
      <c r="BF59" s="687"/>
      <c r="BG59" s="687"/>
      <c r="BH59" s="687"/>
      <c r="BI59" s="687"/>
      <c r="BJ59" s="687"/>
      <c r="BK59" s="687">
        <f>SUM(BK60:BR62)</f>
        <v>0</v>
      </c>
      <c r="BL59" s="687"/>
      <c r="BM59" s="687"/>
      <c r="BN59" s="687"/>
      <c r="BO59" s="687"/>
      <c r="BP59" s="687"/>
      <c r="BQ59" s="687"/>
      <c r="BR59" s="687"/>
      <c r="BS59" s="687">
        <f t="shared" si="3"/>
        <v>0</v>
      </c>
      <c r="BT59" s="687"/>
      <c r="BU59" s="687"/>
      <c r="BV59" s="687"/>
      <c r="BW59" s="687"/>
      <c r="BX59" s="687"/>
      <c r="BY59" s="687"/>
      <c r="BZ59" s="687"/>
    </row>
    <row r="60" spans="1:78" ht="16.5" customHeight="1">
      <c r="A60" s="701"/>
      <c r="B60" s="702"/>
      <c r="C60" s="75"/>
      <c r="D60" s="681" t="s">
        <v>542</v>
      </c>
      <c r="E60" s="681"/>
      <c r="F60" s="681"/>
      <c r="G60" s="681"/>
      <c r="H60" s="681"/>
      <c r="I60" s="681"/>
      <c r="J60" s="681"/>
      <c r="K60" s="681"/>
      <c r="L60" s="681"/>
      <c r="M60" s="681"/>
      <c r="N60" s="682"/>
      <c r="O60" s="686">
        <v>0</v>
      </c>
      <c r="P60" s="686"/>
      <c r="Q60" s="686"/>
      <c r="R60" s="686"/>
      <c r="S60" s="686"/>
      <c r="T60" s="686"/>
      <c r="U60" s="686"/>
      <c r="V60" s="686"/>
      <c r="W60" s="686">
        <v>0</v>
      </c>
      <c r="X60" s="686"/>
      <c r="Y60" s="686"/>
      <c r="Z60" s="686"/>
      <c r="AA60" s="686"/>
      <c r="AB60" s="686"/>
      <c r="AC60" s="686"/>
      <c r="AD60" s="686"/>
      <c r="AE60" s="686">
        <v>0</v>
      </c>
      <c r="AF60" s="686"/>
      <c r="AG60" s="686"/>
      <c r="AH60" s="686"/>
      <c r="AI60" s="686"/>
      <c r="AJ60" s="686"/>
      <c r="AK60" s="686"/>
      <c r="AL60" s="686"/>
      <c r="AM60" s="686">
        <v>0</v>
      </c>
      <c r="AN60" s="686"/>
      <c r="AO60" s="686"/>
      <c r="AP60" s="686"/>
      <c r="AQ60" s="686"/>
      <c r="AR60" s="686"/>
      <c r="AS60" s="686"/>
      <c r="AT60" s="686"/>
      <c r="AU60" s="686">
        <v>0</v>
      </c>
      <c r="AV60" s="686"/>
      <c r="AW60" s="686"/>
      <c r="AX60" s="686"/>
      <c r="AY60" s="686"/>
      <c r="AZ60" s="686"/>
      <c r="BA60" s="686"/>
      <c r="BB60" s="686"/>
      <c r="BC60" s="686">
        <v>0</v>
      </c>
      <c r="BD60" s="686"/>
      <c r="BE60" s="686"/>
      <c r="BF60" s="686"/>
      <c r="BG60" s="686"/>
      <c r="BH60" s="686"/>
      <c r="BI60" s="686"/>
      <c r="BJ60" s="686"/>
      <c r="BK60" s="686">
        <v>0</v>
      </c>
      <c r="BL60" s="686"/>
      <c r="BM60" s="686"/>
      <c r="BN60" s="686"/>
      <c r="BO60" s="686"/>
      <c r="BP60" s="686"/>
      <c r="BQ60" s="686"/>
      <c r="BR60" s="686"/>
      <c r="BS60" s="687">
        <f t="shared" si="3"/>
        <v>0</v>
      </c>
      <c r="BT60" s="687"/>
      <c r="BU60" s="687"/>
      <c r="BV60" s="687"/>
      <c r="BW60" s="687"/>
      <c r="BX60" s="687"/>
      <c r="BY60" s="687"/>
      <c r="BZ60" s="687"/>
    </row>
    <row r="61" spans="1:78" ht="16.5" customHeight="1">
      <c r="A61" s="701"/>
      <c r="B61" s="708"/>
      <c r="C61" s="75"/>
      <c r="D61" s="681" t="s">
        <v>543</v>
      </c>
      <c r="E61" s="681"/>
      <c r="F61" s="681"/>
      <c r="G61" s="681"/>
      <c r="H61" s="681"/>
      <c r="I61" s="681"/>
      <c r="J61" s="681"/>
      <c r="K61" s="681"/>
      <c r="L61" s="681"/>
      <c r="M61" s="681"/>
      <c r="N61" s="682"/>
      <c r="O61" s="699"/>
      <c r="P61" s="699"/>
      <c r="Q61" s="699"/>
      <c r="R61" s="699"/>
      <c r="S61" s="699"/>
      <c r="T61" s="699"/>
      <c r="U61" s="699"/>
      <c r="V61" s="699"/>
      <c r="W61" s="699"/>
      <c r="X61" s="699"/>
      <c r="Y61" s="699"/>
      <c r="Z61" s="699"/>
      <c r="AA61" s="699"/>
      <c r="AB61" s="699"/>
      <c r="AC61" s="699"/>
      <c r="AD61" s="699"/>
      <c r="AE61" s="686">
        <v>0</v>
      </c>
      <c r="AF61" s="686"/>
      <c r="AG61" s="686"/>
      <c r="AH61" s="686"/>
      <c r="AI61" s="686"/>
      <c r="AJ61" s="686"/>
      <c r="AK61" s="686"/>
      <c r="AL61" s="686"/>
      <c r="AM61" s="686">
        <v>0</v>
      </c>
      <c r="AN61" s="686"/>
      <c r="AO61" s="686"/>
      <c r="AP61" s="686"/>
      <c r="AQ61" s="686"/>
      <c r="AR61" s="686"/>
      <c r="AS61" s="686"/>
      <c r="AT61" s="686"/>
      <c r="AU61" s="686">
        <v>0</v>
      </c>
      <c r="AV61" s="686"/>
      <c r="AW61" s="686"/>
      <c r="AX61" s="686"/>
      <c r="AY61" s="686"/>
      <c r="AZ61" s="686"/>
      <c r="BA61" s="686"/>
      <c r="BB61" s="686"/>
      <c r="BC61" s="686">
        <v>0</v>
      </c>
      <c r="BD61" s="686"/>
      <c r="BE61" s="686"/>
      <c r="BF61" s="686"/>
      <c r="BG61" s="686"/>
      <c r="BH61" s="686"/>
      <c r="BI61" s="686"/>
      <c r="BJ61" s="686"/>
      <c r="BK61" s="686">
        <v>0</v>
      </c>
      <c r="BL61" s="686"/>
      <c r="BM61" s="686"/>
      <c r="BN61" s="686"/>
      <c r="BO61" s="686"/>
      <c r="BP61" s="686"/>
      <c r="BQ61" s="686"/>
      <c r="BR61" s="686"/>
      <c r="BS61" s="687">
        <f t="shared" si="3"/>
        <v>0</v>
      </c>
      <c r="BT61" s="687"/>
      <c r="BU61" s="687"/>
      <c r="BV61" s="687"/>
      <c r="BW61" s="687"/>
      <c r="BX61" s="687"/>
      <c r="BY61" s="687"/>
      <c r="BZ61" s="687"/>
    </row>
    <row r="62" spans="1:78" ht="16.5" customHeight="1">
      <c r="A62" s="701"/>
      <c r="B62" s="708"/>
      <c r="C62" s="75"/>
      <c r="D62" s="681" t="s">
        <v>518</v>
      </c>
      <c r="E62" s="681"/>
      <c r="F62" s="681"/>
      <c r="G62" s="681"/>
      <c r="H62" s="681"/>
      <c r="I62" s="681"/>
      <c r="J62" s="681"/>
      <c r="K62" s="681"/>
      <c r="L62" s="681"/>
      <c r="M62" s="681"/>
      <c r="N62" s="682"/>
      <c r="O62" s="699"/>
      <c r="P62" s="699"/>
      <c r="Q62" s="699"/>
      <c r="R62" s="699"/>
      <c r="S62" s="699"/>
      <c r="T62" s="699"/>
      <c r="U62" s="699"/>
      <c r="V62" s="699"/>
      <c r="W62" s="699"/>
      <c r="X62" s="699"/>
      <c r="Y62" s="699"/>
      <c r="Z62" s="699"/>
      <c r="AA62" s="699"/>
      <c r="AB62" s="699"/>
      <c r="AC62" s="699"/>
      <c r="AD62" s="699"/>
      <c r="AE62" s="686">
        <v>0</v>
      </c>
      <c r="AF62" s="686"/>
      <c r="AG62" s="686"/>
      <c r="AH62" s="686"/>
      <c r="AI62" s="686"/>
      <c r="AJ62" s="686"/>
      <c r="AK62" s="686"/>
      <c r="AL62" s="686"/>
      <c r="AM62" s="686">
        <v>0</v>
      </c>
      <c r="AN62" s="686"/>
      <c r="AO62" s="686"/>
      <c r="AP62" s="686"/>
      <c r="AQ62" s="686"/>
      <c r="AR62" s="686"/>
      <c r="AS62" s="686"/>
      <c r="AT62" s="686"/>
      <c r="AU62" s="686">
        <v>0</v>
      </c>
      <c r="AV62" s="686"/>
      <c r="AW62" s="686"/>
      <c r="AX62" s="686"/>
      <c r="AY62" s="686"/>
      <c r="AZ62" s="686"/>
      <c r="BA62" s="686"/>
      <c r="BB62" s="686"/>
      <c r="BC62" s="686">
        <v>0</v>
      </c>
      <c r="BD62" s="686"/>
      <c r="BE62" s="686"/>
      <c r="BF62" s="686"/>
      <c r="BG62" s="686"/>
      <c r="BH62" s="686"/>
      <c r="BI62" s="686"/>
      <c r="BJ62" s="686"/>
      <c r="BK62" s="686">
        <v>0</v>
      </c>
      <c r="BL62" s="686"/>
      <c r="BM62" s="686"/>
      <c r="BN62" s="686"/>
      <c r="BO62" s="686"/>
      <c r="BP62" s="686"/>
      <c r="BQ62" s="686"/>
      <c r="BR62" s="686"/>
      <c r="BS62" s="687">
        <f t="shared" si="3"/>
        <v>0</v>
      </c>
      <c r="BT62" s="687"/>
      <c r="BU62" s="687"/>
      <c r="BV62" s="687"/>
      <c r="BW62" s="687"/>
      <c r="BX62" s="687"/>
      <c r="BY62" s="687"/>
      <c r="BZ62" s="687"/>
    </row>
    <row r="63" spans="1:78" ht="16.5" customHeight="1">
      <c r="A63" s="701"/>
      <c r="B63" s="708"/>
      <c r="C63" s="691" t="s">
        <v>820</v>
      </c>
      <c r="D63" s="691"/>
      <c r="E63" s="691"/>
      <c r="F63" s="691"/>
      <c r="G63" s="691"/>
      <c r="H63" s="691"/>
      <c r="I63" s="691"/>
      <c r="J63" s="691"/>
      <c r="K63" s="691"/>
      <c r="L63" s="691"/>
      <c r="M63" s="691"/>
      <c r="N63" s="691"/>
      <c r="O63" s="687">
        <f>SUM(O64:V66)</f>
        <v>0</v>
      </c>
      <c r="P63" s="687"/>
      <c r="Q63" s="687"/>
      <c r="R63" s="687"/>
      <c r="S63" s="687"/>
      <c r="T63" s="687"/>
      <c r="U63" s="687"/>
      <c r="V63" s="687"/>
      <c r="W63" s="687">
        <f>SUM(W64:AD66)</f>
        <v>0</v>
      </c>
      <c r="X63" s="687"/>
      <c r="Y63" s="687"/>
      <c r="Z63" s="687"/>
      <c r="AA63" s="687"/>
      <c r="AB63" s="687"/>
      <c r="AC63" s="687"/>
      <c r="AD63" s="687"/>
      <c r="AE63" s="687">
        <f>SUM(AE64:AL66)</f>
        <v>0</v>
      </c>
      <c r="AF63" s="687"/>
      <c r="AG63" s="687"/>
      <c r="AH63" s="687"/>
      <c r="AI63" s="687"/>
      <c r="AJ63" s="687"/>
      <c r="AK63" s="687"/>
      <c r="AL63" s="687"/>
      <c r="AM63" s="687">
        <f>SUM(AM64:AT66)</f>
        <v>0</v>
      </c>
      <c r="AN63" s="687"/>
      <c r="AO63" s="687"/>
      <c r="AP63" s="687"/>
      <c r="AQ63" s="687"/>
      <c r="AR63" s="687"/>
      <c r="AS63" s="687"/>
      <c r="AT63" s="687"/>
      <c r="AU63" s="687">
        <f>SUM(AU64:BB66)</f>
        <v>0</v>
      </c>
      <c r="AV63" s="687"/>
      <c r="AW63" s="687"/>
      <c r="AX63" s="687"/>
      <c r="AY63" s="687"/>
      <c r="AZ63" s="687"/>
      <c r="BA63" s="687"/>
      <c r="BB63" s="687"/>
      <c r="BC63" s="687">
        <f>SUM(BC64:BJ66)</f>
        <v>0</v>
      </c>
      <c r="BD63" s="687"/>
      <c r="BE63" s="687"/>
      <c r="BF63" s="687"/>
      <c r="BG63" s="687"/>
      <c r="BH63" s="687"/>
      <c r="BI63" s="687"/>
      <c r="BJ63" s="687"/>
      <c r="BK63" s="687">
        <f>SUM(BK64:BR66)</f>
        <v>0</v>
      </c>
      <c r="BL63" s="687"/>
      <c r="BM63" s="687"/>
      <c r="BN63" s="687"/>
      <c r="BO63" s="687"/>
      <c r="BP63" s="687"/>
      <c r="BQ63" s="687"/>
      <c r="BR63" s="687"/>
      <c r="BS63" s="687">
        <f t="shared" si="3"/>
        <v>0</v>
      </c>
      <c r="BT63" s="687"/>
      <c r="BU63" s="687"/>
      <c r="BV63" s="687"/>
      <c r="BW63" s="687"/>
      <c r="BX63" s="687"/>
      <c r="BY63" s="687"/>
      <c r="BZ63" s="687"/>
    </row>
    <row r="64" spans="1:78" ht="16.5" customHeight="1">
      <c r="A64" s="701"/>
      <c r="B64" s="708"/>
      <c r="C64" s="75"/>
      <c r="D64" s="681" t="s">
        <v>542</v>
      </c>
      <c r="E64" s="681"/>
      <c r="F64" s="681"/>
      <c r="G64" s="681"/>
      <c r="H64" s="681"/>
      <c r="I64" s="681"/>
      <c r="J64" s="681"/>
      <c r="K64" s="681"/>
      <c r="L64" s="681"/>
      <c r="M64" s="681"/>
      <c r="N64" s="682"/>
      <c r="O64" s="686">
        <v>0</v>
      </c>
      <c r="P64" s="686"/>
      <c r="Q64" s="686"/>
      <c r="R64" s="686"/>
      <c r="S64" s="686"/>
      <c r="T64" s="686"/>
      <c r="U64" s="686"/>
      <c r="V64" s="686"/>
      <c r="W64" s="686">
        <v>0</v>
      </c>
      <c r="X64" s="686"/>
      <c r="Y64" s="686"/>
      <c r="Z64" s="686"/>
      <c r="AA64" s="686"/>
      <c r="AB64" s="686"/>
      <c r="AC64" s="686"/>
      <c r="AD64" s="686"/>
      <c r="AE64" s="686">
        <v>0</v>
      </c>
      <c r="AF64" s="686"/>
      <c r="AG64" s="686"/>
      <c r="AH64" s="686"/>
      <c r="AI64" s="686"/>
      <c r="AJ64" s="686"/>
      <c r="AK64" s="686"/>
      <c r="AL64" s="686"/>
      <c r="AM64" s="686">
        <v>0</v>
      </c>
      <c r="AN64" s="686"/>
      <c r="AO64" s="686"/>
      <c r="AP64" s="686"/>
      <c r="AQ64" s="686"/>
      <c r="AR64" s="686"/>
      <c r="AS64" s="686"/>
      <c r="AT64" s="686"/>
      <c r="AU64" s="686">
        <v>0</v>
      </c>
      <c r="AV64" s="686"/>
      <c r="AW64" s="686"/>
      <c r="AX64" s="686"/>
      <c r="AY64" s="686"/>
      <c r="AZ64" s="686"/>
      <c r="BA64" s="686"/>
      <c r="BB64" s="686"/>
      <c r="BC64" s="686">
        <v>0</v>
      </c>
      <c r="BD64" s="686"/>
      <c r="BE64" s="686"/>
      <c r="BF64" s="686"/>
      <c r="BG64" s="686"/>
      <c r="BH64" s="686"/>
      <c r="BI64" s="686"/>
      <c r="BJ64" s="686"/>
      <c r="BK64" s="686">
        <v>0</v>
      </c>
      <c r="BL64" s="686"/>
      <c r="BM64" s="686"/>
      <c r="BN64" s="686"/>
      <c r="BO64" s="686"/>
      <c r="BP64" s="686"/>
      <c r="BQ64" s="686"/>
      <c r="BR64" s="686"/>
      <c r="BS64" s="687">
        <f t="shared" si="3"/>
        <v>0</v>
      </c>
      <c r="BT64" s="687"/>
      <c r="BU64" s="687"/>
      <c r="BV64" s="687"/>
      <c r="BW64" s="687"/>
      <c r="BX64" s="687"/>
      <c r="BY64" s="687"/>
      <c r="BZ64" s="687"/>
    </row>
    <row r="65" spans="1:78" ht="16.5" customHeight="1">
      <c r="A65" s="701"/>
      <c r="B65" s="708"/>
      <c r="C65" s="75"/>
      <c r="D65" s="681" t="s">
        <v>543</v>
      </c>
      <c r="E65" s="681"/>
      <c r="F65" s="681"/>
      <c r="G65" s="681"/>
      <c r="H65" s="681"/>
      <c r="I65" s="681"/>
      <c r="J65" s="681"/>
      <c r="K65" s="681"/>
      <c r="L65" s="681"/>
      <c r="M65" s="681"/>
      <c r="N65" s="682"/>
      <c r="O65" s="699"/>
      <c r="P65" s="699"/>
      <c r="Q65" s="699"/>
      <c r="R65" s="699"/>
      <c r="S65" s="699"/>
      <c r="T65" s="699"/>
      <c r="U65" s="699"/>
      <c r="V65" s="699"/>
      <c r="W65" s="699"/>
      <c r="X65" s="699"/>
      <c r="Y65" s="699"/>
      <c r="Z65" s="699"/>
      <c r="AA65" s="699"/>
      <c r="AB65" s="699"/>
      <c r="AC65" s="699"/>
      <c r="AD65" s="699"/>
      <c r="AE65" s="686">
        <v>0</v>
      </c>
      <c r="AF65" s="686"/>
      <c r="AG65" s="686"/>
      <c r="AH65" s="686"/>
      <c r="AI65" s="686"/>
      <c r="AJ65" s="686"/>
      <c r="AK65" s="686"/>
      <c r="AL65" s="686"/>
      <c r="AM65" s="686">
        <v>0</v>
      </c>
      <c r="AN65" s="686"/>
      <c r="AO65" s="686"/>
      <c r="AP65" s="686"/>
      <c r="AQ65" s="686"/>
      <c r="AR65" s="686"/>
      <c r="AS65" s="686"/>
      <c r="AT65" s="686"/>
      <c r="AU65" s="686">
        <v>0</v>
      </c>
      <c r="AV65" s="686"/>
      <c r="AW65" s="686"/>
      <c r="AX65" s="686"/>
      <c r="AY65" s="686"/>
      <c r="AZ65" s="686"/>
      <c r="BA65" s="686"/>
      <c r="BB65" s="686"/>
      <c r="BC65" s="686">
        <v>0</v>
      </c>
      <c r="BD65" s="686"/>
      <c r="BE65" s="686"/>
      <c r="BF65" s="686"/>
      <c r="BG65" s="686"/>
      <c r="BH65" s="686"/>
      <c r="BI65" s="686"/>
      <c r="BJ65" s="686"/>
      <c r="BK65" s="686">
        <v>0</v>
      </c>
      <c r="BL65" s="686"/>
      <c r="BM65" s="686"/>
      <c r="BN65" s="686"/>
      <c r="BO65" s="686"/>
      <c r="BP65" s="686"/>
      <c r="BQ65" s="686"/>
      <c r="BR65" s="686"/>
      <c r="BS65" s="687">
        <f t="shared" si="3"/>
        <v>0</v>
      </c>
      <c r="BT65" s="687"/>
      <c r="BU65" s="687"/>
      <c r="BV65" s="687"/>
      <c r="BW65" s="687"/>
      <c r="BX65" s="687"/>
      <c r="BY65" s="687"/>
      <c r="BZ65" s="687"/>
    </row>
    <row r="66" spans="1:78" ht="16.5" customHeight="1">
      <c r="A66" s="706"/>
      <c r="B66" s="709"/>
      <c r="C66" s="75"/>
      <c r="D66" s="681" t="s">
        <v>518</v>
      </c>
      <c r="E66" s="681"/>
      <c r="F66" s="681"/>
      <c r="G66" s="681"/>
      <c r="H66" s="681"/>
      <c r="I66" s="681"/>
      <c r="J66" s="681"/>
      <c r="K66" s="681"/>
      <c r="L66" s="681"/>
      <c r="M66" s="681"/>
      <c r="N66" s="682"/>
      <c r="O66" s="699"/>
      <c r="P66" s="699"/>
      <c r="Q66" s="699"/>
      <c r="R66" s="699"/>
      <c r="S66" s="699"/>
      <c r="T66" s="699"/>
      <c r="U66" s="699"/>
      <c r="V66" s="699"/>
      <c r="W66" s="699"/>
      <c r="X66" s="699"/>
      <c r="Y66" s="699"/>
      <c r="Z66" s="699"/>
      <c r="AA66" s="699"/>
      <c r="AB66" s="699"/>
      <c r="AC66" s="699"/>
      <c r="AD66" s="699"/>
      <c r="AE66" s="686">
        <v>0</v>
      </c>
      <c r="AF66" s="686"/>
      <c r="AG66" s="686"/>
      <c r="AH66" s="686"/>
      <c r="AI66" s="686"/>
      <c r="AJ66" s="686"/>
      <c r="AK66" s="686"/>
      <c r="AL66" s="686"/>
      <c r="AM66" s="686">
        <v>0</v>
      </c>
      <c r="AN66" s="686"/>
      <c r="AO66" s="686"/>
      <c r="AP66" s="686"/>
      <c r="AQ66" s="686"/>
      <c r="AR66" s="686"/>
      <c r="AS66" s="686"/>
      <c r="AT66" s="686"/>
      <c r="AU66" s="686">
        <v>0</v>
      </c>
      <c r="AV66" s="686"/>
      <c r="AW66" s="686"/>
      <c r="AX66" s="686"/>
      <c r="AY66" s="686"/>
      <c r="AZ66" s="686"/>
      <c r="BA66" s="686"/>
      <c r="BB66" s="686"/>
      <c r="BC66" s="686">
        <v>0</v>
      </c>
      <c r="BD66" s="686"/>
      <c r="BE66" s="686"/>
      <c r="BF66" s="686"/>
      <c r="BG66" s="686"/>
      <c r="BH66" s="686"/>
      <c r="BI66" s="686"/>
      <c r="BJ66" s="686"/>
      <c r="BK66" s="686">
        <v>0</v>
      </c>
      <c r="BL66" s="686"/>
      <c r="BM66" s="686"/>
      <c r="BN66" s="686"/>
      <c r="BO66" s="686"/>
      <c r="BP66" s="686"/>
      <c r="BQ66" s="686"/>
      <c r="BR66" s="686"/>
      <c r="BS66" s="687">
        <f t="shared" si="3"/>
        <v>0</v>
      </c>
      <c r="BT66" s="687"/>
      <c r="BU66" s="687"/>
      <c r="BV66" s="687"/>
      <c r="BW66" s="687"/>
      <c r="BX66" s="687"/>
      <c r="BY66" s="687"/>
      <c r="BZ66" s="687"/>
    </row>
    <row r="67" spans="1:78" ht="16.5" customHeight="1">
      <c r="A67" s="703" t="s">
        <v>702</v>
      </c>
      <c r="B67" s="704"/>
      <c r="C67" s="704"/>
      <c r="D67" s="704"/>
      <c r="E67" s="704"/>
      <c r="F67" s="704"/>
      <c r="G67" s="704"/>
      <c r="H67" s="704"/>
      <c r="I67" s="704"/>
      <c r="J67" s="704"/>
      <c r="K67" s="704"/>
      <c r="L67" s="704"/>
      <c r="M67" s="704"/>
      <c r="N67" s="705"/>
      <c r="O67" s="687">
        <f>SUM(O54:V59)</f>
        <v>0</v>
      </c>
      <c r="P67" s="687"/>
      <c r="Q67" s="687"/>
      <c r="R67" s="687"/>
      <c r="S67" s="687"/>
      <c r="T67" s="687"/>
      <c r="U67" s="687"/>
      <c r="V67" s="687"/>
      <c r="W67" s="687">
        <f>SUM(W54:AD59)</f>
        <v>0</v>
      </c>
      <c r="X67" s="687"/>
      <c r="Y67" s="687"/>
      <c r="Z67" s="687"/>
      <c r="AA67" s="687"/>
      <c r="AB67" s="687"/>
      <c r="AC67" s="687"/>
      <c r="AD67" s="687"/>
      <c r="AE67" s="687">
        <f>SUM(AE54:AL59)</f>
        <v>0</v>
      </c>
      <c r="AF67" s="687"/>
      <c r="AG67" s="687"/>
      <c r="AH67" s="687"/>
      <c r="AI67" s="687"/>
      <c r="AJ67" s="687"/>
      <c r="AK67" s="687"/>
      <c r="AL67" s="687"/>
      <c r="AM67" s="687">
        <f>SUM(AM54:AT59)</f>
        <v>0</v>
      </c>
      <c r="AN67" s="687"/>
      <c r="AO67" s="687"/>
      <c r="AP67" s="687"/>
      <c r="AQ67" s="687"/>
      <c r="AR67" s="687"/>
      <c r="AS67" s="687"/>
      <c r="AT67" s="687"/>
      <c r="AU67" s="687">
        <f>SUM(AU54:BB59)</f>
        <v>0</v>
      </c>
      <c r="AV67" s="687"/>
      <c r="AW67" s="687"/>
      <c r="AX67" s="687"/>
      <c r="AY67" s="687"/>
      <c r="AZ67" s="687"/>
      <c r="BA67" s="687"/>
      <c r="BB67" s="687"/>
      <c r="BC67" s="687">
        <f>SUM(BC54:BJ59)</f>
        <v>0</v>
      </c>
      <c r="BD67" s="687"/>
      <c r="BE67" s="687"/>
      <c r="BF67" s="687"/>
      <c r="BG67" s="687"/>
      <c r="BH67" s="687"/>
      <c r="BI67" s="687"/>
      <c r="BJ67" s="687"/>
      <c r="BK67" s="687">
        <f>SUM(BK54:BR59)</f>
        <v>0</v>
      </c>
      <c r="BL67" s="687"/>
      <c r="BM67" s="687"/>
      <c r="BN67" s="687"/>
      <c r="BO67" s="687"/>
      <c r="BP67" s="687"/>
      <c r="BQ67" s="687"/>
      <c r="BR67" s="687"/>
      <c r="BS67" s="687">
        <f t="shared" si="3"/>
        <v>0</v>
      </c>
      <c r="BT67" s="687"/>
      <c r="BU67" s="687"/>
      <c r="BV67" s="687"/>
      <c r="BW67" s="687"/>
      <c r="BX67" s="687"/>
      <c r="BY67" s="687"/>
      <c r="BZ67" s="687"/>
    </row>
  </sheetData>
  <sheetProtection sheet="1" objects="1" scenarios="1"/>
  <mergeCells count="539">
    <mergeCell ref="A65:B65"/>
    <mergeCell ref="A66:B66"/>
    <mergeCell ref="C63:N63"/>
    <mergeCell ref="A60:B60"/>
    <mergeCell ref="A61:B61"/>
    <mergeCell ref="A62:B62"/>
    <mergeCell ref="A63:B63"/>
    <mergeCell ref="D64:N64"/>
    <mergeCell ref="D65:N65"/>
    <mergeCell ref="D66:N66"/>
    <mergeCell ref="A34:B34"/>
    <mergeCell ref="A35:B35"/>
    <mergeCell ref="A36:B36"/>
    <mergeCell ref="A58:N58"/>
    <mergeCell ref="A55:N55"/>
    <mergeCell ref="A56:N56"/>
    <mergeCell ref="A52:N52"/>
    <mergeCell ref="A49:B49"/>
    <mergeCell ref="A50:B50"/>
    <mergeCell ref="A51:B51"/>
    <mergeCell ref="BS54:BZ54"/>
    <mergeCell ref="BS55:BZ55"/>
    <mergeCell ref="BS56:BZ56"/>
    <mergeCell ref="BS49:BZ49"/>
    <mergeCell ref="BS50:BZ50"/>
    <mergeCell ref="BS51:BZ51"/>
    <mergeCell ref="BS52:BZ52"/>
    <mergeCell ref="A30:B30"/>
    <mergeCell ref="A31:B31"/>
    <mergeCell ref="A32:B32"/>
    <mergeCell ref="A33:B33"/>
    <mergeCell ref="C33:N33"/>
    <mergeCell ref="AU37:BB37"/>
    <mergeCell ref="BC37:BJ37"/>
    <mergeCell ref="BS61:BZ61"/>
    <mergeCell ref="BS37:BZ37"/>
    <mergeCell ref="BS45:BZ45"/>
    <mergeCell ref="A37:N37"/>
    <mergeCell ref="O37:V37"/>
    <mergeCell ref="W37:AD37"/>
    <mergeCell ref="AE37:AL37"/>
    <mergeCell ref="BS62:BZ62"/>
    <mergeCell ref="BS57:BZ57"/>
    <mergeCell ref="BS58:BZ58"/>
    <mergeCell ref="BS59:BZ59"/>
    <mergeCell ref="BS60:BZ60"/>
    <mergeCell ref="BS67:BZ67"/>
    <mergeCell ref="BS65:BZ65"/>
    <mergeCell ref="BS66:BZ66"/>
    <mergeCell ref="BS63:BZ63"/>
    <mergeCell ref="BS64:BZ64"/>
    <mergeCell ref="BS34:BZ34"/>
    <mergeCell ref="BS35:BZ35"/>
    <mergeCell ref="BS36:BZ36"/>
    <mergeCell ref="BS48:BZ48"/>
    <mergeCell ref="BS41:BZ41"/>
    <mergeCell ref="BS42:BZ42"/>
    <mergeCell ref="BS43:BZ43"/>
    <mergeCell ref="BS44:BZ44"/>
    <mergeCell ref="BS46:BZ46"/>
    <mergeCell ref="BS47:BZ47"/>
    <mergeCell ref="BS39:BZ39"/>
    <mergeCell ref="BS40:BZ40"/>
    <mergeCell ref="BS26:BZ26"/>
    <mergeCell ref="BS27:BZ27"/>
    <mergeCell ref="BS28:BZ28"/>
    <mergeCell ref="BS29:BZ29"/>
    <mergeCell ref="BS30:BZ30"/>
    <mergeCell ref="BS31:BZ31"/>
    <mergeCell ref="BS32:BZ32"/>
    <mergeCell ref="BS33:BZ33"/>
    <mergeCell ref="BS21:BZ21"/>
    <mergeCell ref="BS22:BZ22"/>
    <mergeCell ref="BS23:BZ23"/>
    <mergeCell ref="BS24:BZ24"/>
    <mergeCell ref="BS17:BZ17"/>
    <mergeCell ref="BS18:BZ18"/>
    <mergeCell ref="BS19:BZ19"/>
    <mergeCell ref="BS20:BZ20"/>
    <mergeCell ref="BK65:BR65"/>
    <mergeCell ref="BK66:BR66"/>
    <mergeCell ref="BK67:BR67"/>
    <mergeCell ref="BS9:BZ9"/>
    <mergeCell ref="BS11:BZ11"/>
    <mergeCell ref="BS12:BZ12"/>
    <mergeCell ref="BS13:BZ13"/>
    <mergeCell ref="BS14:BZ14"/>
    <mergeCell ref="BS15:BZ15"/>
    <mergeCell ref="BS16:BZ16"/>
    <mergeCell ref="BK61:BR61"/>
    <mergeCell ref="BK62:BR62"/>
    <mergeCell ref="BK63:BR63"/>
    <mergeCell ref="BK64:BR64"/>
    <mergeCell ref="BK57:BR57"/>
    <mergeCell ref="BK58:BR58"/>
    <mergeCell ref="BK59:BR59"/>
    <mergeCell ref="BK60:BR60"/>
    <mergeCell ref="BK52:BR52"/>
    <mergeCell ref="BK54:BR54"/>
    <mergeCell ref="BK55:BR55"/>
    <mergeCell ref="BK56:BR56"/>
    <mergeCell ref="BK48:BR48"/>
    <mergeCell ref="BK49:BR49"/>
    <mergeCell ref="BK50:BR50"/>
    <mergeCell ref="BK51:BR51"/>
    <mergeCell ref="BK44:BR44"/>
    <mergeCell ref="BK45:BR45"/>
    <mergeCell ref="BK46:BR46"/>
    <mergeCell ref="BK47:BR47"/>
    <mergeCell ref="BK40:BR40"/>
    <mergeCell ref="BK41:BR41"/>
    <mergeCell ref="BK42:BR42"/>
    <mergeCell ref="BK43:BR43"/>
    <mergeCell ref="BK34:BR34"/>
    <mergeCell ref="BK35:BR35"/>
    <mergeCell ref="BK36:BR36"/>
    <mergeCell ref="BK39:BR39"/>
    <mergeCell ref="BK37:BR37"/>
    <mergeCell ref="BK30:BR30"/>
    <mergeCell ref="BK31:BR31"/>
    <mergeCell ref="BK32:BR32"/>
    <mergeCell ref="BK33:BR33"/>
    <mergeCell ref="BK26:BR26"/>
    <mergeCell ref="BK27:BR27"/>
    <mergeCell ref="BK28:BR28"/>
    <mergeCell ref="BK29:BR29"/>
    <mergeCell ref="BK21:BR21"/>
    <mergeCell ref="BK22:BR22"/>
    <mergeCell ref="BK23:BR23"/>
    <mergeCell ref="BK24:BR24"/>
    <mergeCell ref="BK17:BR17"/>
    <mergeCell ref="BK18:BR18"/>
    <mergeCell ref="BK19:BR19"/>
    <mergeCell ref="BK20:BR20"/>
    <mergeCell ref="A67:N67"/>
    <mergeCell ref="BK9:BR9"/>
    <mergeCell ref="BK11:BR11"/>
    <mergeCell ref="BK12:BR12"/>
    <mergeCell ref="BK13:BR13"/>
    <mergeCell ref="BK14:BR14"/>
    <mergeCell ref="BK15:BR15"/>
    <mergeCell ref="A64:B64"/>
    <mergeCell ref="A57:N57"/>
    <mergeCell ref="BK16:BR16"/>
    <mergeCell ref="D49:N49"/>
    <mergeCell ref="D50:N50"/>
    <mergeCell ref="A45:B45"/>
    <mergeCell ref="A46:B46"/>
    <mergeCell ref="A47:B47"/>
    <mergeCell ref="A48:B48"/>
    <mergeCell ref="D45:N45"/>
    <mergeCell ref="D46:N46"/>
    <mergeCell ref="D47:N47"/>
    <mergeCell ref="C48:N48"/>
    <mergeCell ref="A41:N41"/>
    <mergeCell ref="A42:N42"/>
    <mergeCell ref="A43:N43"/>
    <mergeCell ref="A44:N44"/>
    <mergeCell ref="A38:N38"/>
    <mergeCell ref="A39:N39"/>
    <mergeCell ref="A40:N40"/>
    <mergeCell ref="A29:N29"/>
    <mergeCell ref="D30:N30"/>
    <mergeCell ref="D31:N31"/>
    <mergeCell ref="D32:N32"/>
    <mergeCell ref="D34:N34"/>
    <mergeCell ref="D35:N35"/>
    <mergeCell ref="D36:N36"/>
    <mergeCell ref="A20:B20"/>
    <mergeCell ref="A28:N28"/>
    <mergeCell ref="A24:N24"/>
    <mergeCell ref="A21:B21"/>
    <mergeCell ref="A22:B22"/>
    <mergeCell ref="A23:B23"/>
    <mergeCell ref="C20:N20"/>
    <mergeCell ref="A25:N25"/>
    <mergeCell ref="A26:N26"/>
    <mergeCell ref="A27:N27"/>
    <mergeCell ref="O65:V65"/>
    <mergeCell ref="O66:V66"/>
    <mergeCell ref="O67:V67"/>
    <mergeCell ref="A9:N9"/>
    <mergeCell ref="A10:N10"/>
    <mergeCell ref="D17:N17"/>
    <mergeCell ref="D18:N18"/>
    <mergeCell ref="A17:B17"/>
    <mergeCell ref="A18:B18"/>
    <mergeCell ref="A19:B19"/>
    <mergeCell ref="O61:V61"/>
    <mergeCell ref="O62:V62"/>
    <mergeCell ref="O63:V63"/>
    <mergeCell ref="O64:V64"/>
    <mergeCell ref="O57:V57"/>
    <mergeCell ref="O58:V58"/>
    <mergeCell ref="O59:V59"/>
    <mergeCell ref="O60:V60"/>
    <mergeCell ref="O52:V52"/>
    <mergeCell ref="O54:V54"/>
    <mergeCell ref="O55:V55"/>
    <mergeCell ref="O56:V56"/>
    <mergeCell ref="O48:V48"/>
    <mergeCell ref="O49:V49"/>
    <mergeCell ref="O50:V50"/>
    <mergeCell ref="O51:V51"/>
    <mergeCell ref="O44:V44"/>
    <mergeCell ref="O45:V45"/>
    <mergeCell ref="O46:V46"/>
    <mergeCell ref="O47:V47"/>
    <mergeCell ref="O40:V40"/>
    <mergeCell ref="O41:V41"/>
    <mergeCell ref="O42:V42"/>
    <mergeCell ref="O43:V43"/>
    <mergeCell ref="O30:V30"/>
    <mergeCell ref="O31:V31"/>
    <mergeCell ref="O36:V36"/>
    <mergeCell ref="O39:V39"/>
    <mergeCell ref="O32:V32"/>
    <mergeCell ref="O33:V33"/>
    <mergeCell ref="O34:V34"/>
    <mergeCell ref="O35:V35"/>
    <mergeCell ref="O26:V26"/>
    <mergeCell ref="O27:V27"/>
    <mergeCell ref="O28:V28"/>
    <mergeCell ref="O29:V29"/>
    <mergeCell ref="O21:V21"/>
    <mergeCell ref="O22:V22"/>
    <mergeCell ref="O23:V23"/>
    <mergeCell ref="O24:V24"/>
    <mergeCell ref="O17:V17"/>
    <mergeCell ref="O18:V18"/>
    <mergeCell ref="O19:V19"/>
    <mergeCell ref="O20:V20"/>
    <mergeCell ref="W65:AD65"/>
    <mergeCell ref="W66:AD66"/>
    <mergeCell ref="W67:AD67"/>
    <mergeCell ref="O9:V9"/>
    <mergeCell ref="O11:V11"/>
    <mergeCell ref="O12:V12"/>
    <mergeCell ref="O13:V13"/>
    <mergeCell ref="O14:V14"/>
    <mergeCell ref="O15:V15"/>
    <mergeCell ref="O16:V16"/>
    <mergeCell ref="W61:AD61"/>
    <mergeCell ref="W62:AD62"/>
    <mergeCell ref="W63:AD63"/>
    <mergeCell ref="W64:AD64"/>
    <mergeCell ref="W57:AD57"/>
    <mergeCell ref="W58:AD58"/>
    <mergeCell ref="W59:AD59"/>
    <mergeCell ref="W60:AD60"/>
    <mergeCell ref="W49:AD49"/>
    <mergeCell ref="W50:AD50"/>
    <mergeCell ref="W51:AD51"/>
    <mergeCell ref="W52:AD52"/>
    <mergeCell ref="W45:AD45"/>
    <mergeCell ref="W46:AD46"/>
    <mergeCell ref="W47:AD47"/>
    <mergeCell ref="W48:AD48"/>
    <mergeCell ref="W41:AD41"/>
    <mergeCell ref="W42:AD42"/>
    <mergeCell ref="W43:AD43"/>
    <mergeCell ref="W44:AD44"/>
    <mergeCell ref="W31:AD31"/>
    <mergeCell ref="W32:AD32"/>
    <mergeCell ref="W39:AD39"/>
    <mergeCell ref="W40:AD40"/>
    <mergeCell ref="W33:AD33"/>
    <mergeCell ref="W34:AD34"/>
    <mergeCell ref="W35:AD35"/>
    <mergeCell ref="W36:AD36"/>
    <mergeCell ref="W27:AD27"/>
    <mergeCell ref="W28:AD28"/>
    <mergeCell ref="W29:AD29"/>
    <mergeCell ref="W30:AD30"/>
    <mergeCell ref="W22:AD22"/>
    <mergeCell ref="W23:AD23"/>
    <mergeCell ref="W24:AD24"/>
    <mergeCell ref="W26:AD26"/>
    <mergeCell ref="W18:AD18"/>
    <mergeCell ref="W19:AD19"/>
    <mergeCell ref="W20:AD20"/>
    <mergeCell ref="W21:AD21"/>
    <mergeCell ref="AE65:AL65"/>
    <mergeCell ref="AE66:AL66"/>
    <mergeCell ref="AE67:AL67"/>
    <mergeCell ref="W9:AD9"/>
    <mergeCell ref="W11:AD11"/>
    <mergeCell ref="W12:AD12"/>
    <mergeCell ref="W13:AD13"/>
    <mergeCell ref="W14:AD14"/>
    <mergeCell ref="W15:AD15"/>
    <mergeCell ref="W16:AD16"/>
    <mergeCell ref="AE61:AL61"/>
    <mergeCell ref="AE62:AL62"/>
    <mergeCell ref="AE63:AL63"/>
    <mergeCell ref="AE64:AL64"/>
    <mergeCell ref="AE57:AL57"/>
    <mergeCell ref="AE58:AL58"/>
    <mergeCell ref="AE59:AL59"/>
    <mergeCell ref="AE60:AL60"/>
    <mergeCell ref="AE52:AL52"/>
    <mergeCell ref="AE54:AL54"/>
    <mergeCell ref="AE55:AL55"/>
    <mergeCell ref="AE56:AL56"/>
    <mergeCell ref="AE48:AL48"/>
    <mergeCell ref="AE49:AL49"/>
    <mergeCell ref="AE50:AL50"/>
    <mergeCell ref="AE51:AL51"/>
    <mergeCell ref="AE44:AL44"/>
    <mergeCell ref="AE45:AL45"/>
    <mergeCell ref="AE46:AL46"/>
    <mergeCell ref="AE47:AL47"/>
    <mergeCell ref="AE40:AL40"/>
    <mergeCell ref="AE41:AL41"/>
    <mergeCell ref="AE42:AL42"/>
    <mergeCell ref="AE43:AL43"/>
    <mergeCell ref="AE36:AL36"/>
    <mergeCell ref="AE39:AL39"/>
    <mergeCell ref="AE32:AL32"/>
    <mergeCell ref="AE33:AL33"/>
    <mergeCell ref="AE34:AL34"/>
    <mergeCell ref="AE35:AL35"/>
    <mergeCell ref="AE28:AL28"/>
    <mergeCell ref="AE29:AL29"/>
    <mergeCell ref="AE30:AL30"/>
    <mergeCell ref="AE31:AL31"/>
    <mergeCell ref="AE23:AL23"/>
    <mergeCell ref="AE24:AL24"/>
    <mergeCell ref="AE26:AL26"/>
    <mergeCell ref="AE27:AL27"/>
    <mergeCell ref="AE19:AL19"/>
    <mergeCell ref="AE20:AL20"/>
    <mergeCell ref="AE21:AL21"/>
    <mergeCell ref="AE22:AL22"/>
    <mergeCell ref="AM65:AT65"/>
    <mergeCell ref="AM66:AT66"/>
    <mergeCell ref="AM67:AT67"/>
    <mergeCell ref="AE9:AL9"/>
    <mergeCell ref="AE11:AL11"/>
    <mergeCell ref="AE12:AL12"/>
    <mergeCell ref="AE13:AL13"/>
    <mergeCell ref="AE14:AL14"/>
    <mergeCell ref="AE15:AL15"/>
    <mergeCell ref="AE16:AL16"/>
    <mergeCell ref="AM61:AT61"/>
    <mergeCell ref="AM62:AT62"/>
    <mergeCell ref="AM63:AT63"/>
    <mergeCell ref="AM64:AT64"/>
    <mergeCell ref="AM57:AT57"/>
    <mergeCell ref="AM58:AT58"/>
    <mergeCell ref="AM59:AT59"/>
    <mergeCell ref="AM60:AT60"/>
    <mergeCell ref="AM49:AT49"/>
    <mergeCell ref="AM50:AT50"/>
    <mergeCell ref="AM51:AT51"/>
    <mergeCell ref="AM52:AT52"/>
    <mergeCell ref="AM45:AT45"/>
    <mergeCell ref="AM46:AT46"/>
    <mergeCell ref="AM47:AT47"/>
    <mergeCell ref="AM48:AT48"/>
    <mergeCell ref="AM41:AT41"/>
    <mergeCell ref="AM42:AT42"/>
    <mergeCell ref="AM43:AT43"/>
    <mergeCell ref="AM44:AT44"/>
    <mergeCell ref="AM32:AT32"/>
    <mergeCell ref="AM39:AT39"/>
    <mergeCell ref="AM40:AT40"/>
    <mergeCell ref="AM33:AT33"/>
    <mergeCell ref="AM34:AT34"/>
    <mergeCell ref="AM35:AT35"/>
    <mergeCell ref="AM36:AT36"/>
    <mergeCell ref="AM37:AT37"/>
    <mergeCell ref="AM28:AT28"/>
    <mergeCell ref="AM29:AT29"/>
    <mergeCell ref="AM30:AT30"/>
    <mergeCell ref="AM31:AT31"/>
    <mergeCell ref="AM23:AT23"/>
    <mergeCell ref="AM24:AT24"/>
    <mergeCell ref="AM26:AT26"/>
    <mergeCell ref="AM27:AT27"/>
    <mergeCell ref="AM19:AT19"/>
    <mergeCell ref="AM20:AT20"/>
    <mergeCell ref="AM21:AT21"/>
    <mergeCell ref="AM22:AT22"/>
    <mergeCell ref="AU65:BB65"/>
    <mergeCell ref="AU66:BB66"/>
    <mergeCell ref="AU67:BB67"/>
    <mergeCell ref="AM9:AT9"/>
    <mergeCell ref="AM11:AT11"/>
    <mergeCell ref="AM12:AT12"/>
    <mergeCell ref="AM13:AT13"/>
    <mergeCell ref="AM14:AT14"/>
    <mergeCell ref="AM15:AT15"/>
    <mergeCell ref="AM16:AT16"/>
    <mergeCell ref="AU61:BB61"/>
    <mergeCell ref="AU62:BB62"/>
    <mergeCell ref="AU63:BB63"/>
    <mergeCell ref="AU64:BB64"/>
    <mergeCell ref="AU57:BB57"/>
    <mergeCell ref="AU58:BB58"/>
    <mergeCell ref="AU59:BB59"/>
    <mergeCell ref="AU60:BB60"/>
    <mergeCell ref="AU54:BB54"/>
    <mergeCell ref="AU55:BB55"/>
    <mergeCell ref="O53:BZ53"/>
    <mergeCell ref="AU56:BB56"/>
    <mergeCell ref="AM54:AT54"/>
    <mergeCell ref="AM55:AT55"/>
    <mergeCell ref="AM56:AT56"/>
    <mergeCell ref="W54:AD54"/>
    <mergeCell ref="W55:AD55"/>
    <mergeCell ref="W56:AD56"/>
    <mergeCell ref="AU49:BB49"/>
    <mergeCell ref="AU50:BB50"/>
    <mergeCell ref="AU51:BB51"/>
    <mergeCell ref="AU52:BB52"/>
    <mergeCell ref="AU45:BB45"/>
    <mergeCell ref="AU46:BB46"/>
    <mergeCell ref="AU47:BB47"/>
    <mergeCell ref="AU48:BB48"/>
    <mergeCell ref="AU41:BB41"/>
    <mergeCell ref="AU42:BB42"/>
    <mergeCell ref="AU43:BB43"/>
    <mergeCell ref="AU44:BB44"/>
    <mergeCell ref="AU32:BB32"/>
    <mergeCell ref="AU33:BB33"/>
    <mergeCell ref="AU34:BB34"/>
    <mergeCell ref="AU35:BB35"/>
    <mergeCell ref="AU28:BB28"/>
    <mergeCell ref="AU29:BB29"/>
    <mergeCell ref="AU30:BB30"/>
    <mergeCell ref="AU31:BB31"/>
    <mergeCell ref="AU23:BB23"/>
    <mergeCell ref="AU24:BB24"/>
    <mergeCell ref="AU26:BB26"/>
    <mergeCell ref="AU27:BB27"/>
    <mergeCell ref="AU19:BB19"/>
    <mergeCell ref="AU20:BB20"/>
    <mergeCell ref="AU21:BB21"/>
    <mergeCell ref="AU22:BB22"/>
    <mergeCell ref="BC66:BJ66"/>
    <mergeCell ref="BC67:BJ67"/>
    <mergeCell ref="AU9:BB9"/>
    <mergeCell ref="AU11:BB11"/>
    <mergeCell ref="AU12:BB12"/>
    <mergeCell ref="AU13:BB13"/>
    <mergeCell ref="AU14:BB14"/>
    <mergeCell ref="AU15:BB15"/>
    <mergeCell ref="AU16:BB16"/>
    <mergeCell ref="AU17:BB17"/>
    <mergeCell ref="BC9:BJ9"/>
    <mergeCell ref="BC11:BJ11"/>
    <mergeCell ref="BC12:BJ12"/>
    <mergeCell ref="BC65:BJ65"/>
    <mergeCell ref="BC13:BJ13"/>
    <mergeCell ref="BC61:BJ61"/>
    <mergeCell ref="BC62:BJ62"/>
    <mergeCell ref="BC63:BJ63"/>
    <mergeCell ref="BC54:BJ54"/>
    <mergeCell ref="BC55:BJ55"/>
    <mergeCell ref="BC56:BJ56"/>
    <mergeCell ref="BC49:BJ49"/>
    <mergeCell ref="BC50:BJ50"/>
    <mergeCell ref="BC64:BJ64"/>
    <mergeCell ref="BC57:BJ57"/>
    <mergeCell ref="BC58:BJ58"/>
    <mergeCell ref="BC59:BJ59"/>
    <mergeCell ref="BC60:BJ60"/>
    <mergeCell ref="BC51:BJ51"/>
    <mergeCell ref="BC52:BJ52"/>
    <mergeCell ref="BC45:BJ45"/>
    <mergeCell ref="BC46:BJ46"/>
    <mergeCell ref="BC47:BJ47"/>
    <mergeCell ref="BC48:BJ48"/>
    <mergeCell ref="BC41:BJ41"/>
    <mergeCell ref="BC42:BJ42"/>
    <mergeCell ref="BC43:BJ43"/>
    <mergeCell ref="BC44:BJ44"/>
    <mergeCell ref="BC39:BJ39"/>
    <mergeCell ref="BC40:BJ40"/>
    <mergeCell ref="BC33:BJ33"/>
    <mergeCell ref="BC34:BJ34"/>
    <mergeCell ref="BC35:BJ35"/>
    <mergeCell ref="BC36:BJ36"/>
    <mergeCell ref="O38:BZ38"/>
    <mergeCell ref="AU36:BB36"/>
    <mergeCell ref="AU39:BB39"/>
    <mergeCell ref="AU40:BB40"/>
    <mergeCell ref="BC29:BJ29"/>
    <mergeCell ref="BC30:BJ30"/>
    <mergeCell ref="BC31:BJ31"/>
    <mergeCell ref="BC32:BJ32"/>
    <mergeCell ref="BC24:BJ24"/>
    <mergeCell ref="BC26:BJ26"/>
    <mergeCell ref="BC27:BJ27"/>
    <mergeCell ref="BC28:BJ28"/>
    <mergeCell ref="BC20:BJ20"/>
    <mergeCell ref="BC21:BJ21"/>
    <mergeCell ref="BC22:BJ22"/>
    <mergeCell ref="BC23:BJ23"/>
    <mergeCell ref="B15:N15"/>
    <mergeCell ref="B16:N16"/>
    <mergeCell ref="BC17:BJ17"/>
    <mergeCell ref="BC18:BJ18"/>
    <mergeCell ref="AU18:BB18"/>
    <mergeCell ref="AM17:AT17"/>
    <mergeCell ref="AM18:AT18"/>
    <mergeCell ref="AE17:AL17"/>
    <mergeCell ref="AE18:AL18"/>
    <mergeCell ref="W17:AD17"/>
    <mergeCell ref="B11:N11"/>
    <mergeCell ref="B12:N12"/>
    <mergeCell ref="B13:N13"/>
    <mergeCell ref="B14:N14"/>
    <mergeCell ref="D19:N19"/>
    <mergeCell ref="D21:N21"/>
    <mergeCell ref="D22:N22"/>
    <mergeCell ref="D23:N23"/>
    <mergeCell ref="D60:N60"/>
    <mergeCell ref="D61:N61"/>
    <mergeCell ref="D62:N62"/>
    <mergeCell ref="D51:N51"/>
    <mergeCell ref="A59:N59"/>
    <mergeCell ref="A53:N53"/>
    <mergeCell ref="A54:N54"/>
    <mergeCell ref="A2:BZ2"/>
    <mergeCell ref="A3:BZ3"/>
    <mergeCell ref="BI4:BQ4"/>
    <mergeCell ref="BI5:BQ5"/>
    <mergeCell ref="O10:BZ10"/>
    <mergeCell ref="O25:BZ25"/>
    <mergeCell ref="BR4:BS4"/>
    <mergeCell ref="BR5:BS5"/>
    <mergeCell ref="BT4:BZ4"/>
    <mergeCell ref="BT5:BZ5"/>
    <mergeCell ref="BC14:BJ14"/>
    <mergeCell ref="BC15:BJ15"/>
    <mergeCell ref="BC16:BJ16"/>
    <mergeCell ref="BC19:BJ19"/>
  </mergeCells>
  <printOptions/>
  <pageMargins left="0.7874015748031497" right="0.3937007874015748" top="0.5905511811023623" bottom="0.5905511811023623" header="0.5118110236220472" footer="0.5118110236220472"/>
  <pageSetup fitToHeight="1" fitToWidth="1" horizontalDpi="600" verticalDpi="600" orientation="portrait" paperSize="9" scale="72"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E23"/>
  <sheetViews>
    <sheetView workbookViewId="0" topLeftCell="A4">
      <selection activeCell="AE23" sqref="AE23"/>
    </sheetView>
  </sheetViews>
  <sheetFormatPr defaultColWidth="9.00390625" defaultRowHeight="13.5"/>
  <cols>
    <col min="1" max="16384" width="2.625" style="0" customWidth="1"/>
  </cols>
  <sheetData>
    <row r="1" ht="13.5">
      <c r="A1" t="s">
        <v>406</v>
      </c>
    </row>
    <row r="3" spans="29:31" ht="13.5">
      <c r="AC3" s="246" t="s">
        <v>425</v>
      </c>
      <c r="AD3" s="246"/>
      <c r="AE3" s="246"/>
    </row>
    <row r="5" spans="1:30" ht="13.5">
      <c r="A5" t="s">
        <v>407</v>
      </c>
      <c r="C5" t="s">
        <v>417</v>
      </c>
      <c r="R5" s="245" t="s">
        <v>426</v>
      </c>
      <c r="S5" s="245"/>
      <c r="T5" s="245"/>
      <c r="U5" s="245"/>
      <c r="V5" s="245"/>
      <c r="W5" s="245"/>
      <c r="X5" s="245"/>
      <c r="Y5" s="245"/>
      <c r="Z5" s="245"/>
      <c r="AA5" s="245"/>
      <c r="AB5" s="245"/>
      <c r="AD5">
        <v>2</v>
      </c>
    </row>
    <row r="6" spans="18:28" ht="13.5">
      <c r="R6" s="10"/>
      <c r="S6" s="10"/>
      <c r="T6" s="10"/>
      <c r="U6" s="10"/>
      <c r="V6" s="10"/>
      <c r="W6" s="10"/>
      <c r="X6" s="10"/>
      <c r="Y6" s="10"/>
      <c r="Z6" s="10"/>
      <c r="AA6" s="10"/>
      <c r="AB6" s="10"/>
    </row>
    <row r="7" spans="1:30" ht="13.5">
      <c r="A7" t="s">
        <v>408</v>
      </c>
      <c r="C7" t="s">
        <v>418</v>
      </c>
      <c r="R7" s="245" t="s">
        <v>426</v>
      </c>
      <c r="S7" s="245"/>
      <c r="T7" s="245"/>
      <c r="U7" s="245"/>
      <c r="V7" s="245"/>
      <c r="W7" s="245"/>
      <c r="X7" s="245"/>
      <c r="Y7" s="245"/>
      <c r="Z7" s="245"/>
      <c r="AA7" s="245"/>
      <c r="AB7" s="245"/>
      <c r="AD7">
        <v>3</v>
      </c>
    </row>
    <row r="8" spans="18:28" ht="13.5">
      <c r="R8" s="10"/>
      <c r="S8" s="10"/>
      <c r="T8" s="10"/>
      <c r="U8" s="10"/>
      <c r="V8" s="10"/>
      <c r="W8" s="10"/>
      <c r="X8" s="10"/>
      <c r="Y8" s="10"/>
      <c r="Z8" s="10"/>
      <c r="AA8" s="10"/>
      <c r="AB8" s="10"/>
    </row>
    <row r="9" spans="1:30" ht="13.5">
      <c r="A9" t="s">
        <v>409</v>
      </c>
      <c r="C9" t="s">
        <v>419</v>
      </c>
      <c r="R9" s="245" t="s">
        <v>426</v>
      </c>
      <c r="S9" s="245"/>
      <c r="T9" s="245"/>
      <c r="U9" s="245"/>
      <c r="V9" s="245"/>
      <c r="W9" s="245"/>
      <c r="X9" s="245"/>
      <c r="Y9" s="245"/>
      <c r="Z9" s="245"/>
      <c r="AA9" s="245"/>
      <c r="AB9" s="245"/>
      <c r="AD9">
        <v>4</v>
      </c>
    </row>
    <row r="10" spans="18:28" ht="13.5">
      <c r="R10" s="10"/>
      <c r="S10" s="10"/>
      <c r="T10" s="10"/>
      <c r="U10" s="10"/>
      <c r="V10" s="10"/>
      <c r="W10" s="10"/>
      <c r="X10" s="10"/>
      <c r="Y10" s="10"/>
      <c r="Z10" s="10"/>
      <c r="AA10" s="10"/>
      <c r="AB10" s="10"/>
    </row>
    <row r="11" spans="1:30" ht="13.5">
      <c r="A11" t="s">
        <v>410</v>
      </c>
      <c r="C11" t="s">
        <v>420</v>
      </c>
      <c r="R11" s="245" t="s">
        <v>426</v>
      </c>
      <c r="S11" s="245"/>
      <c r="T11" s="245"/>
      <c r="U11" s="245"/>
      <c r="V11" s="245"/>
      <c r="W11" s="245"/>
      <c r="X11" s="245"/>
      <c r="Y11" s="245"/>
      <c r="Z11" s="245"/>
      <c r="AA11" s="245"/>
      <c r="AB11" s="245"/>
      <c r="AD11">
        <v>5</v>
      </c>
    </row>
    <row r="12" spans="18:28" ht="13.5">
      <c r="R12" s="10"/>
      <c r="S12" s="10"/>
      <c r="T12" s="10"/>
      <c r="U12" s="10"/>
      <c r="V12" s="10"/>
      <c r="W12" s="10"/>
      <c r="X12" s="10"/>
      <c r="Y12" s="10"/>
      <c r="Z12" s="10"/>
      <c r="AA12" s="10"/>
      <c r="AB12" s="10"/>
    </row>
    <row r="13" spans="1:30" ht="13.5">
      <c r="A13" t="s">
        <v>411</v>
      </c>
      <c r="C13" t="s">
        <v>421</v>
      </c>
      <c r="R13" s="245" t="s">
        <v>426</v>
      </c>
      <c r="S13" s="245"/>
      <c r="T13" s="245"/>
      <c r="U13" s="245"/>
      <c r="V13" s="245"/>
      <c r="W13" s="245"/>
      <c r="X13" s="245"/>
      <c r="Y13" s="245"/>
      <c r="Z13" s="245"/>
      <c r="AA13" s="245"/>
      <c r="AB13" s="245"/>
      <c r="AD13">
        <v>6</v>
      </c>
    </row>
    <row r="14" spans="18:28" ht="13.5">
      <c r="R14" s="10"/>
      <c r="S14" s="10"/>
      <c r="T14" s="10"/>
      <c r="U14" s="10"/>
      <c r="V14" s="10"/>
      <c r="W14" s="10"/>
      <c r="X14" s="10"/>
      <c r="Y14" s="10"/>
      <c r="Z14" s="10"/>
      <c r="AA14" s="10"/>
      <c r="AB14" s="10"/>
    </row>
    <row r="15" spans="1:30" ht="13.5">
      <c r="A15" t="s">
        <v>412</v>
      </c>
      <c r="C15" t="s">
        <v>422</v>
      </c>
      <c r="R15" s="245" t="s">
        <v>426</v>
      </c>
      <c r="S15" s="245"/>
      <c r="T15" s="245"/>
      <c r="U15" s="245"/>
      <c r="V15" s="245"/>
      <c r="W15" s="245"/>
      <c r="X15" s="245"/>
      <c r="Y15" s="245"/>
      <c r="Z15" s="245"/>
      <c r="AA15" s="245"/>
      <c r="AB15" s="245"/>
      <c r="AD15">
        <v>8</v>
      </c>
    </row>
    <row r="16" spans="18:28" ht="13.5">
      <c r="R16" s="10"/>
      <c r="S16" s="10"/>
      <c r="T16" s="10"/>
      <c r="U16" s="10"/>
      <c r="V16" s="10"/>
      <c r="W16" s="10"/>
      <c r="X16" s="10"/>
      <c r="Y16" s="10"/>
      <c r="Z16" s="10"/>
      <c r="AA16" s="10"/>
      <c r="AB16" s="10"/>
    </row>
    <row r="17" spans="1:30" ht="13.5">
      <c r="A17" t="s">
        <v>413</v>
      </c>
      <c r="C17" t="s">
        <v>423</v>
      </c>
      <c r="R17" s="245" t="s">
        <v>426</v>
      </c>
      <c r="S17" s="245"/>
      <c r="T17" s="245"/>
      <c r="U17" s="245"/>
      <c r="V17" s="245"/>
      <c r="W17" s="245"/>
      <c r="X17" s="245"/>
      <c r="Y17" s="245"/>
      <c r="Z17" s="245"/>
      <c r="AA17" s="245"/>
      <c r="AB17" s="245"/>
      <c r="AD17">
        <v>9</v>
      </c>
    </row>
    <row r="18" spans="18:28" ht="13.5">
      <c r="R18" s="10"/>
      <c r="S18" s="10"/>
      <c r="T18" s="10"/>
      <c r="U18" s="10"/>
      <c r="V18" s="10"/>
      <c r="W18" s="10"/>
      <c r="X18" s="10"/>
      <c r="Y18" s="10"/>
      <c r="Z18" s="10"/>
      <c r="AA18" s="10"/>
      <c r="AB18" s="10"/>
    </row>
    <row r="19" spans="1:30" ht="13.5">
      <c r="A19" t="s">
        <v>414</v>
      </c>
      <c r="G19" t="s">
        <v>424</v>
      </c>
      <c r="R19" s="245" t="s">
        <v>426</v>
      </c>
      <c r="S19" s="245"/>
      <c r="T19" s="245"/>
      <c r="U19" s="245"/>
      <c r="V19" s="245"/>
      <c r="W19" s="245"/>
      <c r="X19" s="245"/>
      <c r="Y19" s="245"/>
      <c r="Z19" s="245"/>
      <c r="AA19" s="245"/>
      <c r="AB19" s="245"/>
      <c r="AD19">
        <v>10</v>
      </c>
    </row>
    <row r="20" spans="18:28" ht="13.5">
      <c r="R20" s="10"/>
      <c r="S20" s="10"/>
      <c r="T20" s="10"/>
      <c r="U20" s="10"/>
      <c r="V20" s="10"/>
      <c r="W20" s="10"/>
      <c r="X20" s="10"/>
      <c r="Y20" s="10"/>
      <c r="Z20" s="10"/>
      <c r="AA20" s="10"/>
      <c r="AB20" s="10"/>
    </row>
    <row r="21" spans="1:30" ht="13.5">
      <c r="A21" t="s">
        <v>415</v>
      </c>
      <c r="R21" s="245" t="s">
        <v>426</v>
      </c>
      <c r="S21" s="245"/>
      <c r="T21" s="245"/>
      <c r="U21" s="245"/>
      <c r="V21" s="245"/>
      <c r="W21" s="245"/>
      <c r="X21" s="245"/>
      <c r="Y21" s="245"/>
      <c r="Z21" s="245"/>
      <c r="AA21" s="245"/>
      <c r="AB21" s="245"/>
      <c r="AD21">
        <v>11</v>
      </c>
    </row>
    <row r="22" spans="18:28" ht="13.5">
      <c r="R22" s="10"/>
      <c r="S22" s="10"/>
      <c r="T22" s="10"/>
      <c r="U22" s="10"/>
      <c r="V22" s="10"/>
      <c r="W22" s="10"/>
      <c r="X22" s="10"/>
      <c r="Y22" s="10"/>
      <c r="Z22" s="10"/>
      <c r="AA22" s="10"/>
      <c r="AB22" s="10"/>
    </row>
    <row r="23" spans="1:30" ht="13.5">
      <c r="A23" t="s">
        <v>416</v>
      </c>
      <c r="R23" s="245" t="s">
        <v>426</v>
      </c>
      <c r="S23" s="245"/>
      <c r="T23" s="245"/>
      <c r="U23" s="245"/>
      <c r="V23" s="245"/>
      <c r="W23" s="245"/>
      <c r="X23" s="245"/>
      <c r="Y23" s="245"/>
      <c r="Z23" s="245"/>
      <c r="AA23" s="245"/>
      <c r="AB23" s="245"/>
      <c r="AD23">
        <v>23</v>
      </c>
    </row>
  </sheetData>
  <mergeCells count="11">
    <mergeCell ref="R23:AB23"/>
    <mergeCell ref="R17:AB17"/>
    <mergeCell ref="R19:AB19"/>
    <mergeCell ref="R15:AB15"/>
    <mergeCell ref="R9:AB9"/>
    <mergeCell ref="R11:AB11"/>
    <mergeCell ref="R21:AB21"/>
    <mergeCell ref="AC3:AE3"/>
    <mergeCell ref="R5:AB5"/>
    <mergeCell ref="R7:AB7"/>
    <mergeCell ref="R13:AB13"/>
  </mergeCells>
  <printOptions/>
  <pageMargins left="0.75" right="0.75" top="1" bottom="1" header="0.512" footer="0.512"/>
  <pageSetup horizontalDpi="600" verticalDpi="600" orientation="portrait" paperSize="9"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BZ67"/>
  <sheetViews>
    <sheetView workbookViewId="0" topLeftCell="A1">
      <pane ySplit="9" topLeftCell="BM56" activePane="bottomLeft" state="frozen"/>
      <selection pane="topLeft" activeCell="A1" sqref="A1"/>
      <selection pane="bottomLeft" activeCell="A66" sqref="A66:B66"/>
    </sheetView>
  </sheetViews>
  <sheetFormatPr defaultColWidth="9.00390625" defaultRowHeight="16.5" customHeight="1"/>
  <cols>
    <col min="1" max="16384" width="1.625" style="48" customWidth="1"/>
  </cols>
  <sheetData>
    <row r="1" ht="16.5" customHeight="1">
      <c r="A1" s="73" t="s">
        <v>370</v>
      </c>
    </row>
    <row r="2" spans="1:78" ht="16.5" customHeight="1">
      <c r="A2" s="688" t="s">
        <v>814</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688"/>
      <c r="BE2" s="688"/>
      <c r="BF2" s="688"/>
      <c r="BG2" s="688"/>
      <c r="BH2" s="688"/>
      <c r="BI2" s="688"/>
      <c r="BJ2" s="688"/>
      <c r="BK2" s="688"/>
      <c r="BL2" s="688"/>
      <c r="BM2" s="688"/>
      <c r="BN2" s="688"/>
      <c r="BO2" s="688"/>
      <c r="BP2" s="688"/>
      <c r="BQ2" s="688"/>
      <c r="BR2" s="688"/>
      <c r="BS2" s="688"/>
      <c r="BT2" s="688"/>
      <c r="BU2" s="688"/>
      <c r="BV2" s="688"/>
      <c r="BW2" s="688"/>
      <c r="BX2" s="688"/>
      <c r="BY2" s="688"/>
      <c r="BZ2" s="688"/>
    </row>
    <row r="3" spans="1:78" ht="16.5" customHeight="1">
      <c r="A3" s="688" t="s">
        <v>815</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8"/>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row>
    <row r="4" spans="55:78" ht="16.5" customHeight="1">
      <c r="BC4" s="74"/>
      <c r="BD4" s="74"/>
      <c r="BE4" s="74"/>
      <c r="BF4" s="74"/>
      <c r="BG4" s="78"/>
      <c r="BH4" s="78"/>
      <c r="BI4" s="689" t="s">
        <v>707</v>
      </c>
      <c r="BJ4" s="689"/>
      <c r="BK4" s="689"/>
      <c r="BL4" s="689"/>
      <c r="BM4" s="689"/>
      <c r="BN4" s="689"/>
      <c r="BO4" s="689"/>
      <c r="BP4" s="689"/>
      <c r="BQ4" s="689"/>
      <c r="BR4" s="683" t="s">
        <v>449</v>
      </c>
      <c r="BS4" s="683"/>
      <c r="BT4" s="684" t="s">
        <v>450</v>
      </c>
      <c r="BU4" s="684"/>
      <c r="BV4" s="684"/>
      <c r="BW4" s="684"/>
      <c r="BX4" s="684"/>
      <c r="BY4" s="684"/>
      <c r="BZ4" s="684"/>
    </row>
    <row r="5" spans="55:78" ht="16.5" customHeight="1">
      <c r="BC5" s="74"/>
      <c r="BD5" s="74"/>
      <c r="BE5" s="74"/>
      <c r="BF5" s="74"/>
      <c r="BG5" s="78"/>
      <c r="BH5" s="78"/>
      <c r="BI5" s="689" t="s">
        <v>708</v>
      </c>
      <c r="BJ5" s="689"/>
      <c r="BK5" s="689"/>
      <c r="BL5" s="689"/>
      <c r="BM5" s="689"/>
      <c r="BN5" s="689"/>
      <c r="BO5" s="689"/>
      <c r="BP5" s="689"/>
      <c r="BQ5" s="689"/>
      <c r="BR5" s="683" t="s">
        <v>451</v>
      </c>
      <c r="BS5" s="683"/>
      <c r="BT5" s="685" t="s">
        <v>455</v>
      </c>
      <c r="BU5" s="685"/>
      <c r="BV5" s="685"/>
      <c r="BW5" s="685"/>
      <c r="BX5" s="685"/>
      <c r="BY5" s="685"/>
      <c r="BZ5" s="685"/>
    </row>
    <row r="6" ht="16.5" customHeight="1">
      <c r="A6" s="77" t="s">
        <v>365</v>
      </c>
    </row>
    <row r="7" ht="16.5" customHeight="1">
      <c r="B7" s="77"/>
    </row>
    <row r="8" ht="16.5" customHeight="1">
      <c r="B8" s="77" t="s">
        <v>371</v>
      </c>
    </row>
    <row r="9" spans="1:78" ht="16.5" customHeight="1">
      <c r="A9" s="700" t="s">
        <v>703</v>
      </c>
      <c r="B9" s="700"/>
      <c r="C9" s="700"/>
      <c r="D9" s="700"/>
      <c r="E9" s="700"/>
      <c r="F9" s="700"/>
      <c r="G9" s="700"/>
      <c r="H9" s="700"/>
      <c r="I9" s="700"/>
      <c r="J9" s="700"/>
      <c r="K9" s="700"/>
      <c r="L9" s="700"/>
      <c r="M9" s="700"/>
      <c r="N9" s="700"/>
      <c r="O9" s="695" t="s">
        <v>701</v>
      </c>
      <c r="P9" s="695"/>
      <c r="Q9" s="695"/>
      <c r="R9" s="695"/>
      <c r="S9" s="695"/>
      <c r="T9" s="695"/>
      <c r="U9" s="695"/>
      <c r="V9" s="695"/>
      <c r="W9" s="695" t="s">
        <v>533</v>
      </c>
      <c r="X9" s="695"/>
      <c r="Y9" s="695"/>
      <c r="Z9" s="695"/>
      <c r="AA9" s="695"/>
      <c r="AB9" s="695"/>
      <c r="AC9" s="695"/>
      <c r="AD9" s="695"/>
      <c r="AE9" s="695" t="s">
        <v>534</v>
      </c>
      <c r="AF9" s="695"/>
      <c r="AG9" s="695"/>
      <c r="AH9" s="695"/>
      <c r="AI9" s="695"/>
      <c r="AJ9" s="695"/>
      <c r="AK9" s="695"/>
      <c r="AL9" s="695"/>
      <c r="AM9" s="695" t="s">
        <v>535</v>
      </c>
      <c r="AN9" s="695"/>
      <c r="AO9" s="695"/>
      <c r="AP9" s="695"/>
      <c r="AQ9" s="695"/>
      <c r="AR9" s="695"/>
      <c r="AS9" s="695"/>
      <c r="AT9" s="695"/>
      <c r="AU9" s="695" t="s">
        <v>536</v>
      </c>
      <c r="AV9" s="695"/>
      <c r="AW9" s="695"/>
      <c r="AX9" s="695"/>
      <c r="AY9" s="695"/>
      <c r="AZ9" s="695"/>
      <c r="BA9" s="695"/>
      <c r="BB9" s="695"/>
      <c r="BC9" s="695" t="s">
        <v>537</v>
      </c>
      <c r="BD9" s="695"/>
      <c r="BE9" s="695"/>
      <c r="BF9" s="695"/>
      <c r="BG9" s="695"/>
      <c r="BH9" s="695"/>
      <c r="BI9" s="695"/>
      <c r="BJ9" s="695"/>
      <c r="BK9" s="695" t="s">
        <v>538</v>
      </c>
      <c r="BL9" s="695"/>
      <c r="BM9" s="695"/>
      <c r="BN9" s="695"/>
      <c r="BO9" s="695"/>
      <c r="BP9" s="695"/>
      <c r="BQ9" s="695"/>
      <c r="BR9" s="695"/>
      <c r="BS9" s="695" t="s">
        <v>531</v>
      </c>
      <c r="BT9" s="695"/>
      <c r="BU9" s="695"/>
      <c r="BV9" s="695"/>
      <c r="BW9" s="695"/>
      <c r="BX9" s="695"/>
      <c r="BY9" s="695"/>
      <c r="BZ9" s="695"/>
    </row>
    <row r="10" spans="1:78" ht="16.5" customHeight="1">
      <c r="A10" s="692" t="s">
        <v>818</v>
      </c>
      <c r="B10" s="681"/>
      <c r="C10" s="681"/>
      <c r="D10" s="681"/>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1"/>
      <c r="AY10" s="681"/>
      <c r="AZ10" s="681"/>
      <c r="BA10" s="681"/>
      <c r="BB10" s="681"/>
      <c r="BC10" s="681"/>
      <c r="BD10" s="681"/>
      <c r="BE10" s="681"/>
      <c r="BF10" s="681"/>
      <c r="BG10" s="681"/>
      <c r="BH10" s="681"/>
      <c r="BI10" s="681"/>
      <c r="BJ10" s="681"/>
      <c r="BK10" s="681"/>
      <c r="BL10" s="681"/>
      <c r="BM10" s="681"/>
      <c r="BN10" s="681"/>
      <c r="BO10" s="681"/>
      <c r="BP10" s="681"/>
      <c r="BQ10" s="681"/>
      <c r="BR10" s="681"/>
      <c r="BS10" s="681"/>
      <c r="BT10" s="681"/>
      <c r="BU10" s="681"/>
      <c r="BV10" s="681"/>
      <c r="BW10" s="681"/>
      <c r="BX10" s="681"/>
      <c r="BY10" s="681"/>
      <c r="BZ10" s="682"/>
    </row>
    <row r="11" spans="1:78" ht="16.5" customHeight="1">
      <c r="A11" s="75"/>
      <c r="B11" s="681" t="s">
        <v>582</v>
      </c>
      <c r="C11" s="681"/>
      <c r="D11" s="681"/>
      <c r="E11" s="681"/>
      <c r="F11" s="681"/>
      <c r="G11" s="681"/>
      <c r="H11" s="681"/>
      <c r="I11" s="681"/>
      <c r="J11" s="681"/>
      <c r="K11" s="681"/>
      <c r="L11" s="681"/>
      <c r="M11" s="681"/>
      <c r="N11" s="682"/>
      <c r="O11" s="699"/>
      <c r="P11" s="699"/>
      <c r="Q11" s="699"/>
      <c r="R11" s="699"/>
      <c r="S11" s="699"/>
      <c r="T11" s="699"/>
      <c r="U11" s="699"/>
      <c r="V11" s="699"/>
      <c r="W11" s="686">
        <v>0</v>
      </c>
      <c r="X11" s="686"/>
      <c r="Y11" s="686"/>
      <c r="Z11" s="686"/>
      <c r="AA11" s="686"/>
      <c r="AB11" s="686"/>
      <c r="AC11" s="686"/>
      <c r="AD11" s="686"/>
      <c r="AE11" s="686">
        <v>0</v>
      </c>
      <c r="AF11" s="686"/>
      <c r="AG11" s="686"/>
      <c r="AH11" s="686"/>
      <c r="AI11" s="686"/>
      <c r="AJ11" s="686"/>
      <c r="AK11" s="686"/>
      <c r="AL11" s="686"/>
      <c r="AM11" s="686">
        <v>0</v>
      </c>
      <c r="AN11" s="686"/>
      <c r="AO11" s="686"/>
      <c r="AP11" s="686"/>
      <c r="AQ11" s="686"/>
      <c r="AR11" s="686"/>
      <c r="AS11" s="686"/>
      <c r="AT11" s="686"/>
      <c r="AU11" s="686">
        <v>0</v>
      </c>
      <c r="AV11" s="686"/>
      <c r="AW11" s="686"/>
      <c r="AX11" s="686"/>
      <c r="AY11" s="686"/>
      <c r="AZ11" s="686"/>
      <c r="BA11" s="686"/>
      <c r="BB11" s="686"/>
      <c r="BC11" s="686">
        <v>0</v>
      </c>
      <c r="BD11" s="686"/>
      <c r="BE11" s="686"/>
      <c r="BF11" s="686"/>
      <c r="BG11" s="686"/>
      <c r="BH11" s="686"/>
      <c r="BI11" s="686"/>
      <c r="BJ11" s="686"/>
      <c r="BK11" s="686">
        <v>0</v>
      </c>
      <c r="BL11" s="686"/>
      <c r="BM11" s="686"/>
      <c r="BN11" s="686"/>
      <c r="BO11" s="686"/>
      <c r="BP11" s="686"/>
      <c r="BQ11" s="686"/>
      <c r="BR11" s="686"/>
      <c r="BS11" s="687">
        <f aca="true" t="shared" si="0" ref="BS11:BS24">SUM(O11:BR11)</f>
        <v>0</v>
      </c>
      <c r="BT11" s="687"/>
      <c r="BU11" s="687"/>
      <c r="BV11" s="687"/>
      <c r="BW11" s="687"/>
      <c r="BX11" s="687"/>
      <c r="BY11" s="687"/>
      <c r="BZ11" s="687"/>
    </row>
    <row r="12" spans="1:78" ht="16.5" customHeight="1">
      <c r="A12" s="75"/>
      <c r="B12" s="681" t="s">
        <v>590</v>
      </c>
      <c r="C12" s="681"/>
      <c r="D12" s="681"/>
      <c r="E12" s="681"/>
      <c r="F12" s="681"/>
      <c r="G12" s="681"/>
      <c r="H12" s="681"/>
      <c r="I12" s="681"/>
      <c r="J12" s="681"/>
      <c r="K12" s="681"/>
      <c r="L12" s="681"/>
      <c r="M12" s="681"/>
      <c r="N12" s="682"/>
      <c r="O12" s="699"/>
      <c r="P12" s="699"/>
      <c r="Q12" s="699"/>
      <c r="R12" s="699"/>
      <c r="S12" s="699"/>
      <c r="T12" s="699"/>
      <c r="U12" s="699"/>
      <c r="V12" s="699"/>
      <c r="W12" s="686">
        <v>0</v>
      </c>
      <c r="X12" s="686"/>
      <c r="Y12" s="686"/>
      <c r="Z12" s="686"/>
      <c r="AA12" s="686"/>
      <c r="AB12" s="686"/>
      <c r="AC12" s="686"/>
      <c r="AD12" s="686"/>
      <c r="AE12" s="686">
        <v>0</v>
      </c>
      <c r="AF12" s="686"/>
      <c r="AG12" s="686"/>
      <c r="AH12" s="686"/>
      <c r="AI12" s="686"/>
      <c r="AJ12" s="686"/>
      <c r="AK12" s="686"/>
      <c r="AL12" s="686"/>
      <c r="AM12" s="686">
        <v>0</v>
      </c>
      <c r="AN12" s="686"/>
      <c r="AO12" s="686"/>
      <c r="AP12" s="686"/>
      <c r="AQ12" s="686"/>
      <c r="AR12" s="686"/>
      <c r="AS12" s="686"/>
      <c r="AT12" s="686"/>
      <c r="AU12" s="686">
        <v>0</v>
      </c>
      <c r="AV12" s="686"/>
      <c r="AW12" s="686"/>
      <c r="AX12" s="686"/>
      <c r="AY12" s="686"/>
      <c r="AZ12" s="686"/>
      <c r="BA12" s="686"/>
      <c r="BB12" s="686"/>
      <c r="BC12" s="686">
        <v>0</v>
      </c>
      <c r="BD12" s="686"/>
      <c r="BE12" s="686"/>
      <c r="BF12" s="686"/>
      <c r="BG12" s="686"/>
      <c r="BH12" s="686"/>
      <c r="BI12" s="686"/>
      <c r="BJ12" s="686"/>
      <c r="BK12" s="686">
        <v>0</v>
      </c>
      <c r="BL12" s="686"/>
      <c r="BM12" s="686"/>
      <c r="BN12" s="686"/>
      <c r="BO12" s="686"/>
      <c r="BP12" s="686"/>
      <c r="BQ12" s="686"/>
      <c r="BR12" s="686"/>
      <c r="BS12" s="687">
        <f t="shared" si="0"/>
        <v>0</v>
      </c>
      <c r="BT12" s="687"/>
      <c r="BU12" s="687"/>
      <c r="BV12" s="687"/>
      <c r="BW12" s="687"/>
      <c r="BX12" s="687"/>
      <c r="BY12" s="687"/>
      <c r="BZ12" s="687"/>
    </row>
    <row r="13" spans="1:78" ht="16.5" customHeight="1">
      <c r="A13" s="75"/>
      <c r="B13" s="681" t="s">
        <v>593</v>
      </c>
      <c r="C13" s="681"/>
      <c r="D13" s="681"/>
      <c r="E13" s="681"/>
      <c r="F13" s="681"/>
      <c r="G13" s="681"/>
      <c r="H13" s="681"/>
      <c r="I13" s="681"/>
      <c r="J13" s="681"/>
      <c r="K13" s="681"/>
      <c r="L13" s="681"/>
      <c r="M13" s="681"/>
      <c r="N13" s="682"/>
      <c r="O13" s="699"/>
      <c r="P13" s="699"/>
      <c r="Q13" s="699"/>
      <c r="R13" s="699"/>
      <c r="S13" s="699"/>
      <c r="T13" s="699"/>
      <c r="U13" s="699"/>
      <c r="V13" s="699"/>
      <c r="W13" s="710">
        <v>0</v>
      </c>
      <c r="X13" s="711"/>
      <c r="Y13" s="711"/>
      <c r="Z13" s="711"/>
      <c r="AA13" s="711"/>
      <c r="AB13" s="711"/>
      <c r="AC13" s="711"/>
      <c r="AD13" s="712"/>
      <c r="AE13" s="710">
        <v>0</v>
      </c>
      <c r="AF13" s="711"/>
      <c r="AG13" s="711"/>
      <c r="AH13" s="711"/>
      <c r="AI13" s="711"/>
      <c r="AJ13" s="711"/>
      <c r="AK13" s="711"/>
      <c r="AL13" s="712"/>
      <c r="AM13" s="686">
        <v>0</v>
      </c>
      <c r="AN13" s="686"/>
      <c r="AO13" s="686"/>
      <c r="AP13" s="686"/>
      <c r="AQ13" s="686"/>
      <c r="AR13" s="686"/>
      <c r="AS13" s="686"/>
      <c r="AT13" s="686"/>
      <c r="AU13" s="686">
        <v>0</v>
      </c>
      <c r="AV13" s="686"/>
      <c r="AW13" s="686"/>
      <c r="AX13" s="686"/>
      <c r="AY13" s="686"/>
      <c r="AZ13" s="686"/>
      <c r="BA13" s="686"/>
      <c r="BB13" s="686"/>
      <c r="BC13" s="686">
        <v>0</v>
      </c>
      <c r="BD13" s="686"/>
      <c r="BE13" s="686"/>
      <c r="BF13" s="686"/>
      <c r="BG13" s="686"/>
      <c r="BH13" s="686"/>
      <c r="BI13" s="686"/>
      <c r="BJ13" s="686"/>
      <c r="BK13" s="686">
        <v>0</v>
      </c>
      <c r="BL13" s="686"/>
      <c r="BM13" s="686"/>
      <c r="BN13" s="686"/>
      <c r="BO13" s="686"/>
      <c r="BP13" s="686"/>
      <c r="BQ13" s="686"/>
      <c r="BR13" s="686"/>
      <c r="BS13" s="687">
        <f t="shared" si="0"/>
        <v>0</v>
      </c>
      <c r="BT13" s="687"/>
      <c r="BU13" s="687"/>
      <c r="BV13" s="687"/>
      <c r="BW13" s="687"/>
      <c r="BX13" s="687"/>
      <c r="BY13" s="687"/>
      <c r="BZ13" s="687"/>
    </row>
    <row r="14" spans="1:78" ht="16.5" customHeight="1">
      <c r="A14" s="75"/>
      <c r="B14" s="681" t="s">
        <v>597</v>
      </c>
      <c r="C14" s="681"/>
      <c r="D14" s="681"/>
      <c r="E14" s="681"/>
      <c r="F14" s="681"/>
      <c r="G14" s="681"/>
      <c r="H14" s="681"/>
      <c r="I14" s="681"/>
      <c r="J14" s="681"/>
      <c r="K14" s="681"/>
      <c r="L14" s="681"/>
      <c r="M14" s="681"/>
      <c r="N14" s="682"/>
      <c r="O14" s="699"/>
      <c r="P14" s="699"/>
      <c r="Q14" s="699"/>
      <c r="R14" s="699"/>
      <c r="S14" s="699"/>
      <c r="T14" s="699"/>
      <c r="U14" s="699"/>
      <c r="V14" s="699"/>
      <c r="W14" s="710">
        <v>0</v>
      </c>
      <c r="X14" s="711"/>
      <c r="Y14" s="711"/>
      <c r="Z14" s="711"/>
      <c r="AA14" s="711"/>
      <c r="AB14" s="711"/>
      <c r="AC14" s="711"/>
      <c r="AD14" s="712"/>
      <c r="AE14" s="710">
        <v>0</v>
      </c>
      <c r="AF14" s="711"/>
      <c r="AG14" s="711"/>
      <c r="AH14" s="711"/>
      <c r="AI14" s="711"/>
      <c r="AJ14" s="711"/>
      <c r="AK14" s="711"/>
      <c r="AL14" s="712"/>
      <c r="AM14" s="686">
        <v>0</v>
      </c>
      <c r="AN14" s="686"/>
      <c r="AO14" s="686"/>
      <c r="AP14" s="686"/>
      <c r="AQ14" s="686"/>
      <c r="AR14" s="686"/>
      <c r="AS14" s="686"/>
      <c r="AT14" s="686"/>
      <c r="AU14" s="686">
        <v>0</v>
      </c>
      <c r="AV14" s="686"/>
      <c r="AW14" s="686"/>
      <c r="AX14" s="686"/>
      <c r="AY14" s="686"/>
      <c r="AZ14" s="686"/>
      <c r="BA14" s="686"/>
      <c r="BB14" s="686"/>
      <c r="BC14" s="686">
        <v>0</v>
      </c>
      <c r="BD14" s="686"/>
      <c r="BE14" s="686"/>
      <c r="BF14" s="686"/>
      <c r="BG14" s="686"/>
      <c r="BH14" s="686"/>
      <c r="BI14" s="686"/>
      <c r="BJ14" s="686"/>
      <c r="BK14" s="686">
        <v>0</v>
      </c>
      <c r="BL14" s="686"/>
      <c r="BM14" s="686"/>
      <c r="BN14" s="686"/>
      <c r="BO14" s="686"/>
      <c r="BP14" s="686"/>
      <c r="BQ14" s="686"/>
      <c r="BR14" s="686"/>
      <c r="BS14" s="687">
        <f t="shared" si="0"/>
        <v>0</v>
      </c>
      <c r="BT14" s="687"/>
      <c r="BU14" s="687"/>
      <c r="BV14" s="687"/>
      <c r="BW14" s="687"/>
      <c r="BX14" s="687"/>
      <c r="BY14" s="687"/>
      <c r="BZ14" s="687"/>
    </row>
    <row r="15" spans="1:78" ht="16.5" customHeight="1">
      <c r="A15" s="75"/>
      <c r="B15" s="681" t="s">
        <v>598</v>
      </c>
      <c r="C15" s="681"/>
      <c r="D15" s="681"/>
      <c r="E15" s="681"/>
      <c r="F15" s="681"/>
      <c r="G15" s="681"/>
      <c r="H15" s="681"/>
      <c r="I15" s="681"/>
      <c r="J15" s="681"/>
      <c r="K15" s="681"/>
      <c r="L15" s="681"/>
      <c r="M15" s="681"/>
      <c r="N15" s="682"/>
      <c r="O15" s="699"/>
      <c r="P15" s="699"/>
      <c r="Q15" s="699"/>
      <c r="R15" s="699"/>
      <c r="S15" s="699"/>
      <c r="T15" s="699"/>
      <c r="U15" s="699"/>
      <c r="V15" s="699"/>
      <c r="W15" s="686">
        <v>0</v>
      </c>
      <c r="X15" s="686"/>
      <c r="Y15" s="686"/>
      <c r="Z15" s="686"/>
      <c r="AA15" s="686"/>
      <c r="AB15" s="686"/>
      <c r="AC15" s="686"/>
      <c r="AD15" s="686"/>
      <c r="AE15" s="686">
        <v>0</v>
      </c>
      <c r="AF15" s="686"/>
      <c r="AG15" s="686"/>
      <c r="AH15" s="686"/>
      <c r="AI15" s="686"/>
      <c r="AJ15" s="686"/>
      <c r="AK15" s="686"/>
      <c r="AL15" s="686"/>
      <c r="AM15" s="686">
        <v>0</v>
      </c>
      <c r="AN15" s="686"/>
      <c r="AO15" s="686"/>
      <c r="AP15" s="686"/>
      <c r="AQ15" s="686"/>
      <c r="AR15" s="686"/>
      <c r="AS15" s="686"/>
      <c r="AT15" s="686"/>
      <c r="AU15" s="686">
        <v>0</v>
      </c>
      <c r="AV15" s="686"/>
      <c r="AW15" s="686"/>
      <c r="AX15" s="686"/>
      <c r="AY15" s="686"/>
      <c r="AZ15" s="686"/>
      <c r="BA15" s="686"/>
      <c r="BB15" s="686"/>
      <c r="BC15" s="686">
        <v>0</v>
      </c>
      <c r="BD15" s="686"/>
      <c r="BE15" s="686"/>
      <c r="BF15" s="686"/>
      <c r="BG15" s="686"/>
      <c r="BH15" s="686"/>
      <c r="BI15" s="686"/>
      <c r="BJ15" s="686"/>
      <c r="BK15" s="686">
        <v>0</v>
      </c>
      <c r="BL15" s="686"/>
      <c r="BM15" s="686"/>
      <c r="BN15" s="686"/>
      <c r="BO15" s="686"/>
      <c r="BP15" s="686"/>
      <c r="BQ15" s="686"/>
      <c r="BR15" s="686"/>
      <c r="BS15" s="687">
        <f t="shared" si="0"/>
        <v>0</v>
      </c>
      <c r="BT15" s="687"/>
      <c r="BU15" s="687"/>
      <c r="BV15" s="687"/>
      <c r="BW15" s="687"/>
      <c r="BX15" s="687"/>
      <c r="BY15" s="687"/>
      <c r="BZ15" s="687"/>
    </row>
    <row r="16" spans="1:78" ht="16.5" customHeight="1">
      <c r="A16" s="76"/>
      <c r="B16" s="693" t="s">
        <v>819</v>
      </c>
      <c r="C16" s="693"/>
      <c r="D16" s="693"/>
      <c r="E16" s="693"/>
      <c r="F16" s="693"/>
      <c r="G16" s="693"/>
      <c r="H16" s="693"/>
      <c r="I16" s="693"/>
      <c r="J16" s="693"/>
      <c r="K16" s="693"/>
      <c r="L16" s="693"/>
      <c r="M16" s="693"/>
      <c r="N16" s="694"/>
      <c r="O16" s="687">
        <f>SUM(O17:V19)</f>
        <v>0</v>
      </c>
      <c r="P16" s="687"/>
      <c r="Q16" s="687"/>
      <c r="R16" s="687"/>
      <c r="S16" s="687"/>
      <c r="T16" s="687"/>
      <c r="U16" s="687"/>
      <c r="V16" s="687"/>
      <c r="W16" s="687">
        <f>SUM(W17:AD19)</f>
        <v>0</v>
      </c>
      <c r="X16" s="687"/>
      <c r="Y16" s="687"/>
      <c r="Z16" s="687"/>
      <c r="AA16" s="687"/>
      <c r="AB16" s="687"/>
      <c r="AC16" s="687"/>
      <c r="AD16" s="687"/>
      <c r="AE16" s="687">
        <f>SUM(AE17:AL19)</f>
        <v>0</v>
      </c>
      <c r="AF16" s="687"/>
      <c r="AG16" s="687"/>
      <c r="AH16" s="687"/>
      <c r="AI16" s="687"/>
      <c r="AJ16" s="687"/>
      <c r="AK16" s="687"/>
      <c r="AL16" s="687"/>
      <c r="AM16" s="687">
        <f>SUM(AM17:AT19)</f>
        <v>0</v>
      </c>
      <c r="AN16" s="687"/>
      <c r="AO16" s="687"/>
      <c r="AP16" s="687"/>
      <c r="AQ16" s="687"/>
      <c r="AR16" s="687"/>
      <c r="AS16" s="687"/>
      <c r="AT16" s="687"/>
      <c r="AU16" s="687">
        <f>SUM(AU17:BB19)</f>
        <v>0</v>
      </c>
      <c r="AV16" s="687"/>
      <c r="AW16" s="687"/>
      <c r="AX16" s="687"/>
      <c r="AY16" s="687"/>
      <c r="AZ16" s="687"/>
      <c r="BA16" s="687"/>
      <c r="BB16" s="687"/>
      <c r="BC16" s="687">
        <f>SUM(BC17:BJ19)</f>
        <v>0</v>
      </c>
      <c r="BD16" s="687"/>
      <c r="BE16" s="687"/>
      <c r="BF16" s="687"/>
      <c r="BG16" s="687"/>
      <c r="BH16" s="687"/>
      <c r="BI16" s="687"/>
      <c r="BJ16" s="687"/>
      <c r="BK16" s="687">
        <f>SUM(BK17:BR19)</f>
        <v>0</v>
      </c>
      <c r="BL16" s="687"/>
      <c r="BM16" s="687"/>
      <c r="BN16" s="687"/>
      <c r="BO16" s="687"/>
      <c r="BP16" s="687"/>
      <c r="BQ16" s="687"/>
      <c r="BR16" s="687"/>
      <c r="BS16" s="687">
        <f t="shared" si="0"/>
        <v>0</v>
      </c>
      <c r="BT16" s="687"/>
      <c r="BU16" s="687"/>
      <c r="BV16" s="687"/>
      <c r="BW16" s="687"/>
      <c r="BX16" s="687"/>
      <c r="BY16" s="687"/>
      <c r="BZ16" s="687"/>
    </row>
    <row r="17" spans="1:78" ht="16.5" customHeight="1">
      <c r="A17" s="701"/>
      <c r="B17" s="702"/>
      <c r="C17" s="75"/>
      <c r="D17" s="681" t="s">
        <v>542</v>
      </c>
      <c r="E17" s="681"/>
      <c r="F17" s="681"/>
      <c r="G17" s="681"/>
      <c r="H17" s="681"/>
      <c r="I17" s="681"/>
      <c r="J17" s="681"/>
      <c r="K17" s="681"/>
      <c r="L17" s="681"/>
      <c r="M17" s="681"/>
      <c r="N17" s="682"/>
      <c r="O17" s="686">
        <v>0</v>
      </c>
      <c r="P17" s="686"/>
      <c r="Q17" s="686"/>
      <c r="R17" s="686"/>
      <c r="S17" s="686"/>
      <c r="T17" s="686"/>
      <c r="U17" s="686"/>
      <c r="V17" s="686"/>
      <c r="W17" s="686">
        <v>0</v>
      </c>
      <c r="X17" s="686"/>
      <c r="Y17" s="686"/>
      <c r="Z17" s="686"/>
      <c r="AA17" s="686"/>
      <c r="AB17" s="686"/>
      <c r="AC17" s="686"/>
      <c r="AD17" s="686"/>
      <c r="AE17" s="686">
        <v>0</v>
      </c>
      <c r="AF17" s="686"/>
      <c r="AG17" s="686"/>
      <c r="AH17" s="686"/>
      <c r="AI17" s="686"/>
      <c r="AJ17" s="686"/>
      <c r="AK17" s="686"/>
      <c r="AL17" s="686"/>
      <c r="AM17" s="686">
        <v>0</v>
      </c>
      <c r="AN17" s="686"/>
      <c r="AO17" s="686"/>
      <c r="AP17" s="686"/>
      <c r="AQ17" s="686"/>
      <c r="AR17" s="686"/>
      <c r="AS17" s="686"/>
      <c r="AT17" s="686"/>
      <c r="AU17" s="686">
        <v>0</v>
      </c>
      <c r="AV17" s="686"/>
      <c r="AW17" s="686"/>
      <c r="AX17" s="686"/>
      <c r="AY17" s="686"/>
      <c r="AZ17" s="686"/>
      <c r="BA17" s="686"/>
      <c r="BB17" s="686"/>
      <c r="BC17" s="686">
        <v>0</v>
      </c>
      <c r="BD17" s="686"/>
      <c r="BE17" s="686"/>
      <c r="BF17" s="686"/>
      <c r="BG17" s="686"/>
      <c r="BH17" s="686"/>
      <c r="BI17" s="686"/>
      <c r="BJ17" s="686"/>
      <c r="BK17" s="686">
        <v>0</v>
      </c>
      <c r="BL17" s="686"/>
      <c r="BM17" s="686"/>
      <c r="BN17" s="686"/>
      <c r="BO17" s="686"/>
      <c r="BP17" s="686"/>
      <c r="BQ17" s="686"/>
      <c r="BR17" s="686"/>
      <c r="BS17" s="687">
        <f t="shared" si="0"/>
        <v>0</v>
      </c>
      <c r="BT17" s="687"/>
      <c r="BU17" s="687"/>
      <c r="BV17" s="687"/>
      <c r="BW17" s="687"/>
      <c r="BX17" s="687"/>
      <c r="BY17" s="687"/>
      <c r="BZ17" s="687"/>
    </row>
    <row r="18" spans="1:78" ht="16.5" customHeight="1">
      <c r="A18" s="701"/>
      <c r="B18" s="702"/>
      <c r="C18" s="75"/>
      <c r="D18" s="681" t="s">
        <v>543</v>
      </c>
      <c r="E18" s="681"/>
      <c r="F18" s="681"/>
      <c r="G18" s="681"/>
      <c r="H18" s="681"/>
      <c r="I18" s="681"/>
      <c r="J18" s="681"/>
      <c r="K18" s="681"/>
      <c r="L18" s="681"/>
      <c r="M18" s="681"/>
      <c r="N18" s="682"/>
      <c r="O18" s="699"/>
      <c r="P18" s="699"/>
      <c r="Q18" s="699"/>
      <c r="R18" s="699"/>
      <c r="S18" s="699"/>
      <c r="T18" s="699"/>
      <c r="U18" s="699"/>
      <c r="V18" s="699"/>
      <c r="W18" s="699"/>
      <c r="X18" s="699"/>
      <c r="Y18" s="699"/>
      <c r="Z18" s="699"/>
      <c r="AA18" s="699"/>
      <c r="AB18" s="699"/>
      <c r="AC18" s="699"/>
      <c r="AD18" s="699"/>
      <c r="AE18" s="686">
        <v>0</v>
      </c>
      <c r="AF18" s="686"/>
      <c r="AG18" s="686"/>
      <c r="AH18" s="686"/>
      <c r="AI18" s="686"/>
      <c r="AJ18" s="686"/>
      <c r="AK18" s="686"/>
      <c r="AL18" s="686"/>
      <c r="AM18" s="686">
        <v>0</v>
      </c>
      <c r="AN18" s="686"/>
      <c r="AO18" s="686"/>
      <c r="AP18" s="686"/>
      <c r="AQ18" s="686"/>
      <c r="AR18" s="686"/>
      <c r="AS18" s="686"/>
      <c r="AT18" s="686"/>
      <c r="AU18" s="686">
        <v>0</v>
      </c>
      <c r="AV18" s="686"/>
      <c r="AW18" s="686"/>
      <c r="AX18" s="686"/>
      <c r="AY18" s="686"/>
      <c r="AZ18" s="686"/>
      <c r="BA18" s="686"/>
      <c r="BB18" s="686"/>
      <c r="BC18" s="686">
        <v>0</v>
      </c>
      <c r="BD18" s="686"/>
      <c r="BE18" s="686"/>
      <c r="BF18" s="686"/>
      <c r="BG18" s="686"/>
      <c r="BH18" s="686"/>
      <c r="BI18" s="686"/>
      <c r="BJ18" s="686"/>
      <c r="BK18" s="686">
        <v>0</v>
      </c>
      <c r="BL18" s="686"/>
      <c r="BM18" s="686"/>
      <c r="BN18" s="686"/>
      <c r="BO18" s="686"/>
      <c r="BP18" s="686"/>
      <c r="BQ18" s="686"/>
      <c r="BR18" s="686"/>
      <c r="BS18" s="687">
        <f t="shared" si="0"/>
        <v>0</v>
      </c>
      <c r="BT18" s="687"/>
      <c r="BU18" s="687"/>
      <c r="BV18" s="687"/>
      <c r="BW18" s="687"/>
      <c r="BX18" s="687"/>
      <c r="BY18" s="687"/>
      <c r="BZ18" s="687"/>
    </row>
    <row r="19" spans="1:78" ht="16.5" customHeight="1">
      <c r="A19" s="701"/>
      <c r="B19" s="702"/>
      <c r="C19" s="75"/>
      <c r="D19" s="681" t="s">
        <v>518</v>
      </c>
      <c r="E19" s="681"/>
      <c r="F19" s="681"/>
      <c r="G19" s="681"/>
      <c r="H19" s="681"/>
      <c r="I19" s="681"/>
      <c r="J19" s="681"/>
      <c r="K19" s="681"/>
      <c r="L19" s="681"/>
      <c r="M19" s="681"/>
      <c r="N19" s="682"/>
      <c r="O19" s="699"/>
      <c r="P19" s="699"/>
      <c r="Q19" s="699"/>
      <c r="R19" s="699"/>
      <c r="S19" s="699"/>
      <c r="T19" s="699"/>
      <c r="U19" s="699"/>
      <c r="V19" s="699"/>
      <c r="W19" s="699"/>
      <c r="X19" s="699"/>
      <c r="Y19" s="699"/>
      <c r="Z19" s="699"/>
      <c r="AA19" s="699"/>
      <c r="AB19" s="699"/>
      <c r="AC19" s="699"/>
      <c r="AD19" s="699"/>
      <c r="AE19" s="686">
        <v>0</v>
      </c>
      <c r="AF19" s="686"/>
      <c r="AG19" s="686"/>
      <c r="AH19" s="686"/>
      <c r="AI19" s="686"/>
      <c r="AJ19" s="686"/>
      <c r="AK19" s="686"/>
      <c r="AL19" s="686"/>
      <c r="AM19" s="686">
        <v>0</v>
      </c>
      <c r="AN19" s="686"/>
      <c r="AO19" s="686"/>
      <c r="AP19" s="686"/>
      <c r="AQ19" s="686"/>
      <c r="AR19" s="686"/>
      <c r="AS19" s="686"/>
      <c r="AT19" s="686"/>
      <c r="AU19" s="686">
        <v>0</v>
      </c>
      <c r="AV19" s="686"/>
      <c r="AW19" s="686"/>
      <c r="AX19" s="686"/>
      <c r="AY19" s="686"/>
      <c r="AZ19" s="686"/>
      <c r="BA19" s="686"/>
      <c r="BB19" s="686"/>
      <c r="BC19" s="686">
        <v>0</v>
      </c>
      <c r="BD19" s="686"/>
      <c r="BE19" s="686"/>
      <c r="BF19" s="686"/>
      <c r="BG19" s="686"/>
      <c r="BH19" s="686"/>
      <c r="BI19" s="686"/>
      <c r="BJ19" s="686"/>
      <c r="BK19" s="686">
        <v>0</v>
      </c>
      <c r="BL19" s="686"/>
      <c r="BM19" s="686"/>
      <c r="BN19" s="686"/>
      <c r="BO19" s="686"/>
      <c r="BP19" s="686"/>
      <c r="BQ19" s="686"/>
      <c r="BR19" s="686"/>
      <c r="BS19" s="687">
        <f t="shared" si="0"/>
        <v>0</v>
      </c>
      <c r="BT19" s="687"/>
      <c r="BU19" s="687"/>
      <c r="BV19" s="687"/>
      <c r="BW19" s="687"/>
      <c r="BX19" s="687"/>
      <c r="BY19" s="687"/>
      <c r="BZ19" s="687"/>
    </row>
    <row r="20" spans="1:78" ht="16.5" customHeight="1">
      <c r="A20" s="701"/>
      <c r="B20" s="702"/>
      <c r="C20" s="692" t="s">
        <v>820</v>
      </c>
      <c r="D20" s="681"/>
      <c r="E20" s="681"/>
      <c r="F20" s="681"/>
      <c r="G20" s="681"/>
      <c r="H20" s="681"/>
      <c r="I20" s="681"/>
      <c r="J20" s="681"/>
      <c r="K20" s="681"/>
      <c r="L20" s="681"/>
      <c r="M20" s="681"/>
      <c r="N20" s="682"/>
      <c r="O20" s="687">
        <f>SUM(O21:V23)</f>
        <v>0</v>
      </c>
      <c r="P20" s="687"/>
      <c r="Q20" s="687"/>
      <c r="R20" s="687"/>
      <c r="S20" s="687"/>
      <c r="T20" s="687"/>
      <c r="U20" s="687"/>
      <c r="V20" s="687"/>
      <c r="W20" s="687">
        <f>SUM(W21:AD23)</f>
        <v>0</v>
      </c>
      <c r="X20" s="687"/>
      <c r="Y20" s="687"/>
      <c r="Z20" s="687"/>
      <c r="AA20" s="687"/>
      <c r="AB20" s="687"/>
      <c r="AC20" s="687"/>
      <c r="AD20" s="687"/>
      <c r="AE20" s="687">
        <f>SUM(AE21:AL23)</f>
        <v>0</v>
      </c>
      <c r="AF20" s="687"/>
      <c r="AG20" s="687"/>
      <c r="AH20" s="687"/>
      <c r="AI20" s="687"/>
      <c r="AJ20" s="687"/>
      <c r="AK20" s="687"/>
      <c r="AL20" s="687"/>
      <c r="AM20" s="687">
        <f>SUM(AM21:AT23)</f>
        <v>0</v>
      </c>
      <c r="AN20" s="687"/>
      <c r="AO20" s="687"/>
      <c r="AP20" s="687"/>
      <c r="AQ20" s="687"/>
      <c r="AR20" s="687"/>
      <c r="AS20" s="687"/>
      <c r="AT20" s="687"/>
      <c r="AU20" s="687">
        <f>SUM(AU21:BB23)</f>
        <v>0</v>
      </c>
      <c r="AV20" s="687"/>
      <c r="AW20" s="687"/>
      <c r="AX20" s="687"/>
      <c r="AY20" s="687"/>
      <c r="AZ20" s="687"/>
      <c r="BA20" s="687"/>
      <c r="BB20" s="687"/>
      <c r="BC20" s="687">
        <f>SUM(BC21:BJ23)</f>
        <v>0</v>
      </c>
      <c r="BD20" s="687"/>
      <c r="BE20" s="687"/>
      <c r="BF20" s="687"/>
      <c r="BG20" s="687"/>
      <c r="BH20" s="687"/>
      <c r="BI20" s="687"/>
      <c r="BJ20" s="687"/>
      <c r="BK20" s="687">
        <f>SUM(BK21:BR23)</f>
        <v>0</v>
      </c>
      <c r="BL20" s="687"/>
      <c r="BM20" s="687"/>
      <c r="BN20" s="687"/>
      <c r="BO20" s="687"/>
      <c r="BP20" s="687"/>
      <c r="BQ20" s="687"/>
      <c r="BR20" s="687"/>
      <c r="BS20" s="687">
        <f t="shared" si="0"/>
        <v>0</v>
      </c>
      <c r="BT20" s="687"/>
      <c r="BU20" s="687"/>
      <c r="BV20" s="687"/>
      <c r="BW20" s="687"/>
      <c r="BX20" s="687"/>
      <c r="BY20" s="687"/>
      <c r="BZ20" s="687"/>
    </row>
    <row r="21" spans="1:78" ht="16.5" customHeight="1">
      <c r="A21" s="701"/>
      <c r="B21" s="702"/>
      <c r="C21" s="75"/>
      <c r="D21" s="681" t="s">
        <v>542</v>
      </c>
      <c r="E21" s="681"/>
      <c r="F21" s="681"/>
      <c r="G21" s="681"/>
      <c r="H21" s="681"/>
      <c r="I21" s="681"/>
      <c r="J21" s="681"/>
      <c r="K21" s="681"/>
      <c r="L21" s="681"/>
      <c r="M21" s="681"/>
      <c r="N21" s="682"/>
      <c r="O21" s="686">
        <v>0</v>
      </c>
      <c r="P21" s="686"/>
      <c r="Q21" s="686"/>
      <c r="R21" s="686"/>
      <c r="S21" s="686"/>
      <c r="T21" s="686"/>
      <c r="U21" s="686"/>
      <c r="V21" s="686"/>
      <c r="W21" s="686">
        <v>0</v>
      </c>
      <c r="X21" s="686"/>
      <c r="Y21" s="686"/>
      <c r="Z21" s="686"/>
      <c r="AA21" s="686"/>
      <c r="AB21" s="686"/>
      <c r="AC21" s="686"/>
      <c r="AD21" s="686"/>
      <c r="AE21" s="686">
        <v>0</v>
      </c>
      <c r="AF21" s="686"/>
      <c r="AG21" s="686"/>
      <c r="AH21" s="686"/>
      <c r="AI21" s="686"/>
      <c r="AJ21" s="686"/>
      <c r="AK21" s="686"/>
      <c r="AL21" s="686"/>
      <c r="AM21" s="686">
        <v>0</v>
      </c>
      <c r="AN21" s="686"/>
      <c r="AO21" s="686"/>
      <c r="AP21" s="686"/>
      <c r="AQ21" s="686"/>
      <c r="AR21" s="686"/>
      <c r="AS21" s="686"/>
      <c r="AT21" s="686"/>
      <c r="AU21" s="686">
        <v>0</v>
      </c>
      <c r="AV21" s="686"/>
      <c r="AW21" s="686"/>
      <c r="AX21" s="686"/>
      <c r="AY21" s="686"/>
      <c r="AZ21" s="686"/>
      <c r="BA21" s="686"/>
      <c r="BB21" s="686"/>
      <c r="BC21" s="686">
        <v>0</v>
      </c>
      <c r="BD21" s="686"/>
      <c r="BE21" s="686"/>
      <c r="BF21" s="686"/>
      <c r="BG21" s="686"/>
      <c r="BH21" s="686"/>
      <c r="BI21" s="686"/>
      <c r="BJ21" s="686"/>
      <c r="BK21" s="686">
        <v>0</v>
      </c>
      <c r="BL21" s="686"/>
      <c r="BM21" s="686"/>
      <c r="BN21" s="686"/>
      <c r="BO21" s="686"/>
      <c r="BP21" s="686"/>
      <c r="BQ21" s="686"/>
      <c r="BR21" s="686"/>
      <c r="BS21" s="687">
        <f t="shared" si="0"/>
        <v>0</v>
      </c>
      <c r="BT21" s="687"/>
      <c r="BU21" s="687"/>
      <c r="BV21" s="687"/>
      <c r="BW21" s="687"/>
      <c r="BX21" s="687"/>
      <c r="BY21" s="687"/>
      <c r="BZ21" s="687"/>
    </row>
    <row r="22" spans="1:78" ht="16.5" customHeight="1">
      <c r="A22" s="701"/>
      <c r="B22" s="702"/>
      <c r="C22" s="75"/>
      <c r="D22" s="681" t="s">
        <v>543</v>
      </c>
      <c r="E22" s="681"/>
      <c r="F22" s="681"/>
      <c r="G22" s="681"/>
      <c r="H22" s="681"/>
      <c r="I22" s="681"/>
      <c r="J22" s="681"/>
      <c r="K22" s="681"/>
      <c r="L22" s="681"/>
      <c r="M22" s="681"/>
      <c r="N22" s="682"/>
      <c r="O22" s="699"/>
      <c r="P22" s="699"/>
      <c r="Q22" s="699"/>
      <c r="R22" s="699"/>
      <c r="S22" s="699"/>
      <c r="T22" s="699"/>
      <c r="U22" s="699"/>
      <c r="V22" s="699"/>
      <c r="W22" s="699"/>
      <c r="X22" s="699"/>
      <c r="Y22" s="699"/>
      <c r="Z22" s="699"/>
      <c r="AA22" s="699"/>
      <c r="AB22" s="699"/>
      <c r="AC22" s="699"/>
      <c r="AD22" s="699"/>
      <c r="AE22" s="686">
        <v>0</v>
      </c>
      <c r="AF22" s="686"/>
      <c r="AG22" s="686"/>
      <c r="AH22" s="686"/>
      <c r="AI22" s="686"/>
      <c r="AJ22" s="686"/>
      <c r="AK22" s="686"/>
      <c r="AL22" s="686"/>
      <c r="AM22" s="686">
        <v>0</v>
      </c>
      <c r="AN22" s="686"/>
      <c r="AO22" s="686"/>
      <c r="AP22" s="686"/>
      <c r="AQ22" s="686"/>
      <c r="AR22" s="686"/>
      <c r="AS22" s="686"/>
      <c r="AT22" s="686"/>
      <c r="AU22" s="686">
        <v>0</v>
      </c>
      <c r="AV22" s="686"/>
      <c r="AW22" s="686"/>
      <c r="AX22" s="686"/>
      <c r="AY22" s="686"/>
      <c r="AZ22" s="686"/>
      <c r="BA22" s="686"/>
      <c r="BB22" s="686"/>
      <c r="BC22" s="686">
        <v>0</v>
      </c>
      <c r="BD22" s="686"/>
      <c r="BE22" s="686"/>
      <c r="BF22" s="686"/>
      <c r="BG22" s="686"/>
      <c r="BH22" s="686"/>
      <c r="BI22" s="686"/>
      <c r="BJ22" s="686"/>
      <c r="BK22" s="686">
        <v>0</v>
      </c>
      <c r="BL22" s="686"/>
      <c r="BM22" s="686"/>
      <c r="BN22" s="686"/>
      <c r="BO22" s="686"/>
      <c r="BP22" s="686"/>
      <c r="BQ22" s="686"/>
      <c r="BR22" s="686"/>
      <c r="BS22" s="687">
        <f t="shared" si="0"/>
        <v>0</v>
      </c>
      <c r="BT22" s="687"/>
      <c r="BU22" s="687"/>
      <c r="BV22" s="687"/>
      <c r="BW22" s="687"/>
      <c r="BX22" s="687"/>
      <c r="BY22" s="687"/>
      <c r="BZ22" s="687"/>
    </row>
    <row r="23" spans="1:78" ht="16.5" customHeight="1">
      <c r="A23" s="706"/>
      <c r="B23" s="707"/>
      <c r="C23" s="75"/>
      <c r="D23" s="681" t="s">
        <v>518</v>
      </c>
      <c r="E23" s="681"/>
      <c r="F23" s="681"/>
      <c r="G23" s="681"/>
      <c r="H23" s="681"/>
      <c r="I23" s="681"/>
      <c r="J23" s="681"/>
      <c r="K23" s="681"/>
      <c r="L23" s="681"/>
      <c r="M23" s="681"/>
      <c r="N23" s="682"/>
      <c r="O23" s="699"/>
      <c r="P23" s="699"/>
      <c r="Q23" s="699"/>
      <c r="R23" s="699"/>
      <c r="S23" s="699"/>
      <c r="T23" s="699"/>
      <c r="U23" s="699"/>
      <c r="V23" s="699"/>
      <c r="W23" s="699"/>
      <c r="X23" s="699"/>
      <c r="Y23" s="699"/>
      <c r="Z23" s="699"/>
      <c r="AA23" s="699"/>
      <c r="AB23" s="699"/>
      <c r="AC23" s="699"/>
      <c r="AD23" s="699"/>
      <c r="AE23" s="686">
        <v>0</v>
      </c>
      <c r="AF23" s="686"/>
      <c r="AG23" s="686"/>
      <c r="AH23" s="686"/>
      <c r="AI23" s="686"/>
      <c r="AJ23" s="686"/>
      <c r="AK23" s="686"/>
      <c r="AL23" s="686"/>
      <c r="AM23" s="686">
        <v>0</v>
      </c>
      <c r="AN23" s="686"/>
      <c r="AO23" s="686"/>
      <c r="AP23" s="686"/>
      <c r="AQ23" s="686"/>
      <c r="AR23" s="686"/>
      <c r="AS23" s="686"/>
      <c r="AT23" s="686"/>
      <c r="AU23" s="686">
        <v>0</v>
      </c>
      <c r="AV23" s="686"/>
      <c r="AW23" s="686"/>
      <c r="AX23" s="686"/>
      <c r="AY23" s="686"/>
      <c r="AZ23" s="686"/>
      <c r="BA23" s="686"/>
      <c r="BB23" s="686"/>
      <c r="BC23" s="686">
        <v>0</v>
      </c>
      <c r="BD23" s="686"/>
      <c r="BE23" s="686"/>
      <c r="BF23" s="686"/>
      <c r="BG23" s="686"/>
      <c r="BH23" s="686"/>
      <c r="BI23" s="686"/>
      <c r="BJ23" s="686"/>
      <c r="BK23" s="686">
        <v>0</v>
      </c>
      <c r="BL23" s="686"/>
      <c r="BM23" s="686"/>
      <c r="BN23" s="686"/>
      <c r="BO23" s="686"/>
      <c r="BP23" s="686"/>
      <c r="BQ23" s="686"/>
      <c r="BR23" s="686"/>
      <c r="BS23" s="687">
        <f t="shared" si="0"/>
        <v>0</v>
      </c>
      <c r="BT23" s="687"/>
      <c r="BU23" s="687"/>
      <c r="BV23" s="687"/>
      <c r="BW23" s="687"/>
      <c r="BX23" s="687"/>
      <c r="BY23" s="687"/>
      <c r="BZ23" s="687"/>
    </row>
    <row r="24" spans="1:78" ht="16.5" customHeight="1">
      <c r="A24" s="703" t="s">
        <v>702</v>
      </c>
      <c r="B24" s="704"/>
      <c r="C24" s="704"/>
      <c r="D24" s="704"/>
      <c r="E24" s="704"/>
      <c r="F24" s="704"/>
      <c r="G24" s="704"/>
      <c r="H24" s="704"/>
      <c r="I24" s="704"/>
      <c r="J24" s="704"/>
      <c r="K24" s="704"/>
      <c r="L24" s="704"/>
      <c r="M24" s="704"/>
      <c r="N24" s="705"/>
      <c r="O24" s="687">
        <f>SUM(O11:V16)</f>
        <v>0</v>
      </c>
      <c r="P24" s="687"/>
      <c r="Q24" s="687"/>
      <c r="R24" s="687"/>
      <c r="S24" s="687"/>
      <c r="T24" s="687"/>
      <c r="U24" s="687"/>
      <c r="V24" s="687"/>
      <c r="W24" s="687">
        <f>SUM(W11:AD16)</f>
        <v>0</v>
      </c>
      <c r="X24" s="687"/>
      <c r="Y24" s="687"/>
      <c r="Z24" s="687"/>
      <c r="AA24" s="687"/>
      <c r="AB24" s="687"/>
      <c r="AC24" s="687"/>
      <c r="AD24" s="687"/>
      <c r="AE24" s="687">
        <f>SUM(AE11:AL16)</f>
        <v>0</v>
      </c>
      <c r="AF24" s="687"/>
      <c r="AG24" s="687"/>
      <c r="AH24" s="687"/>
      <c r="AI24" s="687"/>
      <c r="AJ24" s="687"/>
      <c r="AK24" s="687"/>
      <c r="AL24" s="687"/>
      <c r="AM24" s="687">
        <f>SUM(AM11:AT16)</f>
        <v>0</v>
      </c>
      <c r="AN24" s="687"/>
      <c r="AO24" s="687"/>
      <c r="AP24" s="687"/>
      <c r="AQ24" s="687"/>
      <c r="AR24" s="687"/>
      <c r="AS24" s="687"/>
      <c r="AT24" s="687"/>
      <c r="AU24" s="687">
        <f>SUM(AU11:BB16)</f>
        <v>0</v>
      </c>
      <c r="AV24" s="687"/>
      <c r="AW24" s="687"/>
      <c r="AX24" s="687"/>
      <c r="AY24" s="687"/>
      <c r="AZ24" s="687"/>
      <c r="BA24" s="687"/>
      <c r="BB24" s="687"/>
      <c r="BC24" s="687">
        <f>SUM(BC11:BJ16)</f>
        <v>0</v>
      </c>
      <c r="BD24" s="687"/>
      <c r="BE24" s="687"/>
      <c r="BF24" s="687"/>
      <c r="BG24" s="687"/>
      <c r="BH24" s="687"/>
      <c r="BI24" s="687"/>
      <c r="BJ24" s="687"/>
      <c r="BK24" s="687">
        <f>SUM(BK11:BR16)</f>
        <v>0</v>
      </c>
      <c r="BL24" s="687"/>
      <c r="BM24" s="687"/>
      <c r="BN24" s="687"/>
      <c r="BO24" s="687"/>
      <c r="BP24" s="687"/>
      <c r="BQ24" s="687"/>
      <c r="BR24" s="687"/>
      <c r="BS24" s="687">
        <f t="shared" si="0"/>
        <v>0</v>
      </c>
      <c r="BT24" s="687"/>
      <c r="BU24" s="687"/>
      <c r="BV24" s="687"/>
      <c r="BW24" s="687"/>
      <c r="BX24" s="687"/>
      <c r="BY24" s="687"/>
      <c r="BZ24" s="687"/>
    </row>
    <row r="25" spans="1:78" ht="16.5" customHeight="1">
      <c r="A25" s="692" t="s">
        <v>821</v>
      </c>
      <c r="B25" s="681"/>
      <c r="C25" s="681"/>
      <c r="D25" s="681"/>
      <c r="E25" s="681"/>
      <c r="F25" s="681"/>
      <c r="G25" s="681"/>
      <c r="H25" s="681"/>
      <c r="I25" s="681"/>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c r="AQ25" s="681"/>
      <c r="AR25" s="681"/>
      <c r="AS25" s="681"/>
      <c r="AT25" s="681"/>
      <c r="AU25" s="681"/>
      <c r="AV25" s="681"/>
      <c r="AW25" s="681"/>
      <c r="AX25" s="681"/>
      <c r="AY25" s="681"/>
      <c r="AZ25" s="681"/>
      <c r="BA25" s="681"/>
      <c r="BB25" s="681"/>
      <c r="BC25" s="681"/>
      <c r="BD25" s="681"/>
      <c r="BE25" s="681"/>
      <c r="BF25" s="681"/>
      <c r="BG25" s="681"/>
      <c r="BH25" s="681"/>
      <c r="BI25" s="681"/>
      <c r="BJ25" s="681"/>
      <c r="BK25" s="681"/>
      <c r="BL25" s="681"/>
      <c r="BM25" s="681"/>
      <c r="BN25" s="681"/>
      <c r="BO25" s="681"/>
      <c r="BP25" s="681"/>
      <c r="BQ25" s="681"/>
      <c r="BR25" s="681"/>
      <c r="BS25" s="681"/>
      <c r="BT25" s="681"/>
      <c r="BU25" s="681"/>
      <c r="BV25" s="681"/>
      <c r="BW25" s="681"/>
      <c r="BX25" s="681"/>
      <c r="BY25" s="681"/>
      <c r="BZ25" s="682"/>
    </row>
    <row r="26" spans="1:78" ht="16.5" customHeight="1">
      <c r="A26" s="691" t="s">
        <v>582</v>
      </c>
      <c r="B26" s="691"/>
      <c r="C26" s="691"/>
      <c r="D26" s="691"/>
      <c r="E26" s="691"/>
      <c r="F26" s="691"/>
      <c r="G26" s="691"/>
      <c r="H26" s="691"/>
      <c r="I26" s="691"/>
      <c r="J26" s="691"/>
      <c r="K26" s="691"/>
      <c r="L26" s="691"/>
      <c r="M26" s="691"/>
      <c r="N26" s="691"/>
      <c r="O26" s="699"/>
      <c r="P26" s="699"/>
      <c r="Q26" s="699"/>
      <c r="R26" s="699"/>
      <c r="S26" s="699"/>
      <c r="T26" s="699"/>
      <c r="U26" s="699"/>
      <c r="V26" s="699"/>
      <c r="W26" s="686">
        <v>0</v>
      </c>
      <c r="X26" s="686"/>
      <c r="Y26" s="686"/>
      <c r="Z26" s="686"/>
      <c r="AA26" s="686"/>
      <c r="AB26" s="686"/>
      <c r="AC26" s="686"/>
      <c r="AD26" s="686"/>
      <c r="AE26" s="686">
        <v>0</v>
      </c>
      <c r="AF26" s="686"/>
      <c r="AG26" s="686"/>
      <c r="AH26" s="686"/>
      <c r="AI26" s="686"/>
      <c r="AJ26" s="686"/>
      <c r="AK26" s="686"/>
      <c r="AL26" s="686"/>
      <c r="AM26" s="686">
        <v>0</v>
      </c>
      <c r="AN26" s="686"/>
      <c r="AO26" s="686"/>
      <c r="AP26" s="686"/>
      <c r="AQ26" s="686"/>
      <c r="AR26" s="686"/>
      <c r="AS26" s="686"/>
      <c r="AT26" s="686"/>
      <c r="AU26" s="686">
        <v>0</v>
      </c>
      <c r="AV26" s="686"/>
      <c r="AW26" s="686"/>
      <c r="AX26" s="686"/>
      <c r="AY26" s="686"/>
      <c r="AZ26" s="686"/>
      <c r="BA26" s="686"/>
      <c r="BB26" s="686"/>
      <c r="BC26" s="686">
        <v>0</v>
      </c>
      <c r="BD26" s="686"/>
      <c r="BE26" s="686"/>
      <c r="BF26" s="686"/>
      <c r="BG26" s="686"/>
      <c r="BH26" s="686"/>
      <c r="BI26" s="686"/>
      <c r="BJ26" s="686"/>
      <c r="BK26" s="686">
        <v>0</v>
      </c>
      <c r="BL26" s="686"/>
      <c r="BM26" s="686"/>
      <c r="BN26" s="686"/>
      <c r="BO26" s="686"/>
      <c r="BP26" s="686"/>
      <c r="BQ26" s="686"/>
      <c r="BR26" s="686"/>
      <c r="BS26" s="687">
        <f aca="true" t="shared" si="1" ref="BS26:BS37">SUM(O26:BR26)</f>
        <v>0</v>
      </c>
      <c r="BT26" s="687"/>
      <c r="BU26" s="687"/>
      <c r="BV26" s="687"/>
      <c r="BW26" s="687"/>
      <c r="BX26" s="687"/>
      <c r="BY26" s="687"/>
      <c r="BZ26" s="687"/>
    </row>
    <row r="27" spans="1:78" ht="16.5" customHeight="1">
      <c r="A27" s="691" t="s">
        <v>590</v>
      </c>
      <c r="B27" s="691"/>
      <c r="C27" s="691"/>
      <c r="D27" s="691"/>
      <c r="E27" s="691"/>
      <c r="F27" s="691"/>
      <c r="G27" s="691"/>
      <c r="H27" s="691"/>
      <c r="I27" s="691"/>
      <c r="J27" s="691"/>
      <c r="K27" s="691"/>
      <c r="L27" s="691"/>
      <c r="M27" s="691"/>
      <c r="N27" s="691"/>
      <c r="O27" s="699"/>
      <c r="P27" s="699"/>
      <c r="Q27" s="699"/>
      <c r="R27" s="699"/>
      <c r="S27" s="699"/>
      <c r="T27" s="699"/>
      <c r="U27" s="699"/>
      <c r="V27" s="699"/>
      <c r="W27" s="686">
        <v>0</v>
      </c>
      <c r="X27" s="686"/>
      <c r="Y27" s="686"/>
      <c r="Z27" s="686"/>
      <c r="AA27" s="686"/>
      <c r="AB27" s="686"/>
      <c r="AC27" s="686"/>
      <c r="AD27" s="686"/>
      <c r="AE27" s="686">
        <v>0</v>
      </c>
      <c r="AF27" s="686"/>
      <c r="AG27" s="686"/>
      <c r="AH27" s="686"/>
      <c r="AI27" s="686"/>
      <c r="AJ27" s="686"/>
      <c r="AK27" s="686"/>
      <c r="AL27" s="686"/>
      <c r="AM27" s="686">
        <v>0</v>
      </c>
      <c r="AN27" s="686"/>
      <c r="AO27" s="686"/>
      <c r="AP27" s="686"/>
      <c r="AQ27" s="686"/>
      <c r="AR27" s="686"/>
      <c r="AS27" s="686"/>
      <c r="AT27" s="686"/>
      <c r="AU27" s="686">
        <v>0</v>
      </c>
      <c r="AV27" s="686"/>
      <c r="AW27" s="686"/>
      <c r="AX27" s="686"/>
      <c r="AY27" s="686"/>
      <c r="AZ27" s="686"/>
      <c r="BA27" s="686"/>
      <c r="BB27" s="686"/>
      <c r="BC27" s="686">
        <v>0</v>
      </c>
      <c r="BD27" s="686"/>
      <c r="BE27" s="686"/>
      <c r="BF27" s="686"/>
      <c r="BG27" s="686"/>
      <c r="BH27" s="686"/>
      <c r="BI27" s="686"/>
      <c r="BJ27" s="686"/>
      <c r="BK27" s="686">
        <v>0</v>
      </c>
      <c r="BL27" s="686"/>
      <c r="BM27" s="686"/>
      <c r="BN27" s="686"/>
      <c r="BO27" s="686"/>
      <c r="BP27" s="686"/>
      <c r="BQ27" s="686"/>
      <c r="BR27" s="686"/>
      <c r="BS27" s="687">
        <f t="shared" si="1"/>
        <v>0</v>
      </c>
      <c r="BT27" s="687"/>
      <c r="BU27" s="687"/>
      <c r="BV27" s="687"/>
      <c r="BW27" s="687"/>
      <c r="BX27" s="687"/>
      <c r="BY27" s="687"/>
      <c r="BZ27" s="687"/>
    </row>
    <row r="28" spans="1:78" ht="16.5" customHeight="1">
      <c r="A28" s="691" t="s">
        <v>593</v>
      </c>
      <c r="B28" s="691"/>
      <c r="C28" s="691"/>
      <c r="D28" s="691"/>
      <c r="E28" s="691"/>
      <c r="F28" s="691"/>
      <c r="G28" s="691"/>
      <c r="H28" s="691"/>
      <c r="I28" s="691"/>
      <c r="J28" s="691"/>
      <c r="K28" s="691"/>
      <c r="L28" s="691"/>
      <c r="M28" s="691"/>
      <c r="N28" s="691"/>
      <c r="O28" s="699"/>
      <c r="P28" s="699"/>
      <c r="Q28" s="699"/>
      <c r="R28" s="699"/>
      <c r="S28" s="699"/>
      <c r="T28" s="699"/>
      <c r="U28" s="699"/>
      <c r="V28" s="699"/>
      <c r="W28" s="686">
        <v>0</v>
      </c>
      <c r="X28" s="686"/>
      <c r="Y28" s="686"/>
      <c r="Z28" s="686"/>
      <c r="AA28" s="686"/>
      <c r="AB28" s="686"/>
      <c r="AC28" s="686"/>
      <c r="AD28" s="686"/>
      <c r="AE28" s="686">
        <v>0</v>
      </c>
      <c r="AF28" s="686"/>
      <c r="AG28" s="686"/>
      <c r="AH28" s="686"/>
      <c r="AI28" s="686"/>
      <c r="AJ28" s="686"/>
      <c r="AK28" s="686"/>
      <c r="AL28" s="686"/>
      <c r="AM28" s="686">
        <v>0</v>
      </c>
      <c r="AN28" s="686"/>
      <c r="AO28" s="686"/>
      <c r="AP28" s="686"/>
      <c r="AQ28" s="686"/>
      <c r="AR28" s="686"/>
      <c r="AS28" s="686"/>
      <c r="AT28" s="686"/>
      <c r="AU28" s="686">
        <v>0</v>
      </c>
      <c r="AV28" s="686"/>
      <c r="AW28" s="686"/>
      <c r="AX28" s="686"/>
      <c r="AY28" s="686"/>
      <c r="AZ28" s="686"/>
      <c r="BA28" s="686"/>
      <c r="BB28" s="686"/>
      <c r="BC28" s="686">
        <v>0</v>
      </c>
      <c r="BD28" s="686"/>
      <c r="BE28" s="686"/>
      <c r="BF28" s="686"/>
      <c r="BG28" s="686"/>
      <c r="BH28" s="686"/>
      <c r="BI28" s="686"/>
      <c r="BJ28" s="686"/>
      <c r="BK28" s="686">
        <v>0</v>
      </c>
      <c r="BL28" s="686"/>
      <c r="BM28" s="686"/>
      <c r="BN28" s="686"/>
      <c r="BO28" s="686"/>
      <c r="BP28" s="686"/>
      <c r="BQ28" s="686"/>
      <c r="BR28" s="686"/>
      <c r="BS28" s="687">
        <f t="shared" si="1"/>
        <v>0</v>
      </c>
      <c r="BT28" s="687"/>
      <c r="BU28" s="687"/>
      <c r="BV28" s="687"/>
      <c r="BW28" s="687"/>
      <c r="BX28" s="687"/>
      <c r="BY28" s="687"/>
      <c r="BZ28" s="687"/>
    </row>
    <row r="29" spans="1:78" ht="16.5" customHeight="1">
      <c r="A29" s="690" t="s">
        <v>819</v>
      </c>
      <c r="B29" s="690"/>
      <c r="C29" s="691"/>
      <c r="D29" s="691"/>
      <c r="E29" s="691"/>
      <c r="F29" s="691"/>
      <c r="G29" s="691"/>
      <c r="H29" s="691"/>
      <c r="I29" s="691"/>
      <c r="J29" s="691"/>
      <c r="K29" s="691"/>
      <c r="L29" s="691"/>
      <c r="M29" s="691"/>
      <c r="N29" s="691"/>
      <c r="O29" s="687">
        <f>SUM(O30:V32)</f>
        <v>0</v>
      </c>
      <c r="P29" s="687"/>
      <c r="Q29" s="687"/>
      <c r="R29" s="687"/>
      <c r="S29" s="687"/>
      <c r="T29" s="687"/>
      <c r="U29" s="687"/>
      <c r="V29" s="687"/>
      <c r="W29" s="687">
        <f>SUM(W30:AD32)</f>
        <v>0</v>
      </c>
      <c r="X29" s="687"/>
      <c r="Y29" s="687"/>
      <c r="Z29" s="687"/>
      <c r="AA29" s="687"/>
      <c r="AB29" s="687"/>
      <c r="AC29" s="687"/>
      <c r="AD29" s="687"/>
      <c r="AE29" s="687">
        <f>SUM(AE30:AL32)</f>
        <v>0</v>
      </c>
      <c r="AF29" s="687"/>
      <c r="AG29" s="687"/>
      <c r="AH29" s="687"/>
      <c r="AI29" s="687"/>
      <c r="AJ29" s="687"/>
      <c r="AK29" s="687"/>
      <c r="AL29" s="687"/>
      <c r="AM29" s="687">
        <f>SUM(AM30:AT32)</f>
        <v>0</v>
      </c>
      <c r="AN29" s="687"/>
      <c r="AO29" s="687"/>
      <c r="AP29" s="687"/>
      <c r="AQ29" s="687"/>
      <c r="AR29" s="687"/>
      <c r="AS29" s="687"/>
      <c r="AT29" s="687"/>
      <c r="AU29" s="687">
        <f>SUM(AU30:BB32)</f>
        <v>0</v>
      </c>
      <c r="AV29" s="687"/>
      <c r="AW29" s="687"/>
      <c r="AX29" s="687"/>
      <c r="AY29" s="687"/>
      <c r="AZ29" s="687"/>
      <c r="BA29" s="687"/>
      <c r="BB29" s="687"/>
      <c r="BC29" s="687">
        <f>SUM(BC30:BJ32)</f>
        <v>0</v>
      </c>
      <c r="BD29" s="687"/>
      <c r="BE29" s="687"/>
      <c r="BF29" s="687"/>
      <c r="BG29" s="687"/>
      <c r="BH29" s="687"/>
      <c r="BI29" s="687"/>
      <c r="BJ29" s="687"/>
      <c r="BK29" s="687">
        <f>SUM(BK30:BR32)</f>
        <v>0</v>
      </c>
      <c r="BL29" s="687"/>
      <c r="BM29" s="687"/>
      <c r="BN29" s="687"/>
      <c r="BO29" s="687"/>
      <c r="BP29" s="687"/>
      <c r="BQ29" s="687"/>
      <c r="BR29" s="687"/>
      <c r="BS29" s="687">
        <f t="shared" si="1"/>
        <v>0</v>
      </c>
      <c r="BT29" s="687"/>
      <c r="BU29" s="687"/>
      <c r="BV29" s="687"/>
      <c r="BW29" s="687"/>
      <c r="BX29" s="687"/>
      <c r="BY29" s="687"/>
      <c r="BZ29" s="687"/>
    </row>
    <row r="30" spans="1:78" ht="16.5" customHeight="1">
      <c r="A30" s="701"/>
      <c r="B30" s="702"/>
      <c r="C30" s="75"/>
      <c r="D30" s="681" t="s">
        <v>542</v>
      </c>
      <c r="E30" s="681"/>
      <c r="F30" s="681"/>
      <c r="G30" s="681"/>
      <c r="H30" s="681"/>
      <c r="I30" s="681"/>
      <c r="J30" s="681"/>
      <c r="K30" s="681"/>
      <c r="L30" s="681"/>
      <c r="M30" s="681"/>
      <c r="N30" s="682"/>
      <c r="O30" s="686">
        <v>0</v>
      </c>
      <c r="P30" s="686"/>
      <c r="Q30" s="686"/>
      <c r="R30" s="686"/>
      <c r="S30" s="686"/>
      <c r="T30" s="686"/>
      <c r="U30" s="686"/>
      <c r="V30" s="686"/>
      <c r="W30" s="686">
        <v>0</v>
      </c>
      <c r="X30" s="686"/>
      <c r="Y30" s="686"/>
      <c r="Z30" s="686"/>
      <c r="AA30" s="686"/>
      <c r="AB30" s="686"/>
      <c r="AC30" s="686"/>
      <c r="AD30" s="686"/>
      <c r="AE30" s="686">
        <v>0</v>
      </c>
      <c r="AF30" s="686"/>
      <c r="AG30" s="686"/>
      <c r="AH30" s="686"/>
      <c r="AI30" s="686"/>
      <c r="AJ30" s="686"/>
      <c r="AK30" s="686"/>
      <c r="AL30" s="686"/>
      <c r="AM30" s="686">
        <v>0</v>
      </c>
      <c r="AN30" s="686"/>
      <c r="AO30" s="686"/>
      <c r="AP30" s="686"/>
      <c r="AQ30" s="686"/>
      <c r="AR30" s="686"/>
      <c r="AS30" s="686"/>
      <c r="AT30" s="686"/>
      <c r="AU30" s="686">
        <v>0</v>
      </c>
      <c r="AV30" s="686"/>
      <c r="AW30" s="686"/>
      <c r="AX30" s="686"/>
      <c r="AY30" s="686"/>
      <c r="AZ30" s="686"/>
      <c r="BA30" s="686"/>
      <c r="BB30" s="686"/>
      <c r="BC30" s="686">
        <v>0</v>
      </c>
      <c r="BD30" s="686"/>
      <c r="BE30" s="686"/>
      <c r="BF30" s="686"/>
      <c r="BG30" s="686"/>
      <c r="BH30" s="686"/>
      <c r="BI30" s="686"/>
      <c r="BJ30" s="686"/>
      <c r="BK30" s="686">
        <v>0</v>
      </c>
      <c r="BL30" s="686"/>
      <c r="BM30" s="686"/>
      <c r="BN30" s="686"/>
      <c r="BO30" s="686"/>
      <c r="BP30" s="686"/>
      <c r="BQ30" s="686"/>
      <c r="BR30" s="686"/>
      <c r="BS30" s="687">
        <f t="shared" si="1"/>
        <v>0</v>
      </c>
      <c r="BT30" s="687"/>
      <c r="BU30" s="687"/>
      <c r="BV30" s="687"/>
      <c r="BW30" s="687"/>
      <c r="BX30" s="687"/>
      <c r="BY30" s="687"/>
      <c r="BZ30" s="687"/>
    </row>
    <row r="31" spans="1:78" ht="16.5" customHeight="1">
      <c r="A31" s="701"/>
      <c r="B31" s="702"/>
      <c r="C31" s="75"/>
      <c r="D31" s="681" t="s">
        <v>543</v>
      </c>
      <c r="E31" s="681"/>
      <c r="F31" s="681"/>
      <c r="G31" s="681"/>
      <c r="H31" s="681"/>
      <c r="I31" s="681"/>
      <c r="J31" s="681"/>
      <c r="K31" s="681"/>
      <c r="L31" s="681"/>
      <c r="M31" s="681"/>
      <c r="N31" s="682"/>
      <c r="O31" s="699"/>
      <c r="P31" s="699"/>
      <c r="Q31" s="699"/>
      <c r="R31" s="699"/>
      <c r="S31" s="699"/>
      <c r="T31" s="699"/>
      <c r="U31" s="699"/>
      <c r="V31" s="699"/>
      <c r="W31" s="699"/>
      <c r="X31" s="699"/>
      <c r="Y31" s="699"/>
      <c r="Z31" s="699"/>
      <c r="AA31" s="699"/>
      <c r="AB31" s="699"/>
      <c r="AC31" s="699"/>
      <c r="AD31" s="699"/>
      <c r="AE31" s="686">
        <v>0</v>
      </c>
      <c r="AF31" s="686"/>
      <c r="AG31" s="686"/>
      <c r="AH31" s="686"/>
      <c r="AI31" s="686"/>
      <c r="AJ31" s="686"/>
      <c r="AK31" s="686"/>
      <c r="AL31" s="686"/>
      <c r="AM31" s="686">
        <v>0</v>
      </c>
      <c r="AN31" s="686"/>
      <c r="AO31" s="686"/>
      <c r="AP31" s="686"/>
      <c r="AQ31" s="686"/>
      <c r="AR31" s="686"/>
      <c r="AS31" s="686"/>
      <c r="AT31" s="686"/>
      <c r="AU31" s="686">
        <v>0</v>
      </c>
      <c r="AV31" s="686"/>
      <c r="AW31" s="686"/>
      <c r="AX31" s="686"/>
      <c r="AY31" s="686"/>
      <c r="AZ31" s="686"/>
      <c r="BA31" s="686"/>
      <c r="BB31" s="686"/>
      <c r="BC31" s="686">
        <v>0</v>
      </c>
      <c r="BD31" s="686"/>
      <c r="BE31" s="686"/>
      <c r="BF31" s="686"/>
      <c r="BG31" s="686"/>
      <c r="BH31" s="686"/>
      <c r="BI31" s="686"/>
      <c r="BJ31" s="686"/>
      <c r="BK31" s="686">
        <v>0</v>
      </c>
      <c r="BL31" s="686"/>
      <c r="BM31" s="686"/>
      <c r="BN31" s="686"/>
      <c r="BO31" s="686"/>
      <c r="BP31" s="686"/>
      <c r="BQ31" s="686"/>
      <c r="BR31" s="686"/>
      <c r="BS31" s="687">
        <f t="shared" si="1"/>
        <v>0</v>
      </c>
      <c r="BT31" s="687"/>
      <c r="BU31" s="687"/>
      <c r="BV31" s="687"/>
      <c r="BW31" s="687"/>
      <c r="BX31" s="687"/>
      <c r="BY31" s="687"/>
      <c r="BZ31" s="687"/>
    </row>
    <row r="32" spans="1:78" ht="16.5" customHeight="1">
      <c r="A32" s="701"/>
      <c r="B32" s="702"/>
      <c r="C32" s="75"/>
      <c r="D32" s="681" t="s">
        <v>518</v>
      </c>
      <c r="E32" s="681"/>
      <c r="F32" s="681"/>
      <c r="G32" s="681"/>
      <c r="H32" s="681"/>
      <c r="I32" s="681"/>
      <c r="J32" s="681"/>
      <c r="K32" s="681"/>
      <c r="L32" s="681"/>
      <c r="M32" s="681"/>
      <c r="N32" s="682"/>
      <c r="O32" s="699"/>
      <c r="P32" s="699"/>
      <c r="Q32" s="699"/>
      <c r="R32" s="699"/>
      <c r="S32" s="699"/>
      <c r="T32" s="699"/>
      <c r="U32" s="699"/>
      <c r="V32" s="699"/>
      <c r="W32" s="699"/>
      <c r="X32" s="699"/>
      <c r="Y32" s="699"/>
      <c r="Z32" s="699"/>
      <c r="AA32" s="699"/>
      <c r="AB32" s="699"/>
      <c r="AC32" s="699"/>
      <c r="AD32" s="699"/>
      <c r="AE32" s="686">
        <v>0</v>
      </c>
      <c r="AF32" s="686"/>
      <c r="AG32" s="686"/>
      <c r="AH32" s="686"/>
      <c r="AI32" s="686"/>
      <c r="AJ32" s="686"/>
      <c r="AK32" s="686"/>
      <c r="AL32" s="686"/>
      <c r="AM32" s="686">
        <v>0</v>
      </c>
      <c r="AN32" s="686"/>
      <c r="AO32" s="686"/>
      <c r="AP32" s="686"/>
      <c r="AQ32" s="686"/>
      <c r="AR32" s="686"/>
      <c r="AS32" s="686"/>
      <c r="AT32" s="686"/>
      <c r="AU32" s="686">
        <v>0</v>
      </c>
      <c r="AV32" s="686"/>
      <c r="AW32" s="686"/>
      <c r="AX32" s="686"/>
      <c r="AY32" s="686"/>
      <c r="AZ32" s="686"/>
      <c r="BA32" s="686"/>
      <c r="BB32" s="686"/>
      <c r="BC32" s="686">
        <v>0</v>
      </c>
      <c r="BD32" s="686"/>
      <c r="BE32" s="686"/>
      <c r="BF32" s="686"/>
      <c r="BG32" s="686"/>
      <c r="BH32" s="686"/>
      <c r="BI32" s="686"/>
      <c r="BJ32" s="686"/>
      <c r="BK32" s="686">
        <v>0</v>
      </c>
      <c r="BL32" s="686"/>
      <c r="BM32" s="686"/>
      <c r="BN32" s="686"/>
      <c r="BO32" s="686"/>
      <c r="BP32" s="686"/>
      <c r="BQ32" s="686"/>
      <c r="BR32" s="686"/>
      <c r="BS32" s="687">
        <f t="shared" si="1"/>
        <v>0</v>
      </c>
      <c r="BT32" s="687"/>
      <c r="BU32" s="687"/>
      <c r="BV32" s="687"/>
      <c r="BW32" s="687"/>
      <c r="BX32" s="687"/>
      <c r="BY32" s="687"/>
      <c r="BZ32" s="687"/>
    </row>
    <row r="33" spans="1:78" ht="16.5" customHeight="1">
      <c r="A33" s="701"/>
      <c r="B33" s="702"/>
      <c r="C33" s="691" t="s">
        <v>822</v>
      </c>
      <c r="D33" s="691"/>
      <c r="E33" s="691"/>
      <c r="F33" s="691"/>
      <c r="G33" s="691"/>
      <c r="H33" s="691"/>
      <c r="I33" s="691"/>
      <c r="J33" s="691"/>
      <c r="K33" s="691"/>
      <c r="L33" s="691"/>
      <c r="M33" s="691"/>
      <c r="N33" s="691"/>
      <c r="O33" s="687">
        <f>SUM(O34:V36)</f>
        <v>0</v>
      </c>
      <c r="P33" s="687"/>
      <c r="Q33" s="687"/>
      <c r="R33" s="687"/>
      <c r="S33" s="687"/>
      <c r="T33" s="687"/>
      <c r="U33" s="687"/>
      <c r="V33" s="687"/>
      <c r="W33" s="687">
        <f>SUM(W34:AD36)</f>
        <v>0</v>
      </c>
      <c r="X33" s="687"/>
      <c r="Y33" s="687"/>
      <c r="Z33" s="687"/>
      <c r="AA33" s="687"/>
      <c r="AB33" s="687"/>
      <c r="AC33" s="687"/>
      <c r="AD33" s="687"/>
      <c r="AE33" s="687">
        <f>SUM(AE34:AL36)</f>
        <v>0</v>
      </c>
      <c r="AF33" s="687"/>
      <c r="AG33" s="687"/>
      <c r="AH33" s="687"/>
      <c r="AI33" s="687"/>
      <c r="AJ33" s="687"/>
      <c r="AK33" s="687"/>
      <c r="AL33" s="687"/>
      <c r="AM33" s="687">
        <f>SUM(AM34:AT36)</f>
        <v>0</v>
      </c>
      <c r="AN33" s="687"/>
      <c r="AO33" s="687"/>
      <c r="AP33" s="687"/>
      <c r="AQ33" s="687"/>
      <c r="AR33" s="687"/>
      <c r="AS33" s="687"/>
      <c r="AT33" s="687"/>
      <c r="AU33" s="687">
        <f>SUM(AU34:BB36)</f>
        <v>0</v>
      </c>
      <c r="AV33" s="687"/>
      <c r="AW33" s="687"/>
      <c r="AX33" s="687"/>
      <c r="AY33" s="687"/>
      <c r="AZ33" s="687"/>
      <c r="BA33" s="687"/>
      <c r="BB33" s="687"/>
      <c r="BC33" s="687">
        <f>SUM(BC34:BJ36)</f>
        <v>0</v>
      </c>
      <c r="BD33" s="687"/>
      <c r="BE33" s="687"/>
      <c r="BF33" s="687"/>
      <c r="BG33" s="687"/>
      <c r="BH33" s="687"/>
      <c r="BI33" s="687"/>
      <c r="BJ33" s="687"/>
      <c r="BK33" s="687">
        <f>SUM(BK34:BR36)</f>
        <v>0</v>
      </c>
      <c r="BL33" s="687"/>
      <c r="BM33" s="687"/>
      <c r="BN33" s="687"/>
      <c r="BO33" s="687"/>
      <c r="BP33" s="687"/>
      <c r="BQ33" s="687"/>
      <c r="BR33" s="687"/>
      <c r="BS33" s="687">
        <f t="shared" si="1"/>
        <v>0</v>
      </c>
      <c r="BT33" s="687"/>
      <c r="BU33" s="687"/>
      <c r="BV33" s="687"/>
      <c r="BW33" s="687"/>
      <c r="BX33" s="687"/>
      <c r="BY33" s="687"/>
      <c r="BZ33" s="687"/>
    </row>
    <row r="34" spans="1:78" ht="16.5" customHeight="1">
      <c r="A34" s="701"/>
      <c r="B34" s="702"/>
      <c r="C34" s="75"/>
      <c r="D34" s="681" t="s">
        <v>542</v>
      </c>
      <c r="E34" s="681"/>
      <c r="F34" s="681"/>
      <c r="G34" s="681"/>
      <c r="H34" s="681"/>
      <c r="I34" s="681"/>
      <c r="J34" s="681"/>
      <c r="K34" s="681"/>
      <c r="L34" s="681"/>
      <c r="M34" s="681"/>
      <c r="N34" s="682"/>
      <c r="O34" s="686">
        <v>0</v>
      </c>
      <c r="P34" s="686"/>
      <c r="Q34" s="686"/>
      <c r="R34" s="686"/>
      <c r="S34" s="686"/>
      <c r="T34" s="686"/>
      <c r="U34" s="686"/>
      <c r="V34" s="686"/>
      <c r="W34" s="686">
        <v>0</v>
      </c>
      <c r="X34" s="686"/>
      <c r="Y34" s="686"/>
      <c r="Z34" s="686"/>
      <c r="AA34" s="686"/>
      <c r="AB34" s="686"/>
      <c r="AC34" s="686"/>
      <c r="AD34" s="686"/>
      <c r="AE34" s="686">
        <v>0</v>
      </c>
      <c r="AF34" s="686"/>
      <c r="AG34" s="686"/>
      <c r="AH34" s="686"/>
      <c r="AI34" s="686"/>
      <c r="AJ34" s="686"/>
      <c r="AK34" s="686"/>
      <c r="AL34" s="686"/>
      <c r="AM34" s="686">
        <v>0</v>
      </c>
      <c r="AN34" s="686"/>
      <c r="AO34" s="686"/>
      <c r="AP34" s="686"/>
      <c r="AQ34" s="686"/>
      <c r="AR34" s="686"/>
      <c r="AS34" s="686"/>
      <c r="AT34" s="686"/>
      <c r="AU34" s="686">
        <v>0</v>
      </c>
      <c r="AV34" s="686"/>
      <c r="AW34" s="686"/>
      <c r="AX34" s="686"/>
      <c r="AY34" s="686"/>
      <c r="AZ34" s="686"/>
      <c r="BA34" s="686"/>
      <c r="BB34" s="686"/>
      <c r="BC34" s="686">
        <v>0</v>
      </c>
      <c r="BD34" s="686"/>
      <c r="BE34" s="686"/>
      <c r="BF34" s="686"/>
      <c r="BG34" s="686"/>
      <c r="BH34" s="686"/>
      <c r="BI34" s="686"/>
      <c r="BJ34" s="686"/>
      <c r="BK34" s="686">
        <v>0</v>
      </c>
      <c r="BL34" s="686"/>
      <c r="BM34" s="686"/>
      <c r="BN34" s="686"/>
      <c r="BO34" s="686"/>
      <c r="BP34" s="686"/>
      <c r="BQ34" s="686"/>
      <c r="BR34" s="686"/>
      <c r="BS34" s="687">
        <f t="shared" si="1"/>
        <v>0</v>
      </c>
      <c r="BT34" s="687"/>
      <c r="BU34" s="687"/>
      <c r="BV34" s="687"/>
      <c r="BW34" s="687"/>
      <c r="BX34" s="687"/>
      <c r="BY34" s="687"/>
      <c r="BZ34" s="687"/>
    </row>
    <row r="35" spans="1:78" ht="16.5" customHeight="1">
      <c r="A35" s="701"/>
      <c r="B35" s="702"/>
      <c r="C35" s="75"/>
      <c r="D35" s="681" t="s">
        <v>543</v>
      </c>
      <c r="E35" s="681"/>
      <c r="F35" s="681"/>
      <c r="G35" s="681"/>
      <c r="H35" s="681"/>
      <c r="I35" s="681"/>
      <c r="J35" s="681"/>
      <c r="K35" s="681"/>
      <c r="L35" s="681"/>
      <c r="M35" s="681"/>
      <c r="N35" s="682"/>
      <c r="O35" s="699"/>
      <c r="P35" s="699"/>
      <c r="Q35" s="699"/>
      <c r="R35" s="699"/>
      <c r="S35" s="699"/>
      <c r="T35" s="699"/>
      <c r="U35" s="699"/>
      <c r="V35" s="699"/>
      <c r="W35" s="699"/>
      <c r="X35" s="699"/>
      <c r="Y35" s="699"/>
      <c r="Z35" s="699"/>
      <c r="AA35" s="699"/>
      <c r="AB35" s="699"/>
      <c r="AC35" s="699"/>
      <c r="AD35" s="699"/>
      <c r="AE35" s="686">
        <v>0</v>
      </c>
      <c r="AF35" s="686"/>
      <c r="AG35" s="686"/>
      <c r="AH35" s="686"/>
      <c r="AI35" s="686"/>
      <c r="AJ35" s="686"/>
      <c r="AK35" s="686"/>
      <c r="AL35" s="686"/>
      <c r="AM35" s="686">
        <v>0</v>
      </c>
      <c r="AN35" s="686"/>
      <c r="AO35" s="686"/>
      <c r="AP35" s="686"/>
      <c r="AQ35" s="686"/>
      <c r="AR35" s="686"/>
      <c r="AS35" s="686"/>
      <c r="AT35" s="686"/>
      <c r="AU35" s="686">
        <v>0</v>
      </c>
      <c r="AV35" s="686"/>
      <c r="AW35" s="686"/>
      <c r="AX35" s="686"/>
      <c r="AY35" s="686"/>
      <c r="AZ35" s="686"/>
      <c r="BA35" s="686"/>
      <c r="BB35" s="686"/>
      <c r="BC35" s="686">
        <v>0</v>
      </c>
      <c r="BD35" s="686"/>
      <c r="BE35" s="686"/>
      <c r="BF35" s="686"/>
      <c r="BG35" s="686"/>
      <c r="BH35" s="686"/>
      <c r="BI35" s="686"/>
      <c r="BJ35" s="686"/>
      <c r="BK35" s="686">
        <v>0</v>
      </c>
      <c r="BL35" s="686"/>
      <c r="BM35" s="686"/>
      <c r="BN35" s="686"/>
      <c r="BO35" s="686"/>
      <c r="BP35" s="686"/>
      <c r="BQ35" s="686"/>
      <c r="BR35" s="686"/>
      <c r="BS35" s="687">
        <f t="shared" si="1"/>
        <v>0</v>
      </c>
      <c r="BT35" s="687"/>
      <c r="BU35" s="687"/>
      <c r="BV35" s="687"/>
      <c r="BW35" s="687"/>
      <c r="BX35" s="687"/>
      <c r="BY35" s="687"/>
      <c r="BZ35" s="687"/>
    </row>
    <row r="36" spans="1:78" ht="16.5" customHeight="1">
      <c r="A36" s="706"/>
      <c r="B36" s="709"/>
      <c r="C36" s="75"/>
      <c r="D36" s="681" t="s">
        <v>518</v>
      </c>
      <c r="E36" s="681"/>
      <c r="F36" s="681"/>
      <c r="G36" s="681"/>
      <c r="H36" s="681"/>
      <c r="I36" s="681"/>
      <c r="J36" s="681"/>
      <c r="K36" s="681"/>
      <c r="L36" s="681"/>
      <c r="M36" s="681"/>
      <c r="N36" s="682"/>
      <c r="O36" s="699"/>
      <c r="P36" s="699"/>
      <c r="Q36" s="699"/>
      <c r="R36" s="699"/>
      <c r="S36" s="699"/>
      <c r="T36" s="699"/>
      <c r="U36" s="699"/>
      <c r="V36" s="699"/>
      <c r="W36" s="699"/>
      <c r="X36" s="699"/>
      <c r="Y36" s="699"/>
      <c r="Z36" s="699"/>
      <c r="AA36" s="699"/>
      <c r="AB36" s="699"/>
      <c r="AC36" s="699"/>
      <c r="AD36" s="699"/>
      <c r="AE36" s="686">
        <v>0</v>
      </c>
      <c r="AF36" s="686"/>
      <c r="AG36" s="686"/>
      <c r="AH36" s="686"/>
      <c r="AI36" s="686"/>
      <c r="AJ36" s="686"/>
      <c r="AK36" s="686"/>
      <c r="AL36" s="686"/>
      <c r="AM36" s="686">
        <v>0</v>
      </c>
      <c r="AN36" s="686"/>
      <c r="AO36" s="686"/>
      <c r="AP36" s="686"/>
      <c r="AQ36" s="686"/>
      <c r="AR36" s="686"/>
      <c r="AS36" s="686"/>
      <c r="AT36" s="686"/>
      <c r="AU36" s="686">
        <v>0</v>
      </c>
      <c r="AV36" s="686"/>
      <c r="AW36" s="686"/>
      <c r="AX36" s="686"/>
      <c r="AY36" s="686"/>
      <c r="AZ36" s="686"/>
      <c r="BA36" s="686"/>
      <c r="BB36" s="686"/>
      <c r="BC36" s="686">
        <v>0</v>
      </c>
      <c r="BD36" s="686"/>
      <c r="BE36" s="686"/>
      <c r="BF36" s="686"/>
      <c r="BG36" s="686"/>
      <c r="BH36" s="686"/>
      <c r="BI36" s="686"/>
      <c r="BJ36" s="686"/>
      <c r="BK36" s="686">
        <v>0</v>
      </c>
      <c r="BL36" s="686"/>
      <c r="BM36" s="686"/>
      <c r="BN36" s="686"/>
      <c r="BO36" s="686"/>
      <c r="BP36" s="686"/>
      <c r="BQ36" s="686"/>
      <c r="BR36" s="686"/>
      <c r="BS36" s="687">
        <f t="shared" si="1"/>
        <v>0</v>
      </c>
      <c r="BT36" s="687"/>
      <c r="BU36" s="687"/>
      <c r="BV36" s="687"/>
      <c r="BW36" s="687"/>
      <c r="BX36" s="687"/>
      <c r="BY36" s="687"/>
      <c r="BZ36" s="687"/>
    </row>
    <row r="37" spans="1:78" ht="16.5" customHeight="1">
      <c r="A37" s="703" t="s">
        <v>702</v>
      </c>
      <c r="B37" s="704"/>
      <c r="C37" s="704"/>
      <c r="D37" s="704"/>
      <c r="E37" s="704"/>
      <c r="F37" s="704"/>
      <c r="G37" s="704"/>
      <c r="H37" s="704"/>
      <c r="I37" s="704"/>
      <c r="J37" s="704"/>
      <c r="K37" s="704"/>
      <c r="L37" s="704"/>
      <c r="M37" s="704"/>
      <c r="N37" s="705"/>
      <c r="O37" s="696">
        <f>SUM(O26:V29)</f>
        <v>0</v>
      </c>
      <c r="P37" s="697"/>
      <c r="Q37" s="697"/>
      <c r="R37" s="697"/>
      <c r="S37" s="697"/>
      <c r="T37" s="697"/>
      <c r="U37" s="697"/>
      <c r="V37" s="698"/>
      <c r="W37" s="696">
        <f>SUM(W26:AD29)</f>
        <v>0</v>
      </c>
      <c r="X37" s="697"/>
      <c r="Y37" s="697"/>
      <c r="Z37" s="697"/>
      <c r="AA37" s="697"/>
      <c r="AB37" s="697"/>
      <c r="AC37" s="697"/>
      <c r="AD37" s="698"/>
      <c r="AE37" s="696">
        <f>SUM(AE26:AL29)</f>
        <v>0</v>
      </c>
      <c r="AF37" s="697"/>
      <c r="AG37" s="697"/>
      <c r="AH37" s="697"/>
      <c r="AI37" s="697"/>
      <c r="AJ37" s="697"/>
      <c r="AK37" s="697"/>
      <c r="AL37" s="698"/>
      <c r="AM37" s="696">
        <f>SUM(AM26:AT29)</f>
        <v>0</v>
      </c>
      <c r="AN37" s="697"/>
      <c r="AO37" s="697"/>
      <c r="AP37" s="697"/>
      <c r="AQ37" s="697"/>
      <c r="AR37" s="697"/>
      <c r="AS37" s="697"/>
      <c r="AT37" s="698"/>
      <c r="AU37" s="696">
        <f>SUM(AU26:BB29)</f>
        <v>0</v>
      </c>
      <c r="AV37" s="697"/>
      <c r="AW37" s="697"/>
      <c r="AX37" s="697"/>
      <c r="AY37" s="697"/>
      <c r="AZ37" s="697"/>
      <c r="BA37" s="697"/>
      <c r="BB37" s="698"/>
      <c r="BC37" s="696">
        <f>SUM(BC26:BJ29)</f>
        <v>0</v>
      </c>
      <c r="BD37" s="697"/>
      <c r="BE37" s="697"/>
      <c r="BF37" s="697"/>
      <c r="BG37" s="697"/>
      <c r="BH37" s="697"/>
      <c r="BI37" s="697"/>
      <c r="BJ37" s="698"/>
      <c r="BK37" s="696">
        <f>SUM(BK26:BR29)</f>
        <v>0</v>
      </c>
      <c r="BL37" s="697"/>
      <c r="BM37" s="697"/>
      <c r="BN37" s="697"/>
      <c r="BO37" s="697"/>
      <c r="BP37" s="697"/>
      <c r="BQ37" s="697"/>
      <c r="BR37" s="698"/>
      <c r="BS37" s="687">
        <f t="shared" si="1"/>
        <v>0</v>
      </c>
      <c r="BT37" s="687"/>
      <c r="BU37" s="687"/>
      <c r="BV37" s="687"/>
      <c r="BW37" s="687"/>
      <c r="BX37" s="687"/>
      <c r="BY37" s="687"/>
      <c r="BZ37" s="687"/>
    </row>
    <row r="38" spans="1:78" ht="16.5" customHeight="1">
      <c r="A38" s="692" t="s">
        <v>823</v>
      </c>
      <c r="B38" s="681"/>
      <c r="C38" s="681"/>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1"/>
      <c r="AY38" s="681"/>
      <c r="AZ38" s="681"/>
      <c r="BA38" s="681"/>
      <c r="BB38" s="681"/>
      <c r="BC38" s="681"/>
      <c r="BD38" s="681"/>
      <c r="BE38" s="681"/>
      <c r="BF38" s="681"/>
      <c r="BG38" s="681"/>
      <c r="BH38" s="681"/>
      <c r="BI38" s="681"/>
      <c r="BJ38" s="681"/>
      <c r="BK38" s="681"/>
      <c r="BL38" s="681"/>
      <c r="BM38" s="681"/>
      <c r="BN38" s="681"/>
      <c r="BO38" s="681"/>
      <c r="BP38" s="681"/>
      <c r="BQ38" s="681"/>
      <c r="BR38" s="681"/>
      <c r="BS38" s="681"/>
      <c r="BT38" s="681"/>
      <c r="BU38" s="681"/>
      <c r="BV38" s="681"/>
      <c r="BW38" s="681"/>
      <c r="BX38" s="681"/>
      <c r="BY38" s="681"/>
      <c r="BZ38" s="682"/>
    </row>
    <row r="39" spans="1:78" ht="16.5" customHeight="1">
      <c r="A39" s="691" t="s">
        <v>582</v>
      </c>
      <c r="B39" s="691"/>
      <c r="C39" s="691"/>
      <c r="D39" s="691"/>
      <c r="E39" s="691"/>
      <c r="F39" s="691"/>
      <c r="G39" s="691"/>
      <c r="H39" s="691"/>
      <c r="I39" s="691"/>
      <c r="J39" s="691"/>
      <c r="K39" s="691"/>
      <c r="L39" s="691"/>
      <c r="M39" s="691"/>
      <c r="N39" s="691"/>
      <c r="O39" s="699"/>
      <c r="P39" s="699"/>
      <c r="Q39" s="699"/>
      <c r="R39" s="699"/>
      <c r="S39" s="699"/>
      <c r="T39" s="699"/>
      <c r="U39" s="699"/>
      <c r="V39" s="699"/>
      <c r="W39" s="686">
        <v>0</v>
      </c>
      <c r="X39" s="686"/>
      <c r="Y39" s="686"/>
      <c r="Z39" s="686"/>
      <c r="AA39" s="686"/>
      <c r="AB39" s="686"/>
      <c r="AC39" s="686"/>
      <c r="AD39" s="686"/>
      <c r="AE39" s="686">
        <v>0</v>
      </c>
      <c r="AF39" s="686"/>
      <c r="AG39" s="686"/>
      <c r="AH39" s="686"/>
      <c r="AI39" s="686"/>
      <c r="AJ39" s="686"/>
      <c r="AK39" s="686"/>
      <c r="AL39" s="686"/>
      <c r="AM39" s="686">
        <v>0</v>
      </c>
      <c r="AN39" s="686"/>
      <c r="AO39" s="686"/>
      <c r="AP39" s="686"/>
      <c r="AQ39" s="686"/>
      <c r="AR39" s="686"/>
      <c r="AS39" s="686"/>
      <c r="AT39" s="686"/>
      <c r="AU39" s="686">
        <v>0</v>
      </c>
      <c r="AV39" s="686"/>
      <c r="AW39" s="686"/>
      <c r="AX39" s="686"/>
      <c r="AY39" s="686"/>
      <c r="AZ39" s="686"/>
      <c r="BA39" s="686"/>
      <c r="BB39" s="686"/>
      <c r="BC39" s="686">
        <v>0</v>
      </c>
      <c r="BD39" s="686"/>
      <c r="BE39" s="686"/>
      <c r="BF39" s="686"/>
      <c r="BG39" s="686"/>
      <c r="BH39" s="686"/>
      <c r="BI39" s="686"/>
      <c r="BJ39" s="686"/>
      <c r="BK39" s="686">
        <v>0</v>
      </c>
      <c r="BL39" s="686"/>
      <c r="BM39" s="686"/>
      <c r="BN39" s="686"/>
      <c r="BO39" s="686"/>
      <c r="BP39" s="686"/>
      <c r="BQ39" s="686"/>
      <c r="BR39" s="686"/>
      <c r="BS39" s="687">
        <f aca="true" t="shared" si="2" ref="BS39:BS52">SUM(O39:BR39)</f>
        <v>0</v>
      </c>
      <c r="BT39" s="687"/>
      <c r="BU39" s="687"/>
      <c r="BV39" s="687"/>
      <c r="BW39" s="687"/>
      <c r="BX39" s="687"/>
      <c r="BY39" s="687"/>
      <c r="BZ39" s="687"/>
    </row>
    <row r="40" spans="1:78" ht="16.5" customHeight="1">
      <c r="A40" s="691" t="s">
        <v>590</v>
      </c>
      <c r="B40" s="691"/>
      <c r="C40" s="691"/>
      <c r="D40" s="691"/>
      <c r="E40" s="691"/>
      <c r="F40" s="691"/>
      <c r="G40" s="691"/>
      <c r="H40" s="691"/>
      <c r="I40" s="691"/>
      <c r="J40" s="691"/>
      <c r="K40" s="691"/>
      <c r="L40" s="691"/>
      <c r="M40" s="691"/>
      <c r="N40" s="691"/>
      <c r="O40" s="699"/>
      <c r="P40" s="699"/>
      <c r="Q40" s="699"/>
      <c r="R40" s="699"/>
      <c r="S40" s="699"/>
      <c r="T40" s="699"/>
      <c r="U40" s="699"/>
      <c r="V40" s="699"/>
      <c r="W40" s="686">
        <v>0</v>
      </c>
      <c r="X40" s="686"/>
      <c r="Y40" s="686"/>
      <c r="Z40" s="686"/>
      <c r="AA40" s="686"/>
      <c r="AB40" s="686"/>
      <c r="AC40" s="686"/>
      <c r="AD40" s="686"/>
      <c r="AE40" s="686">
        <v>0</v>
      </c>
      <c r="AF40" s="686"/>
      <c r="AG40" s="686"/>
      <c r="AH40" s="686"/>
      <c r="AI40" s="686"/>
      <c r="AJ40" s="686"/>
      <c r="AK40" s="686"/>
      <c r="AL40" s="686"/>
      <c r="AM40" s="686">
        <v>0</v>
      </c>
      <c r="AN40" s="686"/>
      <c r="AO40" s="686"/>
      <c r="AP40" s="686"/>
      <c r="AQ40" s="686"/>
      <c r="AR40" s="686"/>
      <c r="AS40" s="686"/>
      <c r="AT40" s="686"/>
      <c r="AU40" s="686">
        <v>0</v>
      </c>
      <c r="AV40" s="686"/>
      <c r="AW40" s="686"/>
      <c r="AX40" s="686"/>
      <c r="AY40" s="686"/>
      <c r="AZ40" s="686"/>
      <c r="BA40" s="686"/>
      <c r="BB40" s="686"/>
      <c r="BC40" s="686">
        <v>0</v>
      </c>
      <c r="BD40" s="686"/>
      <c r="BE40" s="686"/>
      <c r="BF40" s="686"/>
      <c r="BG40" s="686"/>
      <c r="BH40" s="686"/>
      <c r="BI40" s="686"/>
      <c r="BJ40" s="686"/>
      <c r="BK40" s="686">
        <v>0</v>
      </c>
      <c r="BL40" s="686"/>
      <c r="BM40" s="686"/>
      <c r="BN40" s="686"/>
      <c r="BO40" s="686"/>
      <c r="BP40" s="686"/>
      <c r="BQ40" s="686"/>
      <c r="BR40" s="686"/>
      <c r="BS40" s="687">
        <f t="shared" si="2"/>
        <v>0</v>
      </c>
      <c r="BT40" s="687"/>
      <c r="BU40" s="687"/>
      <c r="BV40" s="687"/>
      <c r="BW40" s="687"/>
      <c r="BX40" s="687"/>
      <c r="BY40" s="687"/>
      <c r="BZ40" s="687"/>
    </row>
    <row r="41" spans="1:78" ht="16.5" customHeight="1">
      <c r="A41" s="691" t="s">
        <v>593</v>
      </c>
      <c r="B41" s="691"/>
      <c r="C41" s="691"/>
      <c r="D41" s="691"/>
      <c r="E41" s="691"/>
      <c r="F41" s="691"/>
      <c r="G41" s="691"/>
      <c r="H41" s="691"/>
      <c r="I41" s="691"/>
      <c r="J41" s="691"/>
      <c r="K41" s="691"/>
      <c r="L41" s="691"/>
      <c r="M41" s="691"/>
      <c r="N41" s="691"/>
      <c r="O41" s="699"/>
      <c r="P41" s="699"/>
      <c r="Q41" s="699"/>
      <c r="R41" s="699"/>
      <c r="S41" s="699"/>
      <c r="T41" s="699"/>
      <c r="U41" s="699"/>
      <c r="V41" s="699"/>
      <c r="W41" s="686">
        <v>0</v>
      </c>
      <c r="X41" s="686"/>
      <c r="Y41" s="686"/>
      <c r="Z41" s="686"/>
      <c r="AA41" s="686"/>
      <c r="AB41" s="686"/>
      <c r="AC41" s="686"/>
      <c r="AD41" s="686"/>
      <c r="AE41" s="686">
        <v>0</v>
      </c>
      <c r="AF41" s="686"/>
      <c r="AG41" s="686"/>
      <c r="AH41" s="686"/>
      <c r="AI41" s="686"/>
      <c r="AJ41" s="686"/>
      <c r="AK41" s="686"/>
      <c r="AL41" s="686"/>
      <c r="AM41" s="686">
        <v>0</v>
      </c>
      <c r="AN41" s="686"/>
      <c r="AO41" s="686"/>
      <c r="AP41" s="686"/>
      <c r="AQ41" s="686"/>
      <c r="AR41" s="686"/>
      <c r="AS41" s="686"/>
      <c r="AT41" s="686"/>
      <c r="AU41" s="686">
        <v>0</v>
      </c>
      <c r="AV41" s="686"/>
      <c r="AW41" s="686"/>
      <c r="AX41" s="686"/>
      <c r="AY41" s="686"/>
      <c r="AZ41" s="686"/>
      <c r="BA41" s="686"/>
      <c r="BB41" s="686"/>
      <c r="BC41" s="686">
        <v>0</v>
      </c>
      <c r="BD41" s="686"/>
      <c r="BE41" s="686"/>
      <c r="BF41" s="686"/>
      <c r="BG41" s="686"/>
      <c r="BH41" s="686"/>
      <c r="BI41" s="686"/>
      <c r="BJ41" s="686"/>
      <c r="BK41" s="686">
        <v>0</v>
      </c>
      <c r="BL41" s="686"/>
      <c r="BM41" s="686"/>
      <c r="BN41" s="686"/>
      <c r="BO41" s="686"/>
      <c r="BP41" s="686"/>
      <c r="BQ41" s="686"/>
      <c r="BR41" s="686"/>
      <c r="BS41" s="687">
        <f t="shared" si="2"/>
        <v>0</v>
      </c>
      <c r="BT41" s="687"/>
      <c r="BU41" s="687"/>
      <c r="BV41" s="687"/>
      <c r="BW41" s="687"/>
      <c r="BX41" s="687"/>
      <c r="BY41" s="687"/>
      <c r="BZ41" s="687"/>
    </row>
    <row r="42" spans="1:78" ht="16.5" customHeight="1">
      <c r="A42" s="691" t="s">
        <v>597</v>
      </c>
      <c r="B42" s="691"/>
      <c r="C42" s="691"/>
      <c r="D42" s="691"/>
      <c r="E42" s="691"/>
      <c r="F42" s="691"/>
      <c r="G42" s="691"/>
      <c r="H42" s="691"/>
      <c r="I42" s="691"/>
      <c r="J42" s="691"/>
      <c r="K42" s="691"/>
      <c r="L42" s="691"/>
      <c r="M42" s="691"/>
      <c r="N42" s="691"/>
      <c r="O42" s="699"/>
      <c r="P42" s="699"/>
      <c r="Q42" s="699"/>
      <c r="R42" s="699"/>
      <c r="S42" s="699"/>
      <c r="T42" s="699"/>
      <c r="U42" s="699"/>
      <c r="V42" s="699"/>
      <c r="W42" s="686">
        <v>0</v>
      </c>
      <c r="X42" s="686"/>
      <c r="Y42" s="686"/>
      <c r="Z42" s="686"/>
      <c r="AA42" s="686"/>
      <c r="AB42" s="686"/>
      <c r="AC42" s="686"/>
      <c r="AD42" s="686"/>
      <c r="AE42" s="686">
        <v>0</v>
      </c>
      <c r="AF42" s="686"/>
      <c r="AG42" s="686"/>
      <c r="AH42" s="686"/>
      <c r="AI42" s="686"/>
      <c r="AJ42" s="686"/>
      <c r="AK42" s="686"/>
      <c r="AL42" s="686"/>
      <c r="AM42" s="686">
        <v>0</v>
      </c>
      <c r="AN42" s="686"/>
      <c r="AO42" s="686"/>
      <c r="AP42" s="686"/>
      <c r="AQ42" s="686"/>
      <c r="AR42" s="686"/>
      <c r="AS42" s="686"/>
      <c r="AT42" s="686"/>
      <c r="AU42" s="686">
        <v>0</v>
      </c>
      <c r="AV42" s="686"/>
      <c r="AW42" s="686"/>
      <c r="AX42" s="686"/>
      <c r="AY42" s="686"/>
      <c r="AZ42" s="686"/>
      <c r="BA42" s="686"/>
      <c r="BB42" s="686"/>
      <c r="BC42" s="686">
        <v>0</v>
      </c>
      <c r="BD42" s="686"/>
      <c r="BE42" s="686"/>
      <c r="BF42" s="686"/>
      <c r="BG42" s="686"/>
      <c r="BH42" s="686"/>
      <c r="BI42" s="686"/>
      <c r="BJ42" s="686"/>
      <c r="BK42" s="686">
        <v>0</v>
      </c>
      <c r="BL42" s="686"/>
      <c r="BM42" s="686"/>
      <c r="BN42" s="686"/>
      <c r="BO42" s="686"/>
      <c r="BP42" s="686"/>
      <c r="BQ42" s="686"/>
      <c r="BR42" s="686"/>
      <c r="BS42" s="687">
        <f t="shared" si="2"/>
        <v>0</v>
      </c>
      <c r="BT42" s="687"/>
      <c r="BU42" s="687"/>
      <c r="BV42" s="687"/>
      <c r="BW42" s="687"/>
      <c r="BX42" s="687"/>
      <c r="BY42" s="687"/>
      <c r="BZ42" s="687"/>
    </row>
    <row r="43" spans="1:78" ht="16.5" customHeight="1">
      <c r="A43" s="691" t="s">
        <v>598</v>
      </c>
      <c r="B43" s="691"/>
      <c r="C43" s="691"/>
      <c r="D43" s="691"/>
      <c r="E43" s="691"/>
      <c r="F43" s="691"/>
      <c r="G43" s="691"/>
      <c r="H43" s="691"/>
      <c r="I43" s="691"/>
      <c r="J43" s="691"/>
      <c r="K43" s="691"/>
      <c r="L43" s="691"/>
      <c r="M43" s="691"/>
      <c r="N43" s="691"/>
      <c r="O43" s="699"/>
      <c r="P43" s="699"/>
      <c r="Q43" s="699"/>
      <c r="R43" s="699"/>
      <c r="S43" s="699"/>
      <c r="T43" s="699"/>
      <c r="U43" s="699"/>
      <c r="V43" s="699"/>
      <c r="W43" s="686">
        <v>0</v>
      </c>
      <c r="X43" s="686"/>
      <c r="Y43" s="686"/>
      <c r="Z43" s="686"/>
      <c r="AA43" s="686"/>
      <c r="AB43" s="686"/>
      <c r="AC43" s="686"/>
      <c r="AD43" s="686"/>
      <c r="AE43" s="686">
        <v>0</v>
      </c>
      <c r="AF43" s="686"/>
      <c r="AG43" s="686"/>
      <c r="AH43" s="686"/>
      <c r="AI43" s="686"/>
      <c r="AJ43" s="686"/>
      <c r="AK43" s="686"/>
      <c r="AL43" s="686"/>
      <c r="AM43" s="686">
        <v>0</v>
      </c>
      <c r="AN43" s="686"/>
      <c r="AO43" s="686"/>
      <c r="AP43" s="686"/>
      <c r="AQ43" s="686"/>
      <c r="AR43" s="686"/>
      <c r="AS43" s="686"/>
      <c r="AT43" s="686"/>
      <c r="AU43" s="686">
        <v>0</v>
      </c>
      <c r="AV43" s="686"/>
      <c r="AW43" s="686"/>
      <c r="AX43" s="686"/>
      <c r="AY43" s="686"/>
      <c r="AZ43" s="686"/>
      <c r="BA43" s="686"/>
      <c r="BB43" s="686"/>
      <c r="BC43" s="686">
        <v>0</v>
      </c>
      <c r="BD43" s="686"/>
      <c r="BE43" s="686"/>
      <c r="BF43" s="686"/>
      <c r="BG43" s="686"/>
      <c r="BH43" s="686"/>
      <c r="BI43" s="686"/>
      <c r="BJ43" s="686"/>
      <c r="BK43" s="686">
        <v>0</v>
      </c>
      <c r="BL43" s="686"/>
      <c r="BM43" s="686"/>
      <c r="BN43" s="686"/>
      <c r="BO43" s="686"/>
      <c r="BP43" s="686"/>
      <c r="BQ43" s="686"/>
      <c r="BR43" s="686"/>
      <c r="BS43" s="687">
        <f t="shared" si="2"/>
        <v>0</v>
      </c>
      <c r="BT43" s="687"/>
      <c r="BU43" s="687"/>
      <c r="BV43" s="687"/>
      <c r="BW43" s="687"/>
      <c r="BX43" s="687"/>
      <c r="BY43" s="687"/>
      <c r="BZ43" s="687"/>
    </row>
    <row r="44" spans="1:78" ht="16.5" customHeight="1">
      <c r="A44" s="690" t="s">
        <v>819</v>
      </c>
      <c r="B44" s="690"/>
      <c r="C44" s="691"/>
      <c r="D44" s="691"/>
      <c r="E44" s="691"/>
      <c r="F44" s="691"/>
      <c r="G44" s="691"/>
      <c r="H44" s="691"/>
      <c r="I44" s="691"/>
      <c r="J44" s="691"/>
      <c r="K44" s="691"/>
      <c r="L44" s="691"/>
      <c r="M44" s="691"/>
      <c r="N44" s="691"/>
      <c r="O44" s="687">
        <f>SUM(O45:V47)</f>
        <v>0</v>
      </c>
      <c r="P44" s="687"/>
      <c r="Q44" s="687"/>
      <c r="R44" s="687"/>
      <c r="S44" s="687"/>
      <c r="T44" s="687"/>
      <c r="U44" s="687"/>
      <c r="V44" s="687"/>
      <c r="W44" s="687">
        <f>SUM(W45:AD47)</f>
        <v>0</v>
      </c>
      <c r="X44" s="687"/>
      <c r="Y44" s="687"/>
      <c r="Z44" s="687"/>
      <c r="AA44" s="687"/>
      <c r="AB44" s="687"/>
      <c r="AC44" s="687"/>
      <c r="AD44" s="687"/>
      <c r="AE44" s="687">
        <f>SUM(AE45:AL47)</f>
        <v>0</v>
      </c>
      <c r="AF44" s="687"/>
      <c r="AG44" s="687"/>
      <c r="AH44" s="687"/>
      <c r="AI44" s="687"/>
      <c r="AJ44" s="687"/>
      <c r="AK44" s="687"/>
      <c r="AL44" s="687"/>
      <c r="AM44" s="687">
        <f>SUM(AM45:AT47)</f>
        <v>0</v>
      </c>
      <c r="AN44" s="687"/>
      <c r="AO44" s="687"/>
      <c r="AP44" s="687"/>
      <c r="AQ44" s="687"/>
      <c r="AR44" s="687"/>
      <c r="AS44" s="687"/>
      <c r="AT44" s="687"/>
      <c r="AU44" s="687">
        <f>SUM(AU45:BB47)</f>
        <v>0</v>
      </c>
      <c r="AV44" s="687"/>
      <c r="AW44" s="687"/>
      <c r="AX44" s="687"/>
      <c r="AY44" s="687"/>
      <c r="AZ44" s="687"/>
      <c r="BA44" s="687"/>
      <c r="BB44" s="687"/>
      <c r="BC44" s="687">
        <f>SUM(BC45:BJ47)</f>
        <v>0</v>
      </c>
      <c r="BD44" s="687"/>
      <c r="BE44" s="687"/>
      <c r="BF44" s="687"/>
      <c r="BG44" s="687"/>
      <c r="BH44" s="687"/>
      <c r="BI44" s="687"/>
      <c r="BJ44" s="687"/>
      <c r="BK44" s="687">
        <f>SUM(BK45:BR47)</f>
        <v>0</v>
      </c>
      <c r="BL44" s="687"/>
      <c r="BM44" s="687"/>
      <c r="BN44" s="687"/>
      <c r="BO44" s="687"/>
      <c r="BP44" s="687"/>
      <c r="BQ44" s="687"/>
      <c r="BR44" s="687"/>
      <c r="BS44" s="687">
        <f t="shared" si="2"/>
        <v>0</v>
      </c>
      <c r="BT44" s="687"/>
      <c r="BU44" s="687"/>
      <c r="BV44" s="687"/>
      <c r="BW44" s="687"/>
      <c r="BX44" s="687"/>
      <c r="BY44" s="687"/>
      <c r="BZ44" s="687"/>
    </row>
    <row r="45" spans="1:78" ht="16.5" customHeight="1">
      <c r="A45" s="701"/>
      <c r="B45" s="708"/>
      <c r="C45" s="75"/>
      <c r="D45" s="681" t="s">
        <v>542</v>
      </c>
      <c r="E45" s="681"/>
      <c r="F45" s="681"/>
      <c r="G45" s="681"/>
      <c r="H45" s="681"/>
      <c r="I45" s="681"/>
      <c r="J45" s="681"/>
      <c r="K45" s="681"/>
      <c r="L45" s="681"/>
      <c r="M45" s="681"/>
      <c r="N45" s="682"/>
      <c r="O45" s="686">
        <v>0</v>
      </c>
      <c r="P45" s="686"/>
      <c r="Q45" s="686"/>
      <c r="R45" s="686"/>
      <c r="S45" s="686"/>
      <c r="T45" s="686"/>
      <c r="U45" s="686"/>
      <c r="V45" s="686"/>
      <c r="W45" s="686">
        <v>0</v>
      </c>
      <c r="X45" s="686"/>
      <c r="Y45" s="686"/>
      <c r="Z45" s="686"/>
      <c r="AA45" s="686"/>
      <c r="AB45" s="686"/>
      <c r="AC45" s="686"/>
      <c r="AD45" s="686"/>
      <c r="AE45" s="686">
        <v>0</v>
      </c>
      <c r="AF45" s="686"/>
      <c r="AG45" s="686"/>
      <c r="AH45" s="686"/>
      <c r="AI45" s="686"/>
      <c r="AJ45" s="686"/>
      <c r="AK45" s="686"/>
      <c r="AL45" s="686"/>
      <c r="AM45" s="686">
        <v>0</v>
      </c>
      <c r="AN45" s="686"/>
      <c r="AO45" s="686"/>
      <c r="AP45" s="686"/>
      <c r="AQ45" s="686"/>
      <c r="AR45" s="686"/>
      <c r="AS45" s="686"/>
      <c r="AT45" s="686"/>
      <c r="AU45" s="686">
        <v>0</v>
      </c>
      <c r="AV45" s="686"/>
      <c r="AW45" s="686"/>
      <c r="AX45" s="686"/>
      <c r="AY45" s="686"/>
      <c r="AZ45" s="686"/>
      <c r="BA45" s="686"/>
      <c r="BB45" s="686"/>
      <c r="BC45" s="686">
        <v>0</v>
      </c>
      <c r="BD45" s="686"/>
      <c r="BE45" s="686"/>
      <c r="BF45" s="686"/>
      <c r="BG45" s="686"/>
      <c r="BH45" s="686"/>
      <c r="BI45" s="686"/>
      <c r="BJ45" s="686"/>
      <c r="BK45" s="686">
        <v>0</v>
      </c>
      <c r="BL45" s="686"/>
      <c r="BM45" s="686"/>
      <c r="BN45" s="686"/>
      <c r="BO45" s="686"/>
      <c r="BP45" s="686"/>
      <c r="BQ45" s="686"/>
      <c r="BR45" s="686"/>
      <c r="BS45" s="687">
        <f t="shared" si="2"/>
        <v>0</v>
      </c>
      <c r="BT45" s="687"/>
      <c r="BU45" s="687"/>
      <c r="BV45" s="687"/>
      <c r="BW45" s="687"/>
      <c r="BX45" s="687"/>
      <c r="BY45" s="687"/>
      <c r="BZ45" s="687"/>
    </row>
    <row r="46" spans="1:78" ht="16.5" customHeight="1">
      <c r="A46" s="701"/>
      <c r="B46" s="708"/>
      <c r="C46" s="75"/>
      <c r="D46" s="681" t="s">
        <v>543</v>
      </c>
      <c r="E46" s="681"/>
      <c r="F46" s="681"/>
      <c r="G46" s="681"/>
      <c r="H46" s="681"/>
      <c r="I46" s="681"/>
      <c r="J46" s="681"/>
      <c r="K46" s="681"/>
      <c r="L46" s="681"/>
      <c r="M46" s="681"/>
      <c r="N46" s="682"/>
      <c r="O46" s="699"/>
      <c r="P46" s="699"/>
      <c r="Q46" s="699"/>
      <c r="R46" s="699"/>
      <c r="S46" s="699"/>
      <c r="T46" s="699"/>
      <c r="U46" s="699"/>
      <c r="V46" s="699"/>
      <c r="W46" s="699"/>
      <c r="X46" s="699"/>
      <c r="Y46" s="699"/>
      <c r="Z46" s="699"/>
      <c r="AA46" s="699"/>
      <c r="AB46" s="699"/>
      <c r="AC46" s="699"/>
      <c r="AD46" s="699"/>
      <c r="AE46" s="686">
        <v>0</v>
      </c>
      <c r="AF46" s="686"/>
      <c r="AG46" s="686"/>
      <c r="AH46" s="686"/>
      <c r="AI46" s="686"/>
      <c r="AJ46" s="686"/>
      <c r="AK46" s="686"/>
      <c r="AL46" s="686"/>
      <c r="AM46" s="686">
        <v>0</v>
      </c>
      <c r="AN46" s="686"/>
      <c r="AO46" s="686"/>
      <c r="AP46" s="686"/>
      <c r="AQ46" s="686"/>
      <c r="AR46" s="686"/>
      <c r="AS46" s="686"/>
      <c r="AT46" s="686"/>
      <c r="AU46" s="686">
        <v>0</v>
      </c>
      <c r="AV46" s="686"/>
      <c r="AW46" s="686"/>
      <c r="AX46" s="686"/>
      <c r="AY46" s="686"/>
      <c r="AZ46" s="686"/>
      <c r="BA46" s="686"/>
      <c r="BB46" s="686"/>
      <c r="BC46" s="686">
        <v>0</v>
      </c>
      <c r="BD46" s="686"/>
      <c r="BE46" s="686"/>
      <c r="BF46" s="686"/>
      <c r="BG46" s="686"/>
      <c r="BH46" s="686"/>
      <c r="BI46" s="686"/>
      <c r="BJ46" s="686"/>
      <c r="BK46" s="686">
        <v>0</v>
      </c>
      <c r="BL46" s="686"/>
      <c r="BM46" s="686"/>
      <c r="BN46" s="686"/>
      <c r="BO46" s="686"/>
      <c r="BP46" s="686"/>
      <c r="BQ46" s="686"/>
      <c r="BR46" s="686"/>
      <c r="BS46" s="687">
        <f t="shared" si="2"/>
        <v>0</v>
      </c>
      <c r="BT46" s="687"/>
      <c r="BU46" s="687"/>
      <c r="BV46" s="687"/>
      <c r="BW46" s="687"/>
      <c r="BX46" s="687"/>
      <c r="BY46" s="687"/>
      <c r="BZ46" s="687"/>
    </row>
    <row r="47" spans="1:78" ht="16.5" customHeight="1">
      <c r="A47" s="701"/>
      <c r="B47" s="708"/>
      <c r="C47" s="75"/>
      <c r="D47" s="681" t="s">
        <v>518</v>
      </c>
      <c r="E47" s="681"/>
      <c r="F47" s="681"/>
      <c r="G47" s="681"/>
      <c r="H47" s="681"/>
      <c r="I47" s="681"/>
      <c r="J47" s="681"/>
      <c r="K47" s="681"/>
      <c r="L47" s="681"/>
      <c r="M47" s="681"/>
      <c r="N47" s="682"/>
      <c r="O47" s="699"/>
      <c r="P47" s="699"/>
      <c r="Q47" s="699"/>
      <c r="R47" s="699"/>
      <c r="S47" s="699"/>
      <c r="T47" s="699"/>
      <c r="U47" s="699"/>
      <c r="V47" s="699"/>
      <c r="W47" s="699"/>
      <c r="X47" s="699"/>
      <c r="Y47" s="699"/>
      <c r="Z47" s="699"/>
      <c r="AA47" s="699"/>
      <c r="AB47" s="699"/>
      <c r="AC47" s="699"/>
      <c r="AD47" s="699"/>
      <c r="AE47" s="686">
        <v>0</v>
      </c>
      <c r="AF47" s="686"/>
      <c r="AG47" s="686"/>
      <c r="AH47" s="686"/>
      <c r="AI47" s="686"/>
      <c r="AJ47" s="686"/>
      <c r="AK47" s="686"/>
      <c r="AL47" s="686"/>
      <c r="AM47" s="686">
        <v>0</v>
      </c>
      <c r="AN47" s="686"/>
      <c r="AO47" s="686"/>
      <c r="AP47" s="686"/>
      <c r="AQ47" s="686"/>
      <c r="AR47" s="686"/>
      <c r="AS47" s="686"/>
      <c r="AT47" s="686"/>
      <c r="AU47" s="686">
        <v>0</v>
      </c>
      <c r="AV47" s="686"/>
      <c r="AW47" s="686"/>
      <c r="AX47" s="686"/>
      <c r="AY47" s="686"/>
      <c r="AZ47" s="686"/>
      <c r="BA47" s="686"/>
      <c r="BB47" s="686"/>
      <c r="BC47" s="686">
        <v>0</v>
      </c>
      <c r="BD47" s="686"/>
      <c r="BE47" s="686"/>
      <c r="BF47" s="686"/>
      <c r="BG47" s="686"/>
      <c r="BH47" s="686"/>
      <c r="BI47" s="686"/>
      <c r="BJ47" s="686"/>
      <c r="BK47" s="686">
        <v>0</v>
      </c>
      <c r="BL47" s="686"/>
      <c r="BM47" s="686"/>
      <c r="BN47" s="686"/>
      <c r="BO47" s="686"/>
      <c r="BP47" s="686"/>
      <c r="BQ47" s="686"/>
      <c r="BR47" s="686"/>
      <c r="BS47" s="687">
        <f t="shared" si="2"/>
        <v>0</v>
      </c>
      <c r="BT47" s="687"/>
      <c r="BU47" s="687"/>
      <c r="BV47" s="687"/>
      <c r="BW47" s="687"/>
      <c r="BX47" s="687"/>
      <c r="BY47" s="687"/>
      <c r="BZ47" s="687"/>
    </row>
    <row r="48" spans="1:78" ht="16.5" customHeight="1">
      <c r="A48" s="701"/>
      <c r="B48" s="708"/>
      <c r="C48" s="691" t="s">
        <v>820</v>
      </c>
      <c r="D48" s="691"/>
      <c r="E48" s="691"/>
      <c r="F48" s="691"/>
      <c r="G48" s="691"/>
      <c r="H48" s="691"/>
      <c r="I48" s="691"/>
      <c r="J48" s="691"/>
      <c r="K48" s="691"/>
      <c r="L48" s="691"/>
      <c r="M48" s="691"/>
      <c r="N48" s="691"/>
      <c r="O48" s="687">
        <f>SUM(O49:V51)</f>
        <v>0</v>
      </c>
      <c r="P48" s="687"/>
      <c r="Q48" s="687"/>
      <c r="R48" s="687"/>
      <c r="S48" s="687"/>
      <c r="T48" s="687"/>
      <c r="U48" s="687"/>
      <c r="V48" s="687"/>
      <c r="W48" s="687">
        <f>SUM(W49:AD51)</f>
        <v>0</v>
      </c>
      <c r="X48" s="687"/>
      <c r="Y48" s="687"/>
      <c r="Z48" s="687"/>
      <c r="AA48" s="687"/>
      <c r="AB48" s="687"/>
      <c r="AC48" s="687"/>
      <c r="AD48" s="687"/>
      <c r="AE48" s="687">
        <f>SUM(AE49:AL51)</f>
        <v>0</v>
      </c>
      <c r="AF48" s="687"/>
      <c r="AG48" s="687"/>
      <c r="AH48" s="687"/>
      <c r="AI48" s="687"/>
      <c r="AJ48" s="687"/>
      <c r="AK48" s="687"/>
      <c r="AL48" s="687"/>
      <c r="AM48" s="687">
        <f>SUM(AM49:AT51)</f>
        <v>0</v>
      </c>
      <c r="AN48" s="687"/>
      <c r="AO48" s="687"/>
      <c r="AP48" s="687"/>
      <c r="AQ48" s="687"/>
      <c r="AR48" s="687"/>
      <c r="AS48" s="687"/>
      <c r="AT48" s="687"/>
      <c r="AU48" s="687">
        <f>SUM(AU49:BB51)</f>
        <v>0</v>
      </c>
      <c r="AV48" s="687"/>
      <c r="AW48" s="687"/>
      <c r="AX48" s="687"/>
      <c r="AY48" s="687"/>
      <c r="AZ48" s="687"/>
      <c r="BA48" s="687"/>
      <c r="BB48" s="687"/>
      <c r="BC48" s="687">
        <f>SUM(BC49:BJ51)</f>
        <v>0</v>
      </c>
      <c r="BD48" s="687"/>
      <c r="BE48" s="687"/>
      <c r="BF48" s="687"/>
      <c r="BG48" s="687"/>
      <c r="BH48" s="687"/>
      <c r="BI48" s="687"/>
      <c r="BJ48" s="687"/>
      <c r="BK48" s="687">
        <f>SUM(BK49:BR51)</f>
        <v>0</v>
      </c>
      <c r="BL48" s="687"/>
      <c r="BM48" s="687"/>
      <c r="BN48" s="687"/>
      <c r="BO48" s="687"/>
      <c r="BP48" s="687"/>
      <c r="BQ48" s="687"/>
      <c r="BR48" s="687"/>
      <c r="BS48" s="687">
        <f t="shared" si="2"/>
        <v>0</v>
      </c>
      <c r="BT48" s="687"/>
      <c r="BU48" s="687"/>
      <c r="BV48" s="687"/>
      <c r="BW48" s="687"/>
      <c r="BX48" s="687"/>
      <c r="BY48" s="687"/>
      <c r="BZ48" s="687"/>
    </row>
    <row r="49" spans="1:78" ht="16.5" customHeight="1">
      <c r="A49" s="701"/>
      <c r="B49" s="708"/>
      <c r="C49" s="75"/>
      <c r="D49" s="681" t="s">
        <v>542</v>
      </c>
      <c r="E49" s="681"/>
      <c r="F49" s="681"/>
      <c r="G49" s="681"/>
      <c r="H49" s="681"/>
      <c r="I49" s="681"/>
      <c r="J49" s="681"/>
      <c r="K49" s="681"/>
      <c r="L49" s="681"/>
      <c r="M49" s="681"/>
      <c r="N49" s="682"/>
      <c r="O49" s="686">
        <v>0</v>
      </c>
      <c r="P49" s="686"/>
      <c r="Q49" s="686"/>
      <c r="R49" s="686"/>
      <c r="S49" s="686"/>
      <c r="T49" s="686"/>
      <c r="U49" s="686"/>
      <c r="V49" s="686"/>
      <c r="W49" s="686">
        <v>0</v>
      </c>
      <c r="X49" s="686"/>
      <c r="Y49" s="686"/>
      <c r="Z49" s="686"/>
      <c r="AA49" s="686"/>
      <c r="AB49" s="686"/>
      <c r="AC49" s="686"/>
      <c r="AD49" s="686"/>
      <c r="AE49" s="686">
        <v>0</v>
      </c>
      <c r="AF49" s="686"/>
      <c r="AG49" s="686"/>
      <c r="AH49" s="686"/>
      <c r="AI49" s="686"/>
      <c r="AJ49" s="686"/>
      <c r="AK49" s="686"/>
      <c r="AL49" s="686"/>
      <c r="AM49" s="686">
        <v>0</v>
      </c>
      <c r="AN49" s="686"/>
      <c r="AO49" s="686"/>
      <c r="AP49" s="686"/>
      <c r="AQ49" s="686"/>
      <c r="AR49" s="686"/>
      <c r="AS49" s="686"/>
      <c r="AT49" s="686"/>
      <c r="AU49" s="686">
        <v>0</v>
      </c>
      <c r="AV49" s="686"/>
      <c r="AW49" s="686"/>
      <c r="AX49" s="686"/>
      <c r="AY49" s="686"/>
      <c r="AZ49" s="686"/>
      <c r="BA49" s="686"/>
      <c r="BB49" s="686"/>
      <c r="BC49" s="686">
        <v>0</v>
      </c>
      <c r="BD49" s="686"/>
      <c r="BE49" s="686"/>
      <c r="BF49" s="686"/>
      <c r="BG49" s="686"/>
      <c r="BH49" s="686"/>
      <c r="BI49" s="686"/>
      <c r="BJ49" s="686"/>
      <c r="BK49" s="686">
        <v>0</v>
      </c>
      <c r="BL49" s="686"/>
      <c r="BM49" s="686"/>
      <c r="BN49" s="686"/>
      <c r="BO49" s="686"/>
      <c r="BP49" s="686"/>
      <c r="BQ49" s="686"/>
      <c r="BR49" s="686"/>
      <c r="BS49" s="687">
        <f t="shared" si="2"/>
        <v>0</v>
      </c>
      <c r="BT49" s="687"/>
      <c r="BU49" s="687"/>
      <c r="BV49" s="687"/>
      <c r="BW49" s="687"/>
      <c r="BX49" s="687"/>
      <c r="BY49" s="687"/>
      <c r="BZ49" s="687"/>
    </row>
    <row r="50" spans="1:78" ht="16.5" customHeight="1">
      <c r="A50" s="701"/>
      <c r="B50" s="708"/>
      <c r="C50" s="75"/>
      <c r="D50" s="681" t="s">
        <v>543</v>
      </c>
      <c r="E50" s="681"/>
      <c r="F50" s="681"/>
      <c r="G50" s="681"/>
      <c r="H50" s="681"/>
      <c r="I50" s="681"/>
      <c r="J50" s="681"/>
      <c r="K50" s="681"/>
      <c r="L50" s="681"/>
      <c r="M50" s="681"/>
      <c r="N50" s="682"/>
      <c r="O50" s="699"/>
      <c r="P50" s="699"/>
      <c r="Q50" s="699"/>
      <c r="R50" s="699"/>
      <c r="S50" s="699"/>
      <c r="T50" s="699"/>
      <c r="U50" s="699"/>
      <c r="V50" s="699"/>
      <c r="W50" s="699"/>
      <c r="X50" s="699"/>
      <c r="Y50" s="699"/>
      <c r="Z50" s="699"/>
      <c r="AA50" s="699"/>
      <c r="AB50" s="699"/>
      <c r="AC50" s="699"/>
      <c r="AD50" s="699"/>
      <c r="AE50" s="686">
        <v>0</v>
      </c>
      <c r="AF50" s="686"/>
      <c r="AG50" s="686"/>
      <c r="AH50" s="686"/>
      <c r="AI50" s="686"/>
      <c r="AJ50" s="686"/>
      <c r="AK50" s="686"/>
      <c r="AL50" s="686"/>
      <c r="AM50" s="686">
        <v>0</v>
      </c>
      <c r="AN50" s="686"/>
      <c r="AO50" s="686"/>
      <c r="AP50" s="686"/>
      <c r="AQ50" s="686"/>
      <c r="AR50" s="686"/>
      <c r="AS50" s="686"/>
      <c r="AT50" s="686"/>
      <c r="AU50" s="686">
        <v>0</v>
      </c>
      <c r="AV50" s="686"/>
      <c r="AW50" s="686"/>
      <c r="AX50" s="686"/>
      <c r="AY50" s="686"/>
      <c r="AZ50" s="686"/>
      <c r="BA50" s="686"/>
      <c r="BB50" s="686"/>
      <c r="BC50" s="686">
        <v>0</v>
      </c>
      <c r="BD50" s="686"/>
      <c r="BE50" s="686"/>
      <c r="BF50" s="686"/>
      <c r="BG50" s="686"/>
      <c r="BH50" s="686"/>
      <c r="BI50" s="686"/>
      <c r="BJ50" s="686"/>
      <c r="BK50" s="686">
        <v>0</v>
      </c>
      <c r="BL50" s="686"/>
      <c r="BM50" s="686"/>
      <c r="BN50" s="686"/>
      <c r="BO50" s="686"/>
      <c r="BP50" s="686"/>
      <c r="BQ50" s="686"/>
      <c r="BR50" s="686"/>
      <c r="BS50" s="687">
        <f t="shared" si="2"/>
        <v>0</v>
      </c>
      <c r="BT50" s="687"/>
      <c r="BU50" s="687"/>
      <c r="BV50" s="687"/>
      <c r="BW50" s="687"/>
      <c r="BX50" s="687"/>
      <c r="BY50" s="687"/>
      <c r="BZ50" s="687"/>
    </row>
    <row r="51" spans="1:78" ht="16.5" customHeight="1">
      <c r="A51" s="706"/>
      <c r="B51" s="709"/>
      <c r="C51" s="75"/>
      <c r="D51" s="681" t="s">
        <v>518</v>
      </c>
      <c r="E51" s="681"/>
      <c r="F51" s="681"/>
      <c r="G51" s="681"/>
      <c r="H51" s="681"/>
      <c r="I51" s="681"/>
      <c r="J51" s="681"/>
      <c r="K51" s="681"/>
      <c r="L51" s="681"/>
      <c r="M51" s="681"/>
      <c r="N51" s="682"/>
      <c r="O51" s="699"/>
      <c r="P51" s="699"/>
      <c r="Q51" s="699"/>
      <c r="R51" s="699"/>
      <c r="S51" s="699"/>
      <c r="T51" s="699"/>
      <c r="U51" s="699"/>
      <c r="V51" s="699"/>
      <c r="W51" s="699"/>
      <c r="X51" s="699"/>
      <c r="Y51" s="699"/>
      <c r="Z51" s="699"/>
      <c r="AA51" s="699"/>
      <c r="AB51" s="699"/>
      <c r="AC51" s="699"/>
      <c r="AD51" s="699"/>
      <c r="AE51" s="686">
        <v>0</v>
      </c>
      <c r="AF51" s="686"/>
      <c r="AG51" s="686"/>
      <c r="AH51" s="686"/>
      <c r="AI51" s="686"/>
      <c r="AJ51" s="686"/>
      <c r="AK51" s="686"/>
      <c r="AL51" s="686"/>
      <c r="AM51" s="686">
        <v>0</v>
      </c>
      <c r="AN51" s="686"/>
      <c r="AO51" s="686"/>
      <c r="AP51" s="686"/>
      <c r="AQ51" s="686"/>
      <c r="AR51" s="686"/>
      <c r="AS51" s="686"/>
      <c r="AT51" s="686"/>
      <c r="AU51" s="686">
        <v>0</v>
      </c>
      <c r="AV51" s="686"/>
      <c r="AW51" s="686"/>
      <c r="AX51" s="686"/>
      <c r="AY51" s="686"/>
      <c r="AZ51" s="686"/>
      <c r="BA51" s="686"/>
      <c r="BB51" s="686"/>
      <c r="BC51" s="686">
        <v>0</v>
      </c>
      <c r="BD51" s="686"/>
      <c r="BE51" s="686"/>
      <c r="BF51" s="686"/>
      <c r="BG51" s="686"/>
      <c r="BH51" s="686"/>
      <c r="BI51" s="686"/>
      <c r="BJ51" s="686"/>
      <c r="BK51" s="686">
        <v>0</v>
      </c>
      <c r="BL51" s="686"/>
      <c r="BM51" s="686"/>
      <c r="BN51" s="686"/>
      <c r="BO51" s="686"/>
      <c r="BP51" s="686"/>
      <c r="BQ51" s="686"/>
      <c r="BR51" s="686"/>
      <c r="BS51" s="687">
        <f t="shared" si="2"/>
        <v>0</v>
      </c>
      <c r="BT51" s="687"/>
      <c r="BU51" s="687"/>
      <c r="BV51" s="687"/>
      <c r="BW51" s="687"/>
      <c r="BX51" s="687"/>
      <c r="BY51" s="687"/>
      <c r="BZ51" s="687"/>
    </row>
    <row r="52" spans="1:78" ht="16.5" customHeight="1">
      <c r="A52" s="703" t="s">
        <v>702</v>
      </c>
      <c r="B52" s="704"/>
      <c r="C52" s="704"/>
      <c r="D52" s="704"/>
      <c r="E52" s="704"/>
      <c r="F52" s="704"/>
      <c r="G52" s="704"/>
      <c r="H52" s="704"/>
      <c r="I52" s="704"/>
      <c r="J52" s="704"/>
      <c r="K52" s="704"/>
      <c r="L52" s="704"/>
      <c r="M52" s="704"/>
      <c r="N52" s="705"/>
      <c r="O52" s="687">
        <f>SUM(O39:V44)</f>
        <v>0</v>
      </c>
      <c r="P52" s="687"/>
      <c r="Q52" s="687"/>
      <c r="R52" s="687"/>
      <c r="S52" s="687"/>
      <c r="T52" s="687"/>
      <c r="U52" s="687"/>
      <c r="V52" s="687"/>
      <c r="W52" s="687">
        <f>SUM(W39:AD44)</f>
        <v>0</v>
      </c>
      <c r="X52" s="687"/>
      <c r="Y52" s="687"/>
      <c r="Z52" s="687"/>
      <c r="AA52" s="687"/>
      <c r="AB52" s="687"/>
      <c r="AC52" s="687"/>
      <c r="AD52" s="687"/>
      <c r="AE52" s="687">
        <f>SUM(AE39:AL44)</f>
        <v>0</v>
      </c>
      <c r="AF52" s="687"/>
      <c r="AG52" s="687"/>
      <c r="AH52" s="687"/>
      <c r="AI52" s="687"/>
      <c r="AJ52" s="687"/>
      <c r="AK52" s="687"/>
      <c r="AL52" s="687"/>
      <c r="AM52" s="687">
        <f>SUM(AM39:AT44)</f>
        <v>0</v>
      </c>
      <c r="AN52" s="687"/>
      <c r="AO52" s="687"/>
      <c r="AP52" s="687"/>
      <c r="AQ52" s="687"/>
      <c r="AR52" s="687"/>
      <c r="AS52" s="687"/>
      <c r="AT52" s="687"/>
      <c r="AU52" s="687">
        <f>SUM(AU39:BB44)</f>
        <v>0</v>
      </c>
      <c r="AV52" s="687"/>
      <c r="AW52" s="687"/>
      <c r="AX52" s="687"/>
      <c r="AY52" s="687"/>
      <c r="AZ52" s="687"/>
      <c r="BA52" s="687"/>
      <c r="BB52" s="687"/>
      <c r="BC52" s="687">
        <f>SUM(BC39:BJ44)</f>
        <v>0</v>
      </c>
      <c r="BD52" s="687"/>
      <c r="BE52" s="687"/>
      <c r="BF52" s="687"/>
      <c r="BG52" s="687"/>
      <c r="BH52" s="687"/>
      <c r="BI52" s="687"/>
      <c r="BJ52" s="687"/>
      <c r="BK52" s="687">
        <f>SUM(BK39:BR44)</f>
        <v>0</v>
      </c>
      <c r="BL52" s="687"/>
      <c r="BM52" s="687"/>
      <c r="BN52" s="687"/>
      <c r="BO52" s="687"/>
      <c r="BP52" s="687"/>
      <c r="BQ52" s="687"/>
      <c r="BR52" s="687"/>
      <c r="BS52" s="687">
        <f t="shared" si="2"/>
        <v>0</v>
      </c>
      <c r="BT52" s="687"/>
      <c r="BU52" s="687"/>
      <c r="BV52" s="687"/>
      <c r="BW52" s="687"/>
      <c r="BX52" s="687"/>
      <c r="BY52" s="687"/>
      <c r="BZ52" s="687"/>
    </row>
    <row r="53" spans="1:78" ht="16.5" customHeight="1">
      <c r="A53" s="692" t="s">
        <v>824</v>
      </c>
      <c r="B53" s="681"/>
      <c r="C53" s="681"/>
      <c r="D53" s="681"/>
      <c r="E53" s="681"/>
      <c r="F53" s="681"/>
      <c r="G53" s="681"/>
      <c r="H53" s="681"/>
      <c r="I53" s="681"/>
      <c r="J53" s="681"/>
      <c r="K53" s="681"/>
      <c r="L53" s="681"/>
      <c r="M53" s="681"/>
      <c r="N53" s="681"/>
      <c r="O53" s="681"/>
      <c r="P53" s="681"/>
      <c r="Q53" s="681"/>
      <c r="R53" s="681"/>
      <c r="S53" s="681"/>
      <c r="T53" s="681"/>
      <c r="U53" s="681"/>
      <c r="V53" s="681"/>
      <c r="W53" s="681"/>
      <c r="X53" s="681"/>
      <c r="Y53" s="681"/>
      <c r="Z53" s="681"/>
      <c r="AA53" s="681"/>
      <c r="AB53" s="681"/>
      <c r="AC53" s="681"/>
      <c r="AD53" s="681"/>
      <c r="AE53" s="681"/>
      <c r="AF53" s="681"/>
      <c r="AG53" s="681"/>
      <c r="AH53" s="681"/>
      <c r="AI53" s="681"/>
      <c r="AJ53" s="681"/>
      <c r="AK53" s="681"/>
      <c r="AL53" s="681"/>
      <c r="AM53" s="681"/>
      <c r="AN53" s="681"/>
      <c r="AO53" s="681"/>
      <c r="AP53" s="681"/>
      <c r="AQ53" s="681"/>
      <c r="AR53" s="681"/>
      <c r="AS53" s="681"/>
      <c r="AT53" s="681"/>
      <c r="AU53" s="681"/>
      <c r="AV53" s="681"/>
      <c r="AW53" s="681"/>
      <c r="AX53" s="681"/>
      <c r="AY53" s="681"/>
      <c r="AZ53" s="681"/>
      <c r="BA53" s="681"/>
      <c r="BB53" s="681"/>
      <c r="BC53" s="681"/>
      <c r="BD53" s="681"/>
      <c r="BE53" s="681"/>
      <c r="BF53" s="681"/>
      <c r="BG53" s="681"/>
      <c r="BH53" s="681"/>
      <c r="BI53" s="681"/>
      <c r="BJ53" s="681"/>
      <c r="BK53" s="681"/>
      <c r="BL53" s="681"/>
      <c r="BM53" s="681"/>
      <c r="BN53" s="681"/>
      <c r="BO53" s="681"/>
      <c r="BP53" s="681"/>
      <c r="BQ53" s="681"/>
      <c r="BR53" s="681"/>
      <c r="BS53" s="681"/>
      <c r="BT53" s="681"/>
      <c r="BU53" s="681"/>
      <c r="BV53" s="681"/>
      <c r="BW53" s="681"/>
      <c r="BX53" s="681"/>
      <c r="BY53" s="681"/>
      <c r="BZ53" s="682"/>
    </row>
    <row r="54" spans="1:78" ht="16.5" customHeight="1">
      <c r="A54" s="691" t="s">
        <v>582</v>
      </c>
      <c r="B54" s="691"/>
      <c r="C54" s="691"/>
      <c r="D54" s="691"/>
      <c r="E54" s="691"/>
      <c r="F54" s="691"/>
      <c r="G54" s="691"/>
      <c r="H54" s="691"/>
      <c r="I54" s="691"/>
      <c r="J54" s="691"/>
      <c r="K54" s="691"/>
      <c r="L54" s="691"/>
      <c r="M54" s="691"/>
      <c r="N54" s="691"/>
      <c r="O54" s="699"/>
      <c r="P54" s="699"/>
      <c r="Q54" s="699"/>
      <c r="R54" s="699"/>
      <c r="S54" s="699"/>
      <c r="T54" s="699"/>
      <c r="U54" s="699"/>
      <c r="V54" s="699"/>
      <c r="W54" s="686">
        <v>0</v>
      </c>
      <c r="X54" s="686"/>
      <c r="Y54" s="686"/>
      <c r="Z54" s="686"/>
      <c r="AA54" s="686"/>
      <c r="AB54" s="686"/>
      <c r="AC54" s="686"/>
      <c r="AD54" s="686"/>
      <c r="AE54" s="686">
        <v>0</v>
      </c>
      <c r="AF54" s="686"/>
      <c r="AG54" s="686"/>
      <c r="AH54" s="686"/>
      <c r="AI54" s="686"/>
      <c r="AJ54" s="686"/>
      <c r="AK54" s="686"/>
      <c r="AL54" s="686"/>
      <c r="AM54" s="686">
        <v>0</v>
      </c>
      <c r="AN54" s="686"/>
      <c r="AO54" s="686"/>
      <c r="AP54" s="686"/>
      <c r="AQ54" s="686"/>
      <c r="AR54" s="686"/>
      <c r="AS54" s="686"/>
      <c r="AT54" s="686"/>
      <c r="AU54" s="686">
        <v>0</v>
      </c>
      <c r="AV54" s="686"/>
      <c r="AW54" s="686"/>
      <c r="AX54" s="686"/>
      <c r="AY54" s="686"/>
      <c r="AZ54" s="686"/>
      <c r="BA54" s="686"/>
      <c r="BB54" s="686"/>
      <c r="BC54" s="686">
        <v>0</v>
      </c>
      <c r="BD54" s="686"/>
      <c r="BE54" s="686"/>
      <c r="BF54" s="686"/>
      <c r="BG54" s="686"/>
      <c r="BH54" s="686"/>
      <c r="BI54" s="686"/>
      <c r="BJ54" s="686"/>
      <c r="BK54" s="686">
        <v>0</v>
      </c>
      <c r="BL54" s="686"/>
      <c r="BM54" s="686"/>
      <c r="BN54" s="686"/>
      <c r="BO54" s="686"/>
      <c r="BP54" s="686"/>
      <c r="BQ54" s="686"/>
      <c r="BR54" s="686"/>
      <c r="BS54" s="687">
        <f aca="true" t="shared" si="3" ref="BS54:BS67">SUM(O54:BR54)</f>
        <v>0</v>
      </c>
      <c r="BT54" s="687"/>
      <c r="BU54" s="687"/>
      <c r="BV54" s="687"/>
      <c r="BW54" s="687"/>
      <c r="BX54" s="687"/>
      <c r="BY54" s="687"/>
      <c r="BZ54" s="687"/>
    </row>
    <row r="55" spans="1:78" ht="16.5" customHeight="1">
      <c r="A55" s="691" t="s">
        <v>590</v>
      </c>
      <c r="B55" s="691"/>
      <c r="C55" s="691"/>
      <c r="D55" s="691"/>
      <c r="E55" s="691"/>
      <c r="F55" s="691"/>
      <c r="G55" s="691"/>
      <c r="H55" s="691"/>
      <c r="I55" s="691"/>
      <c r="J55" s="691"/>
      <c r="K55" s="691"/>
      <c r="L55" s="691"/>
      <c r="M55" s="691"/>
      <c r="N55" s="691"/>
      <c r="O55" s="699"/>
      <c r="P55" s="699"/>
      <c r="Q55" s="699"/>
      <c r="R55" s="699"/>
      <c r="S55" s="699"/>
      <c r="T55" s="699"/>
      <c r="U55" s="699"/>
      <c r="V55" s="699"/>
      <c r="W55" s="686">
        <v>0</v>
      </c>
      <c r="X55" s="686"/>
      <c r="Y55" s="686"/>
      <c r="Z55" s="686"/>
      <c r="AA55" s="686"/>
      <c r="AB55" s="686"/>
      <c r="AC55" s="686"/>
      <c r="AD55" s="686"/>
      <c r="AE55" s="686">
        <v>0</v>
      </c>
      <c r="AF55" s="686"/>
      <c r="AG55" s="686"/>
      <c r="AH55" s="686"/>
      <c r="AI55" s="686"/>
      <c r="AJ55" s="686"/>
      <c r="AK55" s="686"/>
      <c r="AL55" s="686"/>
      <c r="AM55" s="686">
        <v>0</v>
      </c>
      <c r="AN55" s="686"/>
      <c r="AO55" s="686"/>
      <c r="AP55" s="686"/>
      <c r="AQ55" s="686"/>
      <c r="AR55" s="686"/>
      <c r="AS55" s="686"/>
      <c r="AT55" s="686"/>
      <c r="AU55" s="686">
        <v>0</v>
      </c>
      <c r="AV55" s="686"/>
      <c r="AW55" s="686"/>
      <c r="AX55" s="686"/>
      <c r="AY55" s="686"/>
      <c r="AZ55" s="686"/>
      <c r="BA55" s="686"/>
      <c r="BB55" s="686"/>
      <c r="BC55" s="686">
        <v>0</v>
      </c>
      <c r="BD55" s="686"/>
      <c r="BE55" s="686"/>
      <c r="BF55" s="686"/>
      <c r="BG55" s="686"/>
      <c r="BH55" s="686"/>
      <c r="BI55" s="686"/>
      <c r="BJ55" s="686"/>
      <c r="BK55" s="686">
        <v>0</v>
      </c>
      <c r="BL55" s="686"/>
      <c r="BM55" s="686"/>
      <c r="BN55" s="686"/>
      <c r="BO55" s="686"/>
      <c r="BP55" s="686"/>
      <c r="BQ55" s="686"/>
      <c r="BR55" s="686"/>
      <c r="BS55" s="687">
        <f t="shared" si="3"/>
        <v>0</v>
      </c>
      <c r="BT55" s="687"/>
      <c r="BU55" s="687"/>
      <c r="BV55" s="687"/>
      <c r="BW55" s="687"/>
      <c r="BX55" s="687"/>
      <c r="BY55" s="687"/>
      <c r="BZ55" s="687"/>
    </row>
    <row r="56" spans="1:78" ht="16.5" customHeight="1">
      <c r="A56" s="691" t="s">
        <v>593</v>
      </c>
      <c r="B56" s="691"/>
      <c r="C56" s="691"/>
      <c r="D56" s="691"/>
      <c r="E56" s="691"/>
      <c r="F56" s="691"/>
      <c r="G56" s="691"/>
      <c r="H56" s="691"/>
      <c r="I56" s="691"/>
      <c r="J56" s="691"/>
      <c r="K56" s="691"/>
      <c r="L56" s="691"/>
      <c r="M56" s="691"/>
      <c r="N56" s="691"/>
      <c r="O56" s="699"/>
      <c r="P56" s="699"/>
      <c r="Q56" s="699"/>
      <c r="R56" s="699"/>
      <c r="S56" s="699"/>
      <c r="T56" s="699"/>
      <c r="U56" s="699"/>
      <c r="V56" s="699"/>
      <c r="W56" s="686">
        <v>0</v>
      </c>
      <c r="X56" s="686"/>
      <c r="Y56" s="686"/>
      <c r="Z56" s="686"/>
      <c r="AA56" s="686"/>
      <c r="AB56" s="686"/>
      <c r="AC56" s="686"/>
      <c r="AD56" s="686"/>
      <c r="AE56" s="686">
        <v>0</v>
      </c>
      <c r="AF56" s="686"/>
      <c r="AG56" s="686"/>
      <c r="AH56" s="686"/>
      <c r="AI56" s="686"/>
      <c r="AJ56" s="686"/>
      <c r="AK56" s="686"/>
      <c r="AL56" s="686"/>
      <c r="AM56" s="686">
        <v>0</v>
      </c>
      <c r="AN56" s="686"/>
      <c r="AO56" s="686"/>
      <c r="AP56" s="686"/>
      <c r="AQ56" s="686"/>
      <c r="AR56" s="686"/>
      <c r="AS56" s="686"/>
      <c r="AT56" s="686"/>
      <c r="AU56" s="686">
        <v>0</v>
      </c>
      <c r="AV56" s="686"/>
      <c r="AW56" s="686"/>
      <c r="AX56" s="686"/>
      <c r="AY56" s="686"/>
      <c r="AZ56" s="686"/>
      <c r="BA56" s="686"/>
      <c r="BB56" s="686"/>
      <c r="BC56" s="686">
        <v>0</v>
      </c>
      <c r="BD56" s="686"/>
      <c r="BE56" s="686"/>
      <c r="BF56" s="686"/>
      <c r="BG56" s="686"/>
      <c r="BH56" s="686"/>
      <c r="BI56" s="686"/>
      <c r="BJ56" s="686"/>
      <c r="BK56" s="686">
        <v>0</v>
      </c>
      <c r="BL56" s="686"/>
      <c r="BM56" s="686"/>
      <c r="BN56" s="686"/>
      <c r="BO56" s="686"/>
      <c r="BP56" s="686"/>
      <c r="BQ56" s="686"/>
      <c r="BR56" s="686"/>
      <c r="BS56" s="687">
        <f t="shared" si="3"/>
        <v>0</v>
      </c>
      <c r="BT56" s="687"/>
      <c r="BU56" s="687"/>
      <c r="BV56" s="687"/>
      <c r="BW56" s="687"/>
      <c r="BX56" s="687"/>
      <c r="BY56" s="687"/>
      <c r="BZ56" s="687"/>
    </row>
    <row r="57" spans="1:78" ht="16.5" customHeight="1">
      <c r="A57" s="691" t="s">
        <v>597</v>
      </c>
      <c r="B57" s="691"/>
      <c r="C57" s="691"/>
      <c r="D57" s="691"/>
      <c r="E57" s="691"/>
      <c r="F57" s="691"/>
      <c r="G57" s="691"/>
      <c r="H57" s="691"/>
      <c r="I57" s="691"/>
      <c r="J57" s="691"/>
      <c r="K57" s="691"/>
      <c r="L57" s="691"/>
      <c r="M57" s="691"/>
      <c r="N57" s="691"/>
      <c r="O57" s="699"/>
      <c r="P57" s="699"/>
      <c r="Q57" s="699"/>
      <c r="R57" s="699"/>
      <c r="S57" s="699"/>
      <c r="T57" s="699"/>
      <c r="U57" s="699"/>
      <c r="V57" s="699"/>
      <c r="W57" s="686">
        <v>0</v>
      </c>
      <c r="X57" s="686"/>
      <c r="Y57" s="686"/>
      <c r="Z57" s="686"/>
      <c r="AA57" s="686"/>
      <c r="AB57" s="686"/>
      <c r="AC57" s="686"/>
      <c r="AD57" s="686"/>
      <c r="AE57" s="686">
        <v>0</v>
      </c>
      <c r="AF57" s="686"/>
      <c r="AG57" s="686"/>
      <c r="AH57" s="686"/>
      <c r="AI57" s="686"/>
      <c r="AJ57" s="686"/>
      <c r="AK57" s="686"/>
      <c r="AL57" s="686"/>
      <c r="AM57" s="686">
        <v>0</v>
      </c>
      <c r="AN57" s="686"/>
      <c r="AO57" s="686"/>
      <c r="AP57" s="686"/>
      <c r="AQ57" s="686"/>
      <c r="AR57" s="686"/>
      <c r="AS57" s="686"/>
      <c r="AT57" s="686"/>
      <c r="AU57" s="686">
        <v>0</v>
      </c>
      <c r="AV57" s="686"/>
      <c r="AW57" s="686"/>
      <c r="AX57" s="686"/>
      <c r="AY57" s="686"/>
      <c r="AZ57" s="686"/>
      <c r="BA57" s="686"/>
      <c r="BB57" s="686"/>
      <c r="BC57" s="686">
        <v>0</v>
      </c>
      <c r="BD57" s="686"/>
      <c r="BE57" s="686"/>
      <c r="BF57" s="686"/>
      <c r="BG57" s="686"/>
      <c r="BH57" s="686"/>
      <c r="BI57" s="686"/>
      <c r="BJ57" s="686"/>
      <c r="BK57" s="686">
        <v>0</v>
      </c>
      <c r="BL57" s="686"/>
      <c r="BM57" s="686"/>
      <c r="BN57" s="686"/>
      <c r="BO57" s="686"/>
      <c r="BP57" s="686"/>
      <c r="BQ57" s="686"/>
      <c r="BR57" s="686"/>
      <c r="BS57" s="687">
        <f t="shared" si="3"/>
        <v>0</v>
      </c>
      <c r="BT57" s="687"/>
      <c r="BU57" s="687"/>
      <c r="BV57" s="687"/>
      <c r="BW57" s="687"/>
      <c r="BX57" s="687"/>
      <c r="BY57" s="687"/>
      <c r="BZ57" s="687"/>
    </row>
    <row r="58" spans="1:78" ht="16.5" customHeight="1">
      <c r="A58" s="691" t="s">
        <v>598</v>
      </c>
      <c r="B58" s="691"/>
      <c r="C58" s="691"/>
      <c r="D58" s="691"/>
      <c r="E58" s="691"/>
      <c r="F58" s="691"/>
      <c r="G58" s="691"/>
      <c r="H58" s="691"/>
      <c r="I58" s="691"/>
      <c r="J58" s="691"/>
      <c r="K58" s="691"/>
      <c r="L58" s="691"/>
      <c r="M58" s="691"/>
      <c r="N58" s="691"/>
      <c r="O58" s="699"/>
      <c r="P58" s="699"/>
      <c r="Q58" s="699"/>
      <c r="R58" s="699"/>
      <c r="S58" s="699"/>
      <c r="T58" s="699"/>
      <c r="U58" s="699"/>
      <c r="V58" s="699"/>
      <c r="W58" s="686">
        <v>0</v>
      </c>
      <c r="X58" s="686"/>
      <c r="Y58" s="686"/>
      <c r="Z58" s="686"/>
      <c r="AA58" s="686"/>
      <c r="AB58" s="686"/>
      <c r="AC58" s="686"/>
      <c r="AD58" s="686"/>
      <c r="AE58" s="686">
        <v>0</v>
      </c>
      <c r="AF58" s="686"/>
      <c r="AG58" s="686"/>
      <c r="AH58" s="686"/>
      <c r="AI58" s="686"/>
      <c r="AJ58" s="686"/>
      <c r="AK58" s="686"/>
      <c r="AL58" s="686"/>
      <c r="AM58" s="686">
        <v>0</v>
      </c>
      <c r="AN58" s="686"/>
      <c r="AO58" s="686"/>
      <c r="AP58" s="686"/>
      <c r="AQ58" s="686"/>
      <c r="AR58" s="686"/>
      <c r="AS58" s="686"/>
      <c r="AT58" s="686"/>
      <c r="AU58" s="686">
        <v>0</v>
      </c>
      <c r="AV58" s="686"/>
      <c r="AW58" s="686"/>
      <c r="AX58" s="686"/>
      <c r="AY58" s="686"/>
      <c r="AZ58" s="686"/>
      <c r="BA58" s="686"/>
      <c r="BB58" s="686"/>
      <c r="BC58" s="686">
        <v>0</v>
      </c>
      <c r="BD58" s="686"/>
      <c r="BE58" s="686"/>
      <c r="BF58" s="686"/>
      <c r="BG58" s="686"/>
      <c r="BH58" s="686"/>
      <c r="BI58" s="686"/>
      <c r="BJ58" s="686"/>
      <c r="BK58" s="686">
        <v>0</v>
      </c>
      <c r="BL58" s="686"/>
      <c r="BM58" s="686"/>
      <c r="BN58" s="686"/>
      <c r="BO58" s="686"/>
      <c r="BP58" s="686"/>
      <c r="BQ58" s="686"/>
      <c r="BR58" s="686"/>
      <c r="BS58" s="687">
        <f t="shared" si="3"/>
        <v>0</v>
      </c>
      <c r="BT58" s="687"/>
      <c r="BU58" s="687"/>
      <c r="BV58" s="687"/>
      <c r="BW58" s="687"/>
      <c r="BX58" s="687"/>
      <c r="BY58" s="687"/>
      <c r="BZ58" s="687"/>
    </row>
    <row r="59" spans="1:78" ht="16.5" customHeight="1">
      <c r="A59" s="690" t="s">
        <v>819</v>
      </c>
      <c r="B59" s="690"/>
      <c r="C59" s="691"/>
      <c r="D59" s="691"/>
      <c r="E59" s="691"/>
      <c r="F59" s="691"/>
      <c r="G59" s="691"/>
      <c r="H59" s="691"/>
      <c r="I59" s="691"/>
      <c r="J59" s="691"/>
      <c r="K59" s="691"/>
      <c r="L59" s="691"/>
      <c r="M59" s="691"/>
      <c r="N59" s="691"/>
      <c r="O59" s="687">
        <f>SUM(O60:V62)</f>
        <v>0</v>
      </c>
      <c r="P59" s="687"/>
      <c r="Q59" s="687"/>
      <c r="R59" s="687"/>
      <c r="S59" s="687"/>
      <c r="T59" s="687"/>
      <c r="U59" s="687"/>
      <c r="V59" s="687"/>
      <c r="W59" s="687">
        <f>SUM(W60:AD62)</f>
        <v>0</v>
      </c>
      <c r="X59" s="687"/>
      <c r="Y59" s="687"/>
      <c r="Z59" s="687"/>
      <c r="AA59" s="687"/>
      <c r="AB59" s="687"/>
      <c r="AC59" s="687"/>
      <c r="AD59" s="687"/>
      <c r="AE59" s="687">
        <f>SUM(AE60:AL62)</f>
        <v>0</v>
      </c>
      <c r="AF59" s="687"/>
      <c r="AG59" s="687"/>
      <c r="AH59" s="687"/>
      <c r="AI59" s="687"/>
      <c r="AJ59" s="687"/>
      <c r="AK59" s="687"/>
      <c r="AL59" s="687"/>
      <c r="AM59" s="687">
        <f>SUM(AM60:AT62)</f>
        <v>0</v>
      </c>
      <c r="AN59" s="687"/>
      <c r="AO59" s="687"/>
      <c r="AP59" s="687"/>
      <c r="AQ59" s="687"/>
      <c r="AR59" s="687"/>
      <c r="AS59" s="687"/>
      <c r="AT59" s="687"/>
      <c r="AU59" s="687">
        <f>SUM(AU60:BB62)</f>
        <v>0</v>
      </c>
      <c r="AV59" s="687"/>
      <c r="AW59" s="687"/>
      <c r="AX59" s="687"/>
      <c r="AY59" s="687"/>
      <c r="AZ59" s="687"/>
      <c r="BA59" s="687"/>
      <c r="BB59" s="687"/>
      <c r="BC59" s="687">
        <f>SUM(BC60:BJ62)</f>
        <v>0</v>
      </c>
      <c r="BD59" s="687"/>
      <c r="BE59" s="687"/>
      <c r="BF59" s="687"/>
      <c r="BG59" s="687"/>
      <c r="BH59" s="687"/>
      <c r="BI59" s="687"/>
      <c r="BJ59" s="687"/>
      <c r="BK59" s="687">
        <f>SUM(BK60:BR62)</f>
        <v>0</v>
      </c>
      <c r="BL59" s="687"/>
      <c r="BM59" s="687"/>
      <c r="BN59" s="687"/>
      <c r="BO59" s="687"/>
      <c r="BP59" s="687"/>
      <c r="BQ59" s="687"/>
      <c r="BR59" s="687"/>
      <c r="BS59" s="687">
        <f t="shared" si="3"/>
        <v>0</v>
      </c>
      <c r="BT59" s="687"/>
      <c r="BU59" s="687"/>
      <c r="BV59" s="687"/>
      <c r="BW59" s="687"/>
      <c r="BX59" s="687"/>
      <c r="BY59" s="687"/>
      <c r="BZ59" s="687"/>
    </row>
    <row r="60" spans="1:78" ht="16.5" customHeight="1">
      <c r="A60" s="701"/>
      <c r="B60" s="702"/>
      <c r="C60" s="75"/>
      <c r="D60" s="681" t="s">
        <v>542</v>
      </c>
      <c r="E60" s="681"/>
      <c r="F60" s="681"/>
      <c r="G60" s="681"/>
      <c r="H60" s="681"/>
      <c r="I60" s="681"/>
      <c r="J60" s="681"/>
      <c r="K60" s="681"/>
      <c r="L60" s="681"/>
      <c r="M60" s="681"/>
      <c r="N60" s="682"/>
      <c r="O60" s="686">
        <v>0</v>
      </c>
      <c r="P60" s="686"/>
      <c r="Q60" s="686"/>
      <c r="R60" s="686"/>
      <c r="S60" s="686"/>
      <c r="T60" s="686"/>
      <c r="U60" s="686"/>
      <c r="V60" s="686"/>
      <c r="W60" s="686">
        <v>0</v>
      </c>
      <c r="X60" s="686"/>
      <c r="Y60" s="686"/>
      <c r="Z60" s="686"/>
      <c r="AA60" s="686"/>
      <c r="AB60" s="686"/>
      <c r="AC60" s="686"/>
      <c r="AD60" s="686"/>
      <c r="AE60" s="686">
        <v>0</v>
      </c>
      <c r="AF60" s="686"/>
      <c r="AG60" s="686"/>
      <c r="AH60" s="686"/>
      <c r="AI60" s="686"/>
      <c r="AJ60" s="686"/>
      <c r="AK60" s="686"/>
      <c r="AL60" s="686"/>
      <c r="AM60" s="686">
        <v>0</v>
      </c>
      <c r="AN60" s="686"/>
      <c r="AO60" s="686"/>
      <c r="AP60" s="686"/>
      <c r="AQ60" s="686"/>
      <c r="AR60" s="686"/>
      <c r="AS60" s="686"/>
      <c r="AT60" s="686"/>
      <c r="AU60" s="686">
        <v>0</v>
      </c>
      <c r="AV60" s="686"/>
      <c r="AW60" s="686"/>
      <c r="AX60" s="686"/>
      <c r="AY60" s="686"/>
      <c r="AZ60" s="686"/>
      <c r="BA60" s="686"/>
      <c r="BB60" s="686"/>
      <c r="BC60" s="686">
        <v>0</v>
      </c>
      <c r="BD60" s="686"/>
      <c r="BE60" s="686"/>
      <c r="BF60" s="686"/>
      <c r="BG60" s="686"/>
      <c r="BH60" s="686"/>
      <c r="BI60" s="686"/>
      <c r="BJ60" s="686"/>
      <c r="BK60" s="686">
        <v>0</v>
      </c>
      <c r="BL60" s="686"/>
      <c r="BM60" s="686"/>
      <c r="BN60" s="686"/>
      <c r="BO60" s="686"/>
      <c r="BP60" s="686"/>
      <c r="BQ60" s="686"/>
      <c r="BR60" s="686"/>
      <c r="BS60" s="687">
        <f t="shared" si="3"/>
        <v>0</v>
      </c>
      <c r="BT60" s="687"/>
      <c r="BU60" s="687"/>
      <c r="BV60" s="687"/>
      <c r="BW60" s="687"/>
      <c r="BX60" s="687"/>
      <c r="BY60" s="687"/>
      <c r="BZ60" s="687"/>
    </row>
    <row r="61" spans="1:78" ht="16.5" customHeight="1">
      <c r="A61" s="701"/>
      <c r="B61" s="708"/>
      <c r="C61" s="75"/>
      <c r="D61" s="681" t="s">
        <v>543</v>
      </c>
      <c r="E61" s="681"/>
      <c r="F61" s="681"/>
      <c r="G61" s="681"/>
      <c r="H61" s="681"/>
      <c r="I61" s="681"/>
      <c r="J61" s="681"/>
      <c r="K61" s="681"/>
      <c r="L61" s="681"/>
      <c r="M61" s="681"/>
      <c r="N61" s="682"/>
      <c r="O61" s="699"/>
      <c r="P61" s="699"/>
      <c r="Q61" s="699"/>
      <c r="R61" s="699"/>
      <c r="S61" s="699"/>
      <c r="T61" s="699"/>
      <c r="U61" s="699"/>
      <c r="V61" s="699"/>
      <c r="W61" s="699"/>
      <c r="X61" s="699"/>
      <c r="Y61" s="699"/>
      <c r="Z61" s="699"/>
      <c r="AA61" s="699"/>
      <c r="AB61" s="699"/>
      <c r="AC61" s="699"/>
      <c r="AD61" s="699"/>
      <c r="AE61" s="686">
        <v>0</v>
      </c>
      <c r="AF61" s="686"/>
      <c r="AG61" s="686"/>
      <c r="AH61" s="686"/>
      <c r="AI61" s="686"/>
      <c r="AJ61" s="686"/>
      <c r="AK61" s="686"/>
      <c r="AL61" s="686"/>
      <c r="AM61" s="686">
        <v>0</v>
      </c>
      <c r="AN61" s="686"/>
      <c r="AO61" s="686"/>
      <c r="AP61" s="686"/>
      <c r="AQ61" s="686"/>
      <c r="AR61" s="686"/>
      <c r="AS61" s="686"/>
      <c r="AT61" s="686"/>
      <c r="AU61" s="686">
        <v>0</v>
      </c>
      <c r="AV61" s="686"/>
      <c r="AW61" s="686"/>
      <c r="AX61" s="686"/>
      <c r="AY61" s="686"/>
      <c r="AZ61" s="686"/>
      <c r="BA61" s="686"/>
      <c r="BB61" s="686"/>
      <c r="BC61" s="686">
        <v>0</v>
      </c>
      <c r="BD61" s="686"/>
      <c r="BE61" s="686"/>
      <c r="BF61" s="686"/>
      <c r="BG61" s="686"/>
      <c r="BH61" s="686"/>
      <c r="BI61" s="686"/>
      <c r="BJ61" s="686"/>
      <c r="BK61" s="686">
        <v>0</v>
      </c>
      <c r="BL61" s="686"/>
      <c r="BM61" s="686"/>
      <c r="BN61" s="686"/>
      <c r="BO61" s="686"/>
      <c r="BP61" s="686"/>
      <c r="BQ61" s="686"/>
      <c r="BR61" s="686"/>
      <c r="BS61" s="687">
        <f t="shared" si="3"/>
        <v>0</v>
      </c>
      <c r="BT61" s="687"/>
      <c r="BU61" s="687"/>
      <c r="BV61" s="687"/>
      <c r="BW61" s="687"/>
      <c r="BX61" s="687"/>
      <c r="BY61" s="687"/>
      <c r="BZ61" s="687"/>
    </row>
    <row r="62" spans="1:78" ht="16.5" customHeight="1">
      <c r="A62" s="701"/>
      <c r="B62" s="708"/>
      <c r="C62" s="75"/>
      <c r="D62" s="681" t="s">
        <v>518</v>
      </c>
      <c r="E62" s="681"/>
      <c r="F62" s="681"/>
      <c r="G62" s="681"/>
      <c r="H62" s="681"/>
      <c r="I62" s="681"/>
      <c r="J62" s="681"/>
      <c r="K62" s="681"/>
      <c r="L62" s="681"/>
      <c r="M62" s="681"/>
      <c r="N62" s="682"/>
      <c r="O62" s="699"/>
      <c r="P62" s="699"/>
      <c r="Q62" s="699"/>
      <c r="R62" s="699"/>
      <c r="S62" s="699"/>
      <c r="T62" s="699"/>
      <c r="U62" s="699"/>
      <c r="V62" s="699"/>
      <c r="W62" s="699"/>
      <c r="X62" s="699"/>
      <c r="Y62" s="699"/>
      <c r="Z62" s="699"/>
      <c r="AA62" s="699"/>
      <c r="AB62" s="699"/>
      <c r="AC62" s="699"/>
      <c r="AD62" s="699"/>
      <c r="AE62" s="686">
        <v>0</v>
      </c>
      <c r="AF62" s="686"/>
      <c r="AG62" s="686"/>
      <c r="AH62" s="686"/>
      <c r="AI62" s="686"/>
      <c r="AJ62" s="686"/>
      <c r="AK62" s="686"/>
      <c r="AL62" s="686"/>
      <c r="AM62" s="686">
        <v>0</v>
      </c>
      <c r="AN62" s="686"/>
      <c r="AO62" s="686"/>
      <c r="AP62" s="686"/>
      <c r="AQ62" s="686"/>
      <c r="AR62" s="686"/>
      <c r="AS62" s="686"/>
      <c r="AT62" s="686"/>
      <c r="AU62" s="686">
        <v>0</v>
      </c>
      <c r="AV62" s="686"/>
      <c r="AW62" s="686"/>
      <c r="AX62" s="686"/>
      <c r="AY62" s="686"/>
      <c r="AZ62" s="686"/>
      <c r="BA62" s="686"/>
      <c r="BB62" s="686"/>
      <c r="BC62" s="686">
        <v>0</v>
      </c>
      <c r="BD62" s="686"/>
      <c r="BE62" s="686"/>
      <c r="BF62" s="686"/>
      <c r="BG62" s="686"/>
      <c r="BH62" s="686"/>
      <c r="BI62" s="686"/>
      <c r="BJ62" s="686"/>
      <c r="BK62" s="686">
        <v>0</v>
      </c>
      <c r="BL62" s="686"/>
      <c r="BM62" s="686"/>
      <c r="BN62" s="686"/>
      <c r="BO62" s="686"/>
      <c r="BP62" s="686"/>
      <c r="BQ62" s="686"/>
      <c r="BR62" s="686"/>
      <c r="BS62" s="687">
        <f t="shared" si="3"/>
        <v>0</v>
      </c>
      <c r="BT62" s="687"/>
      <c r="BU62" s="687"/>
      <c r="BV62" s="687"/>
      <c r="BW62" s="687"/>
      <c r="BX62" s="687"/>
      <c r="BY62" s="687"/>
      <c r="BZ62" s="687"/>
    </row>
    <row r="63" spans="1:78" ht="16.5" customHeight="1">
      <c r="A63" s="701"/>
      <c r="B63" s="708"/>
      <c r="C63" s="691" t="s">
        <v>820</v>
      </c>
      <c r="D63" s="691"/>
      <c r="E63" s="691"/>
      <c r="F63" s="691"/>
      <c r="G63" s="691"/>
      <c r="H63" s="691"/>
      <c r="I63" s="691"/>
      <c r="J63" s="691"/>
      <c r="K63" s="691"/>
      <c r="L63" s="691"/>
      <c r="M63" s="691"/>
      <c r="N63" s="691"/>
      <c r="O63" s="687">
        <f>SUM(O64:V66)</f>
        <v>0</v>
      </c>
      <c r="P63" s="687"/>
      <c r="Q63" s="687"/>
      <c r="R63" s="687"/>
      <c r="S63" s="687"/>
      <c r="T63" s="687"/>
      <c r="U63" s="687"/>
      <c r="V63" s="687"/>
      <c r="W63" s="687">
        <f>SUM(W64:AD66)</f>
        <v>0</v>
      </c>
      <c r="X63" s="687"/>
      <c r="Y63" s="687"/>
      <c r="Z63" s="687"/>
      <c r="AA63" s="687"/>
      <c r="AB63" s="687"/>
      <c r="AC63" s="687"/>
      <c r="AD63" s="687"/>
      <c r="AE63" s="687">
        <f>SUM(AE64:AL66)</f>
        <v>0</v>
      </c>
      <c r="AF63" s="687"/>
      <c r="AG63" s="687"/>
      <c r="AH63" s="687"/>
      <c r="AI63" s="687"/>
      <c r="AJ63" s="687"/>
      <c r="AK63" s="687"/>
      <c r="AL63" s="687"/>
      <c r="AM63" s="687">
        <f>SUM(AM64:AT66)</f>
        <v>0</v>
      </c>
      <c r="AN63" s="687"/>
      <c r="AO63" s="687"/>
      <c r="AP63" s="687"/>
      <c r="AQ63" s="687"/>
      <c r="AR63" s="687"/>
      <c r="AS63" s="687"/>
      <c r="AT63" s="687"/>
      <c r="AU63" s="687">
        <f>SUM(AU64:BB66)</f>
        <v>0</v>
      </c>
      <c r="AV63" s="687"/>
      <c r="AW63" s="687"/>
      <c r="AX63" s="687"/>
      <c r="AY63" s="687"/>
      <c r="AZ63" s="687"/>
      <c r="BA63" s="687"/>
      <c r="BB63" s="687"/>
      <c r="BC63" s="687">
        <f>SUM(BC64:BJ66)</f>
        <v>0</v>
      </c>
      <c r="BD63" s="687"/>
      <c r="BE63" s="687"/>
      <c r="BF63" s="687"/>
      <c r="BG63" s="687"/>
      <c r="BH63" s="687"/>
      <c r="BI63" s="687"/>
      <c r="BJ63" s="687"/>
      <c r="BK63" s="687">
        <f>SUM(BK64:BR66)</f>
        <v>0</v>
      </c>
      <c r="BL63" s="687"/>
      <c r="BM63" s="687"/>
      <c r="BN63" s="687"/>
      <c r="BO63" s="687"/>
      <c r="BP63" s="687"/>
      <c r="BQ63" s="687"/>
      <c r="BR63" s="687"/>
      <c r="BS63" s="687">
        <f t="shared" si="3"/>
        <v>0</v>
      </c>
      <c r="BT63" s="687"/>
      <c r="BU63" s="687"/>
      <c r="BV63" s="687"/>
      <c r="BW63" s="687"/>
      <c r="BX63" s="687"/>
      <c r="BY63" s="687"/>
      <c r="BZ63" s="687"/>
    </row>
    <row r="64" spans="1:78" ht="16.5" customHeight="1">
      <c r="A64" s="701"/>
      <c r="B64" s="708"/>
      <c r="C64" s="75"/>
      <c r="D64" s="681" t="s">
        <v>542</v>
      </c>
      <c r="E64" s="681"/>
      <c r="F64" s="681"/>
      <c r="G64" s="681"/>
      <c r="H64" s="681"/>
      <c r="I64" s="681"/>
      <c r="J64" s="681"/>
      <c r="K64" s="681"/>
      <c r="L64" s="681"/>
      <c r="M64" s="681"/>
      <c r="N64" s="682"/>
      <c r="O64" s="686">
        <v>0</v>
      </c>
      <c r="P64" s="686"/>
      <c r="Q64" s="686"/>
      <c r="R64" s="686"/>
      <c r="S64" s="686"/>
      <c r="T64" s="686"/>
      <c r="U64" s="686"/>
      <c r="V64" s="686"/>
      <c r="W64" s="686">
        <v>0</v>
      </c>
      <c r="X64" s="686"/>
      <c r="Y64" s="686"/>
      <c r="Z64" s="686"/>
      <c r="AA64" s="686"/>
      <c r="AB64" s="686"/>
      <c r="AC64" s="686"/>
      <c r="AD64" s="686"/>
      <c r="AE64" s="686">
        <v>0</v>
      </c>
      <c r="AF64" s="686"/>
      <c r="AG64" s="686"/>
      <c r="AH64" s="686"/>
      <c r="AI64" s="686"/>
      <c r="AJ64" s="686"/>
      <c r="AK64" s="686"/>
      <c r="AL64" s="686"/>
      <c r="AM64" s="686">
        <v>0</v>
      </c>
      <c r="AN64" s="686"/>
      <c r="AO64" s="686"/>
      <c r="AP64" s="686"/>
      <c r="AQ64" s="686"/>
      <c r="AR64" s="686"/>
      <c r="AS64" s="686"/>
      <c r="AT64" s="686"/>
      <c r="AU64" s="686">
        <v>0</v>
      </c>
      <c r="AV64" s="686"/>
      <c r="AW64" s="686"/>
      <c r="AX64" s="686"/>
      <c r="AY64" s="686"/>
      <c r="AZ64" s="686"/>
      <c r="BA64" s="686"/>
      <c r="BB64" s="686"/>
      <c r="BC64" s="686">
        <v>0</v>
      </c>
      <c r="BD64" s="686"/>
      <c r="BE64" s="686"/>
      <c r="BF64" s="686"/>
      <c r="BG64" s="686"/>
      <c r="BH64" s="686"/>
      <c r="BI64" s="686"/>
      <c r="BJ64" s="686"/>
      <c r="BK64" s="686">
        <v>0</v>
      </c>
      <c r="BL64" s="686"/>
      <c r="BM64" s="686"/>
      <c r="BN64" s="686"/>
      <c r="BO64" s="686"/>
      <c r="BP64" s="686"/>
      <c r="BQ64" s="686"/>
      <c r="BR64" s="686"/>
      <c r="BS64" s="687">
        <f t="shared" si="3"/>
        <v>0</v>
      </c>
      <c r="BT64" s="687"/>
      <c r="BU64" s="687"/>
      <c r="BV64" s="687"/>
      <c r="BW64" s="687"/>
      <c r="BX64" s="687"/>
      <c r="BY64" s="687"/>
      <c r="BZ64" s="687"/>
    </row>
    <row r="65" spans="1:78" ht="16.5" customHeight="1">
      <c r="A65" s="701"/>
      <c r="B65" s="708"/>
      <c r="C65" s="75"/>
      <c r="D65" s="681" t="s">
        <v>543</v>
      </c>
      <c r="E65" s="681"/>
      <c r="F65" s="681"/>
      <c r="G65" s="681"/>
      <c r="H65" s="681"/>
      <c r="I65" s="681"/>
      <c r="J65" s="681"/>
      <c r="K65" s="681"/>
      <c r="L65" s="681"/>
      <c r="M65" s="681"/>
      <c r="N65" s="682"/>
      <c r="O65" s="699"/>
      <c r="P65" s="699"/>
      <c r="Q65" s="699"/>
      <c r="R65" s="699"/>
      <c r="S65" s="699"/>
      <c r="T65" s="699"/>
      <c r="U65" s="699"/>
      <c r="V65" s="699"/>
      <c r="W65" s="699"/>
      <c r="X65" s="699"/>
      <c r="Y65" s="699"/>
      <c r="Z65" s="699"/>
      <c r="AA65" s="699"/>
      <c r="AB65" s="699"/>
      <c r="AC65" s="699"/>
      <c r="AD65" s="699"/>
      <c r="AE65" s="686">
        <v>0</v>
      </c>
      <c r="AF65" s="686"/>
      <c r="AG65" s="686"/>
      <c r="AH65" s="686"/>
      <c r="AI65" s="686"/>
      <c r="AJ65" s="686"/>
      <c r="AK65" s="686"/>
      <c r="AL65" s="686"/>
      <c r="AM65" s="686">
        <v>0</v>
      </c>
      <c r="AN65" s="686"/>
      <c r="AO65" s="686"/>
      <c r="AP65" s="686"/>
      <c r="AQ65" s="686"/>
      <c r="AR65" s="686"/>
      <c r="AS65" s="686"/>
      <c r="AT65" s="686"/>
      <c r="AU65" s="686">
        <v>0</v>
      </c>
      <c r="AV65" s="686"/>
      <c r="AW65" s="686"/>
      <c r="AX65" s="686"/>
      <c r="AY65" s="686"/>
      <c r="AZ65" s="686"/>
      <c r="BA65" s="686"/>
      <c r="BB65" s="686"/>
      <c r="BC65" s="686">
        <v>0</v>
      </c>
      <c r="BD65" s="686"/>
      <c r="BE65" s="686"/>
      <c r="BF65" s="686"/>
      <c r="BG65" s="686"/>
      <c r="BH65" s="686"/>
      <c r="BI65" s="686"/>
      <c r="BJ65" s="686"/>
      <c r="BK65" s="686">
        <v>0</v>
      </c>
      <c r="BL65" s="686"/>
      <c r="BM65" s="686"/>
      <c r="BN65" s="686"/>
      <c r="BO65" s="686"/>
      <c r="BP65" s="686"/>
      <c r="BQ65" s="686"/>
      <c r="BR65" s="686"/>
      <c r="BS65" s="687">
        <f t="shared" si="3"/>
        <v>0</v>
      </c>
      <c r="BT65" s="687"/>
      <c r="BU65" s="687"/>
      <c r="BV65" s="687"/>
      <c r="BW65" s="687"/>
      <c r="BX65" s="687"/>
      <c r="BY65" s="687"/>
      <c r="BZ65" s="687"/>
    </row>
    <row r="66" spans="1:78" ht="16.5" customHeight="1">
      <c r="A66" s="706"/>
      <c r="B66" s="709"/>
      <c r="C66" s="75"/>
      <c r="D66" s="681" t="s">
        <v>518</v>
      </c>
      <c r="E66" s="681"/>
      <c r="F66" s="681"/>
      <c r="G66" s="681"/>
      <c r="H66" s="681"/>
      <c r="I66" s="681"/>
      <c r="J66" s="681"/>
      <c r="K66" s="681"/>
      <c r="L66" s="681"/>
      <c r="M66" s="681"/>
      <c r="N66" s="682"/>
      <c r="O66" s="699"/>
      <c r="P66" s="699"/>
      <c r="Q66" s="699"/>
      <c r="R66" s="699"/>
      <c r="S66" s="699"/>
      <c r="T66" s="699"/>
      <c r="U66" s="699"/>
      <c r="V66" s="699"/>
      <c r="W66" s="699"/>
      <c r="X66" s="699"/>
      <c r="Y66" s="699"/>
      <c r="Z66" s="699"/>
      <c r="AA66" s="699"/>
      <c r="AB66" s="699"/>
      <c r="AC66" s="699"/>
      <c r="AD66" s="699"/>
      <c r="AE66" s="686">
        <v>0</v>
      </c>
      <c r="AF66" s="686"/>
      <c r="AG66" s="686"/>
      <c r="AH66" s="686"/>
      <c r="AI66" s="686"/>
      <c r="AJ66" s="686"/>
      <c r="AK66" s="686"/>
      <c r="AL66" s="686"/>
      <c r="AM66" s="686">
        <v>0</v>
      </c>
      <c r="AN66" s="686"/>
      <c r="AO66" s="686"/>
      <c r="AP66" s="686"/>
      <c r="AQ66" s="686"/>
      <c r="AR66" s="686"/>
      <c r="AS66" s="686"/>
      <c r="AT66" s="686"/>
      <c r="AU66" s="686">
        <v>0</v>
      </c>
      <c r="AV66" s="686"/>
      <c r="AW66" s="686"/>
      <c r="AX66" s="686"/>
      <c r="AY66" s="686"/>
      <c r="AZ66" s="686"/>
      <c r="BA66" s="686"/>
      <c r="BB66" s="686"/>
      <c r="BC66" s="686">
        <v>0</v>
      </c>
      <c r="BD66" s="686"/>
      <c r="BE66" s="686"/>
      <c r="BF66" s="686"/>
      <c r="BG66" s="686"/>
      <c r="BH66" s="686"/>
      <c r="BI66" s="686"/>
      <c r="BJ66" s="686"/>
      <c r="BK66" s="686">
        <v>0</v>
      </c>
      <c r="BL66" s="686"/>
      <c r="BM66" s="686"/>
      <c r="BN66" s="686"/>
      <c r="BO66" s="686"/>
      <c r="BP66" s="686"/>
      <c r="BQ66" s="686"/>
      <c r="BR66" s="686"/>
      <c r="BS66" s="687">
        <f t="shared" si="3"/>
        <v>0</v>
      </c>
      <c r="BT66" s="687"/>
      <c r="BU66" s="687"/>
      <c r="BV66" s="687"/>
      <c r="BW66" s="687"/>
      <c r="BX66" s="687"/>
      <c r="BY66" s="687"/>
      <c r="BZ66" s="687"/>
    </row>
    <row r="67" spans="1:78" ht="16.5" customHeight="1">
      <c r="A67" s="703" t="s">
        <v>702</v>
      </c>
      <c r="B67" s="704"/>
      <c r="C67" s="704"/>
      <c r="D67" s="704"/>
      <c r="E67" s="704"/>
      <c r="F67" s="704"/>
      <c r="G67" s="704"/>
      <c r="H67" s="704"/>
      <c r="I67" s="704"/>
      <c r="J67" s="704"/>
      <c r="K67" s="704"/>
      <c r="L67" s="704"/>
      <c r="M67" s="704"/>
      <c r="N67" s="705"/>
      <c r="O67" s="687">
        <f>SUM(O54:V59)</f>
        <v>0</v>
      </c>
      <c r="P67" s="687"/>
      <c r="Q67" s="687"/>
      <c r="R67" s="687"/>
      <c r="S67" s="687"/>
      <c r="T67" s="687"/>
      <c r="U67" s="687"/>
      <c r="V67" s="687"/>
      <c r="W67" s="687">
        <f>SUM(W54:AD59)</f>
        <v>0</v>
      </c>
      <c r="X67" s="687"/>
      <c r="Y67" s="687"/>
      <c r="Z67" s="687"/>
      <c r="AA67" s="687"/>
      <c r="AB67" s="687"/>
      <c r="AC67" s="687"/>
      <c r="AD67" s="687"/>
      <c r="AE67" s="687">
        <f>SUM(AE54:AL59)</f>
        <v>0</v>
      </c>
      <c r="AF67" s="687"/>
      <c r="AG67" s="687"/>
      <c r="AH67" s="687"/>
      <c r="AI67" s="687"/>
      <c r="AJ67" s="687"/>
      <c r="AK67" s="687"/>
      <c r="AL67" s="687"/>
      <c r="AM67" s="687">
        <f>SUM(AM54:AT59)</f>
        <v>0</v>
      </c>
      <c r="AN67" s="687"/>
      <c r="AO67" s="687"/>
      <c r="AP67" s="687"/>
      <c r="AQ67" s="687"/>
      <c r="AR67" s="687"/>
      <c r="AS67" s="687"/>
      <c r="AT67" s="687"/>
      <c r="AU67" s="687">
        <f>SUM(AU54:BB59)</f>
        <v>0</v>
      </c>
      <c r="AV67" s="687"/>
      <c r="AW67" s="687"/>
      <c r="AX67" s="687"/>
      <c r="AY67" s="687"/>
      <c r="AZ67" s="687"/>
      <c r="BA67" s="687"/>
      <c r="BB67" s="687"/>
      <c r="BC67" s="687">
        <f>SUM(BC54:BJ59)</f>
        <v>0</v>
      </c>
      <c r="BD67" s="687"/>
      <c r="BE67" s="687"/>
      <c r="BF67" s="687"/>
      <c r="BG67" s="687"/>
      <c r="BH67" s="687"/>
      <c r="BI67" s="687"/>
      <c r="BJ67" s="687"/>
      <c r="BK67" s="687">
        <f>SUM(BK54:BR59)</f>
        <v>0</v>
      </c>
      <c r="BL67" s="687"/>
      <c r="BM67" s="687"/>
      <c r="BN67" s="687"/>
      <c r="BO67" s="687"/>
      <c r="BP67" s="687"/>
      <c r="BQ67" s="687"/>
      <c r="BR67" s="687"/>
      <c r="BS67" s="687">
        <f t="shared" si="3"/>
        <v>0</v>
      </c>
      <c r="BT67" s="687"/>
      <c r="BU67" s="687"/>
      <c r="BV67" s="687"/>
      <c r="BW67" s="687"/>
      <c r="BX67" s="687"/>
      <c r="BY67" s="687"/>
      <c r="BZ67" s="687"/>
    </row>
  </sheetData>
  <sheetProtection sheet="1" objects="1" scenarios="1"/>
  <mergeCells count="539">
    <mergeCell ref="O10:BZ10"/>
    <mergeCell ref="O25:BZ25"/>
    <mergeCell ref="BR4:BS4"/>
    <mergeCell ref="BR5:BS5"/>
    <mergeCell ref="BT4:BZ4"/>
    <mergeCell ref="BT5:BZ5"/>
    <mergeCell ref="BC14:BJ14"/>
    <mergeCell ref="BC15:BJ15"/>
    <mergeCell ref="BC16:BJ16"/>
    <mergeCell ref="BC19:BJ19"/>
    <mergeCell ref="A2:BZ2"/>
    <mergeCell ref="A3:BZ3"/>
    <mergeCell ref="BI4:BQ4"/>
    <mergeCell ref="BI5:BQ5"/>
    <mergeCell ref="D60:N60"/>
    <mergeCell ref="D61:N61"/>
    <mergeCell ref="D62:N62"/>
    <mergeCell ref="D51:N51"/>
    <mergeCell ref="A59:N59"/>
    <mergeCell ref="A53:N53"/>
    <mergeCell ref="A54:N54"/>
    <mergeCell ref="D19:N19"/>
    <mergeCell ref="D21:N21"/>
    <mergeCell ref="D22:N22"/>
    <mergeCell ref="D23:N23"/>
    <mergeCell ref="B11:N11"/>
    <mergeCell ref="B12:N12"/>
    <mergeCell ref="B13:N13"/>
    <mergeCell ref="B14:N14"/>
    <mergeCell ref="B15:N15"/>
    <mergeCell ref="B16:N16"/>
    <mergeCell ref="BC17:BJ17"/>
    <mergeCell ref="BC18:BJ18"/>
    <mergeCell ref="AU18:BB18"/>
    <mergeCell ref="AM17:AT17"/>
    <mergeCell ref="AM18:AT18"/>
    <mergeCell ref="AE17:AL17"/>
    <mergeCell ref="AE18:AL18"/>
    <mergeCell ref="W17:AD17"/>
    <mergeCell ref="BC20:BJ20"/>
    <mergeCell ref="BC21:BJ21"/>
    <mergeCell ref="BC22:BJ22"/>
    <mergeCell ref="BC23:BJ23"/>
    <mergeCell ref="BC24:BJ24"/>
    <mergeCell ref="BC26:BJ26"/>
    <mergeCell ref="BC27:BJ27"/>
    <mergeCell ref="BC28:BJ28"/>
    <mergeCell ref="BC29:BJ29"/>
    <mergeCell ref="BC30:BJ30"/>
    <mergeCell ref="BC31:BJ31"/>
    <mergeCell ref="BC32:BJ32"/>
    <mergeCell ref="BC39:BJ39"/>
    <mergeCell ref="BC40:BJ40"/>
    <mergeCell ref="BC33:BJ33"/>
    <mergeCell ref="BC34:BJ34"/>
    <mergeCell ref="BC35:BJ35"/>
    <mergeCell ref="BC36:BJ36"/>
    <mergeCell ref="O38:BZ38"/>
    <mergeCell ref="AU36:BB36"/>
    <mergeCell ref="AU39:BB39"/>
    <mergeCell ref="AU40:BB40"/>
    <mergeCell ref="BC41:BJ41"/>
    <mergeCell ref="BC42:BJ42"/>
    <mergeCell ref="BC43:BJ43"/>
    <mergeCell ref="BC44:BJ44"/>
    <mergeCell ref="BC45:BJ45"/>
    <mergeCell ref="BC46:BJ46"/>
    <mergeCell ref="BC47:BJ47"/>
    <mergeCell ref="BC48:BJ48"/>
    <mergeCell ref="BC56:BJ56"/>
    <mergeCell ref="BC49:BJ49"/>
    <mergeCell ref="BC50:BJ50"/>
    <mergeCell ref="BC64:BJ64"/>
    <mergeCell ref="BC57:BJ57"/>
    <mergeCell ref="BC58:BJ58"/>
    <mergeCell ref="BC59:BJ59"/>
    <mergeCell ref="BC60:BJ60"/>
    <mergeCell ref="BC51:BJ51"/>
    <mergeCell ref="BC52:BJ52"/>
    <mergeCell ref="BC9:BJ9"/>
    <mergeCell ref="BC11:BJ11"/>
    <mergeCell ref="BC12:BJ12"/>
    <mergeCell ref="BC65:BJ65"/>
    <mergeCell ref="BC13:BJ13"/>
    <mergeCell ref="BC61:BJ61"/>
    <mergeCell ref="BC62:BJ62"/>
    <mergeCell ref="BC63:BJ63"/>
    <mergeCell ref="BC54:BJ54"/>
    <mergeCell ref="BC55:BJ55"/>
    <mergeCell ref="BC66:BJ66"/>
    <mergeCell ref="BC67:BJ67"/>
    <mergeCell ref="AU9:BB9"/>
    <mergeCell ref="AU11:BB11"/>
    <mergeCell ref="AU12:BB12"/>
    <mergeCell ref="AU13:BB13"/>
    <mergeCell ref="AU14:BB14"/>
    <mergeCell ref="AU15:BB15"/>
    <mergeCell ref="AU16:BB16"/>
    <mergeCell ref="AU17:BB17"/>
    <mergeCell ref="AU19:BB19"/>
    <mergeCell ref="AU20:BB20"/>
    <mergeCell ref="AU21:BB21"/>
    <mergeCell ref="AU22:BB22"/>
    <mergeCell ref="AU23:BB23"/>
    <mergeCell ref="AU24:BB24"/>
    <mergeCell ref="AU26:BB26"/>
    <mergeCell ref="AU27:BB27"/>
    <mergeCell ref="AU28:BB28"/>
    <mergeCell ref="AU29:BB29"/>
    <mergeCell ref="AU30:BB30"/>
    <mergeCell ref="AU31:BB31"/>
    <mergeCell ref="AU32:BB32"/>
    <mergeCell ref="AU33:BB33"/>
    <mergeCell ref="AU34:BB34"/>
    <mergeCell ref="AU35:BB35"/>
    <mergeCell ref="AU41:BB41"/>
    <mergeCell ref="AU42:BB42"/>
    <mergeCell ref="AU43:BB43"/>
    <mergeCell ref="AU44:BB44"/>
    <mergeCell ref="AU45:BB45"/>
    <mergeCell ref="AU46:BB46"/>
    <mergeCell ref="AU47:BB47"/>
    <mergeCell ref="AU48:BB48"/>
    <mergeCell ref="AU49:BB49"/>
    <mergeCell ref="AU50:BB50"/>
    <mergeCell ref="AU51:BB51"/>
    <mergeCell ref="AU52:BB52"/>
    <mergeCell ref="AU54:BB54"/>
    <mergeCell ref="AU55:BB55"/>
    <mergeCell ref="O53:BZ53"/>
    <mergeCell ref="AU56:BB56"/>
    <mergeCell ref="AM54:AT54"/>
    <mergeCell ref="AM55:AT55"/>
    <mergeCell ref="AM56:AT56"/>
    <mergeCell ref="W54:AD54"/>
    <mergeCell ref="W55:AD55"/>
    <mergeCell ref="W56:AD56"/>
    <mergeCell ref="AU57:BB57"/>
    <mergeCell ref="AU58:BB58"/>
    <mergeCell ref="AU59:BB59"/>
    <mergeCell ref="AU60:BB60"/>
    <mergeCell ref="AU61:BB61"/>
    <mergeCell ref="AU62:BB62"/>
    <mergeCell ref="AU63:BB63"/>
    <mergeCell ref="AU64:BB64"/>
    <mergeCell ref="AU65:BB65"/>
    <mergeCell ref="AU66:BB66"/>
    <mergeCell ref="AU67:BB67"/>
    <mergeCell ref="AM9:AT9"/>
    <mergeCell ref="AM11:AT11"/>
    <mergeCell ref="AM12:AT12"/>
    <mergeCell ref="AM13:AT13"/>
    <mergeCell ref="AM14:AT14"/>
    <mergeCell ref="AM15:AT15"/>
    <mergeCell ref="AM16:AT16"/>
    <mergeCell ref="AM19:AT19"/>
    <mergeCell ref="AM20:AT20"/>
    <mergeCell ref="AM21:AT21"/>
    <mergeCell ref="AM22:AT22"/>
    <mergeCell ref="AM23:AT23"/>
    <mergeCell ref="AM24:AT24"/>
    <mergeCell ref="AM26:AT26"/>
    <mergeCell ref="AM27:AT27"/>
    <mergeCell ref="AM28:AT28"/>
    <mergeCell ref="AM29:AT29"/>
    <mergeCell ref="AM30:AT30"/>
    <mergeCell ref="AM31:AT31"/>
    <mergeCell ref="AM32:AT32"/>
    <mergeCell ref="AM39:AT39"/>
    <mergeCell ref="AM40:AT40"/>
    <mergeCell ref="AM33:AT33"/>
    <mergeCell ref="AM34:AT34"/>
    <mergeCell ref="AM35:AT35"/>
    <mergeCell ref="AM36:AT36"/>
    <mergeCell ref="AM37:AT37"/>
    <mergeCell ref="AM41:AT41"/>
    <mergeCell ref="AM42:AT42"/>
    <mergeCell ref="AM43:AT43"/>
    <mergeCell ref="AM44:AT44"/>
    <mergeCell ref="AM45:AT45"/>
    <mergeCell ref="AM46:AT46"/>
    <mergeCell ref="AM47:AT47"/>
    <mergeCell ref="AM48:AT48"/>
    <mergeCell ref="AM49:AT49"/>
    <mergeCell ref="AM50:AT50"/>
    <mergeCell ref="AM51:AT51"/>
    <mergeCell ref="AM52:AT52"/>
    <mergeCell ref="AM57:AT57"/>
    <mergeCell ref="AM58:AT58"/>
    <mergeCell ref="AM59:AT59"/>
    <mergeCell ref="AM60:AT60"/>
    <mergeCell ref="AM61:AT61"/>
    <mergeCell ref="AM62:AT62"/>
    <mergeCell ref="AM63:AT63"/>
    <mergeCell ref="AM64:AT64"/>
    <mergeCell ref="AM65:AT65"/>
    <mergeCell ref="AM66:AT66"/>
    <mergeCell ref="AM67:AT67"/>
    <mergeCell ref="AE9:AL9"/>
    <mergeCell ref="AE11:AL11"/>
    <mergeCell ref="AE12:AL12"/>
    <mergeCell ref="AE13:AL13"/>
    <mergeCell ref="AE14:AL14"/>
    <mergeCell ref="AE15:AL15"/>
    <mergeCell ref="AE16:AL16"/>
    <mergeCell ref="AE19:AL19"/>
    <mergeCell ref="AE20:AL20"/>
    <mergeCell ref="AE21:AL21"/>
    <mergeCell ref="AE22:AL22"/>
    <mergeCell ref="AE23:AL23"/>
    <mergeCell ref="AE24:AL24"/>
    <mergeCell ref="AE26:AL26"/>
    <mergeCell ref="AE27:AL27"/>
    <mergeCell ref="AE28:AL28"/>
    <mergeCell ref="AE29:AL29"/>
    <mergeCell ref="AE30:AL30"/>
    <mergeCell ref="AE31:AL31"/>
    <mergeCell ref="AE36:AL36"/>
    <mergeCell ref="AE39:AL39"/>
    <mergeCell ref="AE32:AL32"/>
    <mergeCell ref="AE33:AL33"/>
    <mergeCell ref="AE34:AL34"/>
    <mergeCell ref="AE35:AL35"/>
    <mergeCell ref="AE40:AL40"/>
    <mergeCell ref="AE41:AL41"/>
    <mergeCell ref="AE42:AL42"/>
    <mergeCell ref="AE43:AL43"/>
    <mergeCell ref="AE44:AL44"/>
    <mergeCell ref="AE45:AL45"/>
    <mergeCell ref="AE46:AL46"/>
    <mergeCell ref="AE47:AL47"/>
    <mergeCell ref="AE48:AL48"/>
    <mergeCell ref="AE49:AL49"/>
    <mergeCell ref="AE50:AL50"/>
    <mergeCell ref="AE51:AL51"/>
    <mergeCell ref="AE52:AL52"/>
    <mergeCell ref="AE54:AL54"/>
    <mergeCell ref="AE55:AL55"/>
    <mergeCell ref="AE56:AL56"/>
    <mergeCell ref="AE57:AL57"/>
    <mergeCell ref="AE58:AL58"/>
    <mergeCell ref="AE59:AL59"/>
    <mergeCell ref="AE60:AL60"/>
    <mergeCell ref="AE61:AL61"/>
    <mergeCell ref="AE62:AL62"/>
    <mergeCell ref="AE63:AL63"/>
    <mergeCell ref="AE64:AL64"/>
    <mergeCell ref="AE65:AL65"/>
    <mergeCell ref="AE66:AL66"/>
    <mergeCell ref="AE67:AL67"/>
    <mergeCell ref="W9:AD9"/>
    <mergeCell ref="W11:AD11"/>
    <mergeCell ref="W12:AD12"/>
    <mergeCell ref="W13:AD13"/>
    <mergeCell ref="W14:AD14"/>
    <mergeCell ref="W15:AD15"/>
    <mergeCell ref="W16:AD16"/>
    <mergeCell ref="W18:AD18"/>
    <mergeCell ref="W19:AD19"/>
    <mergeCell ref="W20:AD20"/>
    <mergeCell ref="W21:AD21"/>
    <mergeCell ref="W22:AD22"/>
    <mergeCell ref="W23:AD23"/>
    <mergeCell ref="W24:AD24"/>
    <mergeCell ref="W26:AD26"/>
    <mergeCell ref="W27:AD27"/>
    <mergeCell ref="W28:AD28"/>
    <mergeCell ref="W29:AD29"/>
    <mergeCell ref="W30:AD30"/>
    <mergeCell ref="W31:AD31"/>
    <mergeCell ref="W32:AD32"/>
    <mergeCell ref="W39:AD39"/>
    <mergeCell ref="W40:AD40"/>
    <mergeCell ref="W33:AD33"/>
    <mergeCell ref="W34:AD34"/>
    <mergeCell ref="W35:AD35"/>
    <mergeCell ref="W36:AD36"/>
    <mergeCell ref="W41:AD41"/>
    <mergeCell ref="W42:AD42"/>
    <mergeCell ref="W43:AD43"/>
    <mergeCell ref="W44:AD44"/>
    <mergeCell ref="W45:AD45"/>
    <mergeCell ref="W46:AD46"/>
    <mergeCell ref="W47:AD47"/>
    <mergeCell ref="W48:AD48"/>
    <mergeCell ref="W49:AD49"/>
    <mergeCell ref="W50:AD50"/>
    <mergeCell ref="W51:AD51"/>
    <mergeCell ref="W52:AD52"/>
    <mergeCell ref="W57:AD57"/>
    <mergeCell ref="W58:AD58"/>
    <mergeCell ref="W59:AD59"/>
    <mergeCell ref="W60:AD60"/>
    <mergeCell ref="W61:AD61"/>
    <mergeCell ref="W62:AD62"/>
    <mergeCell ref="W63:AD63"/>
    <mergeCell ref="W64:AD64"/>
    <mergeCell ref="W65:AD65"/>
    <mergeCell ref="W66:AD66"/>
    <mergeCell ref="W67:AD67"/>
    <mergeCell ref="O9:V9"/>
    <mergeCell ref="O11:V11"/>
    <mergeCell ref="O12:V12"/>
    <mergeCell ref="O13:V13"/>
    <mergeCell ref="O14:V14"/>
    <mergeCell ref="O15:V15"/>
    <mergeCell ref="O16:V16"/>
    <mergeCell ref="O17:V17"/>
    <mergeCell ref="O18:V18"/>
    <mergeCell ref="O19:V19"/>
    <mergeCell ref="O20:V20"/>
    <mergeCell ref="O21:V21"/>
    <mergeCell ref="O22:V22"/>
    <mergeCell ref="O23:V23"/>
    <mergeCell ref="O24:V24"/>
    <mergeCell ref="O26:V26"/>
    <mergeCell ref="O27:V27"/>
    <mergeCell ref="O28:V28"/>
    <mergeCell ref="O29:V29"/>
    <mergeCell ref="O30:V30"/>
    <mergeCell ref="O31:V31"/>
    <mergeCell ref="O36:V36"/>
    <mergeCell ref="O39:V39"/>
    <mergeCell ref="O32:V32"/>
    <mergeCell ref="O33:V33"/>
    <mergeCell ref="O34:V34"/>
    <mergeCell ref="O35:V35"/>
    <mergeCell ref="O40:V40"/>
    <mergeCell ref="O41:V41"/>
    <mergeCell ref="O42:V42"/>
    <mergeCell ref="O43:V43"/>
    <mergeCell ref="O44:V44"/>
    <mergeCell ref="O45:V45"/>
    <mergeCell ref="O46:V46"/>
    <mergeCell ref="O47:V47"/>
    <mergeCell ref="O48:V48"/>
    <mergeCell ref="O49:V49"/>
    <mergeCell ref="O50:V50"/>
    <mergeCell ref="O51:V51"/>
    <mergeCell ref="O52:V52"/>
    <mergeCell ref="O54:V54"/>
    <mergeCell ref="O55:V55"/>
    <mergeCell ref="O56:V56"/>
    <mergeCell ref="O57:V57"/>
    <mergeCell ref="O58:V58"/>
    <mergeCell ref="O59:V59"/>
    <mergeCell ref="O60:V60"/>
    <mergeCell ref="O61:V61"/>
    <mergeCell ref="O62:V62"/>
    <mergeCell ref="O63:V63"/>
    <mergeCell ref="O64:V64"/>
    <mergeCell ref="O65:V65"/>
    <mergeCell ref="O66:V66"/>
    <mergeCell ref="O67:V67"/>
    <mergeCell ref="A9:N9"/>
    <mergeCell ref="A10:N10"/>
    <mergeCell ref="D17:N17"/>
    <mergeCell ref="D18:N18"/>
    <mergeCell ref="A17:B17"/>
    <mergeCell ref="A18:B18"/>
    <mergeCell ref="A19:B19"/>
    <mergeCell ref="A20:B20"/>
    <mergeCell ref="A28:N28"/>
    <mergeCell ref="A24:N24"/>
    <mergeCell ref="A21:B21"/>
    <mergeCell ref="A22:B22"/>
    <mergeCell ref="A23:B23"/>
    <mergeCell ref="C20:N20"/>
    <mergeCell ref="A25:N25"/>
    <mergeCell ref="A26:N26"/>
    <mergeCell ref="A27:N27"/>
    <mergeCell ref="A38:N38"/>
    <mergeCell ref="A39:N39"/>
    <mergeCell ref="A40:N40"/>
    <mergeCell ref="A29:N29"/>
    <mergeCell ref="D30:N30"/>
    <mergeCell ref="D31:N31"/>
    <mergeCell ref="D32:N32"/>
    <mergeCell ref="D34:N34"/>
    <mergeCell ref="D35:N35"/>
    <mergeCell ref="D36:N36"/>
    <mergeCell ref="A41:N41"/>
    <mergeCell ref="A42:N42"/>
    <mergeCell ref="A43:N43"/>
    <mergeCell ref="A44:N44"/>
    <mergeCell ref="D49:N49"/>
    <mergeCell ref="D50:N50"/>
    <mergeCell ref="A45:B45"/>
    <mergeCell ref="A46:B46"/>
    <mergeCell ref="A47:B47"/>
    <mergeCell ref="A48:B48"/>
    <mergeCell ref="D45:N45"/>
    <mergeCell ref="D46:N46"/>
    <mergeCell ref="D47:N47"/>
    <mergeCell ref="C48:N48"/>
    <mergeCell ref="A67:N67"/>
    <mergeCell ref="BK9:BR9"/>
    <mergeCell ref="BK11:BR11"/>
    <mergeCell ref="BK12:BR12"/>
    <mergeCell ref="BK13:BR13"/>
    <mergeCell ref="BK14:BR14"/>
    <mergeCell ref="BK15:BR15"/>
    <mergeCell ref="A64:B64"/>
    <mergeCell ref="A57:N57"/>
    <mergeCell ref="BK16:BR16"/>
    <mergeCell ref="BK17:BR17"/>
    <mergeCell ref="BK18:BR18"/>
    <mergeCell ref="BK19:BR19"/>
    <mergeCell ref="BK20:BR20"/>
    <mergeCell ref="BK21:BR21"/>
    <mergeCell ref="BK22:BR22"/>
    <mergeCell ref="BK23:BR23"/>
    <mergeCell ref="BK24:BR24"/>
    <mergeCell ref="BK26:BR26"/>
    <mergeCell ref="BK27:BR27"/>
    <mergeCell ref="BK28:BR28"/>
    <mergeCell ref="BK29:BR29"/>
    <mergeCell ref="BK30:BR30"/>
    <mergeCell ref="BK31:BR31"/>
    <mergeCell ref="BK32:BR32"/>
    <mergeCell ref="BK33:BR33"/>
    <mergeCell ref="BK34:BR34"/>
    <mergeCell ref="BK35:BR35"/>
    <mergeCell ref="BK36:BR36"/>
    <mergeCell ref="BK39:BR39"/>
    <mergeCell ref="BK37:BR37"/>
    <mergeCell ref="BK40:BR40"/>
    <mergeCell ref="BK41:BR41"/>
    <mergeCell ref="BK42:BR42"/>
    <mergeCell ref="BK43:BR43"/>
    <mergeCell ref="BK44:BR44"/>
    <mergeCell ref="BK45:BR45"/>
    <mergeCell ref="BK46:BR46"/>
    <mergeCell ref="BK47:BR47"/>
    <mergeCell ref="BK48:BR48"/>
    <mergeCell ref="BK49:BR49"/>
    <mergeCell ref="BK50:BR50"/>
    <mergeCell ref="BK51:BR51"/>
    <mergeCell ref="BK52:BR52"/>
    <mergeCell ref="BK54:BR54"/>
    <mergeCell ref="BK55:BR55"/>
    <mergeCell ref="BK56:BR56"/>
    <mergeCell ref="BK57:BR57"/>
    <mergeCell ref="BK58:BR58"/>
    <mergeCell ref="BK59:BR59"/>
    <mergeCell ref="BK60:BR60"/>
    <mergeCell ref="BK61:BR61"/>
    <mergeCell ref="BK62:BR62"/>
    <mergeCell ref="BK63:BR63"/>
    <mergeCell ref="BK64:BR64"/>
    <mergeCell ref="BK65:BR65"/>
    <mergeCell ref="BK66:BR66"/>
    <mergeCell ref="BK67:BR67"/>
    <mergeCell ref="BS9:BZ9"/>
    <mergeCell ref="BS11:BZ11"/>
    <mergeCell ref="BS12:BZ12"/>
    <mergeCell ref="BS13:BZ13"/>
    <mergeCell ref="BS14:BZ14"/>
    <mergeCell ref="BS15:BZ15"/>
    <mergeCell ref="BS16:BZ16"/>
    <mergeCell ref="BS17:BZ17"/>
    <mergeCell ref="BS18:BZ18"/>
    <mergeCell ref="BS19:BZ19"/>
    <mergeCell ref="BS20:BZ20"/>
    <mergeCell ref="BS21:BZ21"/>
    <mergeCell ref="BS22:BZ22"/>
    <mergeCell ref="BS23:BZ23"/>
    <mergeCell ref="BS24:BZ24"/>
    <mergeCell ref="BS39:BZ39"/>
    <mergeCell ref="BS40:BZ40"/>
    <mergeCell ref="BS26:BZ26"/>
    <mergeCell ref="BS27:BZ27"/>
    <mergeCell ref="BS28:BZ28"/>
    <mergeCell ref="BS29:BZ29"/>
    <mergeCell ref="BS30:BZ30"/>
    <mergeCell ref="BS31:BZ31"/>
    <mergeCell ref="BS32:BZ32"/>
    <mergeCell ref="BS33:BZ33"/>
    <mergeCell ref="BS34:BZ34"/>
    <mergeCell ref="BS35:BZ35"/>
    <mergeCell ref="BS36:BZ36"/>
    <mergeCell ref="BS48:BZ48"/>
    <mergeCell ref="BS41:BZ41"/>
    <mergeCell ref="BS42:BZ42"/>
    <mergeCell ref="BS43:BZ43"/>
    <mergeCell ref="BS44:BZ44"/>
    <mergeCell ref="BS46:BZ46"/>
    <mergeCell ref="BS47:BZ47"/>
    <mergeCell ref="BS67:BZ67"/>
    <mergeCell ref="BS65:BZ65"/>
    <mergeCell ref="BS66:BZ66"/>
    <mergeCell ref="BS63:BZ63"/>
    <mergeCell ref="BS64:BZ64"/>
    <mergeCell ref="BS62:BZ62"/>
    <mergeCell ref="BS57:BZ57"/>
    <mergeCell ref="BS58:BZ58"/>
    <mergeCell ref="BS59:BZ59"/>
    <mergeCell ref="BS60:BZ60"/>
    <mergeCell ref="C33:N33"/>
    <mergeCell ref="AU37:BB37"/>
    <mergeCell ref="BC37:BJ37"/>
    <mergeCell ref="BS61:BZ61"/>
    <mergeCell ref="BS37:BZ37"/>
    <mergeCell ref="BS45:BZ45"/>
    <mergeCell ref="A37:N37"/>
    <mergeCell ref="O37:V37"/>
    <mergeCell ref="W37:AD37"/>
    <mergeCell ref="AE37:AL37"/>
    <mergeCell ref="A30:B30"/>
    <mergeCell ref="A31:B31"/>
    <mergeCell ref="A32:B32"/>
    <mergeCell ref="A33:B33"/>
    <mergeCell ref="BS54:BZ54"/>
    <mergeCell ref="BS55:BZ55"/>
    <mergeCell ref="BS56:BZ56"/>
    <mergeCell ref="BS49:BZ49"/>
    <mergeCell ref="BS50:BZ50"/>
    <mergeCell ref="BS51:BZ51"/>
    <mergeCell ref="BS52:BZ52"/>
    <mergeCell ref="A34:B34"/>
    <mergeCell ref="A35:B35"/>
    <mergeCell ref="A36:B36"/>
    <mergeCell ref="A58:N58"/>
    <mergeCell ref="A55:N55"/>
    <mergeCell ref="A56:N56"/>
    <mergeCell ref="A52:N52"/>
    <mergeCell ref="A49:B49"/>
    <mergeCell ref="A50:B50"/>
    <mergeCell ref="A51:B51"/>
    <mergeCell ref="A65:B65"/>
    <mergeCell ref="A66:B66"/>
    <mergeCell ref="C63:N63"/>
    <mergeCell ref="A60:B60"/>
    <mergeCell ref="A61:B61"/>
    <mergeCell ref="A62:B62"/>
    <mergeCell ref="A63:B63"/>
    <mergeCell ref="D64:N64"/>
    <mergeCell ref="D65:N65"/>
    <mergeCell ref="D66:N66"/>
  </mergeCells>
  <printOptions/>
  <pageMargins left="0.7874015748031497" right="0.3937007874015748" top="0.5905511811023623" bottom="0.5905511811023623" header="0.5118110236220472" footer="0.5118110236220472"/>
  <pageSetup fitToHeight="1" fitToWidth="1" horizontalDpi="600" verticalDpi="600" orientation="portrait" paperSize="9" scale="72"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O31"/>
  <sheetViews>
    <sheetView workbookViewId="0" topLeftCell="A1">
      <selection activeCell="L8" sqref="L8"/>
    </sheetView>
  </sheetViews>
  <sheetFormatPr defaultColWidth="9.00390625" defaultRowHeight="13.5"/>
  <cols>
    <col min="1" max="4" width="3.25390625" style="64" customWidth="1"/>
    <col min="5" max="6" width="8.00390625" style="64" customWidth="1"/>
    <col min="7" max="13" width="7.75390625" style="64" customWidth="1"/>
    <col min="14" max="14" width="3.25390625" style="64" customWidth="1"/>
    <col min="15" max="16384" width="8.00390625" style="64" customWidth="1"/>
  </cols>
  <sheetData>
    <row r="1" s="51" customFormat="1" ht="17.25">
      <c r="A1" s="50" t="s">
        <v>162</v>
      </c>
    </row>
    <row r="2" s="51" customFormat="1" ht="9.75" customHeight="1">
      <c r="A2" s="50"/>
    </row>
    <row r="3" spans="1:14" s="51" customFormat="1" ht="24" customHeight="1">
      <c r="A3" s="56" t="s">
        <v>84</v>
      </c>
      <c r="B3" s="57"/>
      <c r="C3" s="57"/>
      <c r="D3" s="57"/>
      <c r="E3" s="57"/>
      <c r="F3" s="57"/>
      <c r="G3" s="57"/>
      <c r="H3" s="57"/>
      <c r="I3" s="57"/>
      <c r="J3" s="57"/>
      <c r="K3" s="57"/>
      <c r="L3" s="57"/>
      <c r="M3" s="58"/>
      <c r="N3" s="58"/>
    </row>
    <row r="4" spans="1:14" s="51" customFormat="1" ht="24" customHeight="1">
      <c r="A4" s="58" t="s">
        <v>14</v>
      </c>
      <c r="B4" s="58"/>
      <c r="C4" s="58"/>
      <c r="D4" s="58"/>
      <c r="E4" s="58"/>
      <c r="F4" s="58"/>
      <c r="G4" s="58"/>
      <c r="H4" s="58"/>
      <c r="I4" s="58"/>
      <c r="J4" s="58"/>
      <c r="K4" s="58"/>
      <c r="L4" s="58"/>
      <c r="M4" s="58"/>
      <c r="N4" s="58"/>
    </row>
    <row r="5" spans="1:12" s="60" customFormat="1" ht="13.5">
      <c r="A5" s="59"/>
      <c r="B5" s="59"/>
      <c r="C5" s="59"/>
      <c r="D5" s="59"/>
      <c r="E5" s="59"/>
      <c r="F5" s="59"/>
      <c r="G5" s="59"/>
      <c r="H5" s="59"/>
      <c r="I5" s="59"/>
      <c r="J5" s="59"/>
      <c r="K5" s="59"/>
      <c r="L5" s="59"/>
    </row>
    <row r="6" spans="9:15" s="51" customFormat="1" ht="17.25">
      <c r="I6" s="665" t="s">
        <v>11</v>
      </c>
      <c r="J6" s="665"/>
      <c r="K6" s="667" t="s">
        <v>122</v>
      </c>
      <c r="L6" s="667"/>
      <c r="M6" s="79"/>
      <c r="N6" s="79"/>
      <c r="O6" s="79"/>
    </row>
    <row r="7" spans="9:15" s="51" customFormat="1" ht="17.25">
      <c r="I7" s="666" t="s">
        <v>13</v>
      </c>
      <c r="J7" s="666"/>
      <c r="K7" s="668" t="s">
        <v>121</v>
      </c>
      <c r="L7" s="668"/>
      <c r="M7" s="79"/>
      <c r="N7" s="79"/>
      <c r="O7" s="79"/>
    </row>
    <row r="8" ht="15" customHeight="1"/>
    <row r="9" ht="22.5" customHeight="1">
      <c r="A9" s="51" t="s">
        <v>161</v>
      </c>
    </row>
    <row r="10" ht="15" customHeight="1"/>
    <row r="11" ht="18.75" customHeight="1">
      <c r="B11" s="50" t="s">
        <v>163</v>
      </c>
    </row>
    <row r="12" ht="15" customHeight="1">
      <c r="B12" s="50"/>
    </row>
    <row r="13" ht="18.75" customHeight="1" thickBot="1">
      <c r="C13" s="60" t="s">
        <v>164</v>
      </c>
    </row>
    <row r="14" spans="4:12" ht="18.75" customHeight="1">
      <c r="D14" s="109"/>
      <c r="E14" s="110"/>
      <c r="F14" s="110"/>
      <c r="G14" s="101" t="s">
        <v>165</v>
      </c>
      <c r="H14" s="110"/>
      <c r="I14" s="101" t="s">
        <v>166</v>
      </c>
      <c r="J14" s="110"/>
      <c r="K14" s="101" t="s">
        <v>50</v>
      </c>
      <c r="L14" s="131"/>
    </row>
    <row r="15" spans="4:12" ht="18.75" customHeight="1">
      <c r="D15" s="147" t="s">
        <v>167</v>
      </c>
      <c r="E15" s="121"/>
      <c r="F15" s="121"/>
      <c r="G15" s="717">
        <v>164</v>
      </c>
      <c r="H15" s="718"/>
      <c r="I15" s="717">
        <v>1079</v>
      </c>
      <c r="J15" s="718"/>
      <c r="K15" s="713">
        <f>SUM(G15:J15)</f>
        <v>1243</v>
      </c>
      <c r="L15" s="714"/>
    </row>
    <row r="16" spans="4:12" ht="18.75" customHeight="1" thickBot="1">
      <c r="D16" s="144" t="s">
        <v>168</v>
      </c>
      <c r="E16" s="127"/>
      <c r="F16" s="127"/>
      <c r="G16" s="627">
        <v>1905878</v>
      </c>
      <c r="H16" s="629"/>
      <c r="I16" s="627">
        <v>12942216</v>
      </c>
      <c r="J16" s="629"/>
      <c r="K16" s="715">
        <f>SUM(G16:J16)</f>
        <v>14848094</v>
      </c>
      <c r="L16" s="716"/>
    </row>
    <row r="17" ht="15" customHeight="1"/>
    <row r="18" ht="18.75" customHeight="1" thickBot="1">
      <c r="C18" s="60" t="s">
        <v>169</v>
      </c>
    </row>
    <row r="19" spans="4:12" ht="18.75" customHeight="1">
      <c r="D19" s="109"/>
      <c r="E19" s="110"/>
      <c r="F19" s="110"/>
      <c r="G19" s="101" t="s">
        <v>165</v>
      </c>
      <c r="H19" s="110"/>
      <c r="I19" s="101" t="s">
        <v>166</v>
      </c>
      <c r="J19" s="110"/>
      <c r="K19" s="101" t="s">
        <v>50</v>
      </c>
      <c r="L19" s="131"/>
    </row>
    <row r="20" spans="4:12" ht="18.75" customHeight="1">
      <c r="D20" s="147" t="s">
        <v>167</v>
      </c>
      <c r="E20" s="121"/>
      <c r="F20" s="121"/>
      <c r="G20" s="717">
        <v>603</v>
      </c>
      <c r="H20" s="718"/>
      <c r="I20" s="717">
        <v>8675</v>
      </c>
      <c r="J20" s="718"/>
      <c r="K20" s="713">
        <f>SUM(G20:J20)</f>
        <v>9278</v>
      </c>
      <c r="L20" s="714"/>
    </row>
    <row r="21" spans="4:12" ht="16.5" customHeight="1" thickBot="1">
      <c r="D21" s="144" t="s">
        <v>168</v>
      </c>
      <c r="E21" s="127"/>
      <c r="F21" s="127"/>
      <c r="G21" s="627">
        <v>6414441</v>
      </c>
      <c r="H21" s="629"/>
      <c r="I21" s="627">
        <v>56625439</v>
      </c>
      <c r="J21" s="629"/>
      <c r="K21" s="715">
        <f>SUM(G21:J21)</f>
        <v>63039880</v>
      </c>
      <c r="L21" s="716"/>
    </row>
    <row r="22" ht="15" customHeight="1"/>
    <row r="23" ht="18.75" customHeight="1" thickBot="1">
      <c r="C23" s="60" t="s">
        <v>170</v>
      </c>
    </row>
    <row r="24" spans="4:12" ht="18.75" customHeight="1">
      <c r="D24" s="109"/>
      <c r="E24" s="110"/>
      <c r="F24" s="110"/>
      <c r="G24" s="101" t="s">
        <v>165</v>
      </c>
      <c r="H24" s="110"/>
      <c r="I24" s="101" t="s">
        <v>166</v>
      </c>
      <c r="J24" s="110"/>
      <c r="K24" s="101" t="s">
        <v>50</v>
      </c>
      <c r="L24" s="131"/>
    </row>
    <row r="25" spans="4:12" ht="18.75" customHeight="1">
      <c r="D25" s="147" t="s">
        <v>167</v>
      </c>
      <c r="E25" s="121"/>
      <c r="F25" s="121"/>
      <c r="G25" s="717">
        <v>488</v>
      </c>
      <c r="H25" s="718"/>
      <c r="I25" s="717">
        <v>1447</v>
      </c>
      <c r="J25" s="718"/>
      <c r="K25" s="713">
        <f>SUM(G25:J25)</f>
        <v>1935</v>
      </c>
      <c r="L25" s="714"/>
    </row>
    <row r="26" spans="4:12" ht="18.75" customHeight="1" thickBot="1">
      <c r="D26" s="144" t="s">
        <v>168</v>
      </c>
      <c r="E26" s="127"/>
      <c r="F26" s="127"/>
      <c r="G26" s="627">
        <v>4327254</v>
      </c>
      <c r="H26" s="629"/>
      <c r="I26" s="627">
        <v>6871991</v>
      </c>
      <c r="J26" s="629"/>
      <c r="K26" s="715">
        <f>SUM(G26:J26)</f>
        <v>11199245</v>
      </c>
      <c r="L26" s="716"/>
    </row>
    <row r="27" ht="15" customHeight="1"/>
    <row r="28" ht="16.5" customHeight="1" thickBot="1">
      <c r="C28" s="60" t="s">
        <v>171</v>
      </c>
    </row>
    <row r="29" spans="4:12" ht="18.75" customHeight="1">
      <c r="D29" s="109"/>
      <c r="E29" s="110"/>
      <c r="F29" s="110"/>
      <c r="G29" s="101" t="s">
        <v>165</v>
      </c>
      <c r="H29" s="110"/>
      <c r="I29" s="101" t="s">
        <v>166</v>
      </c>
      <c r="J29" s="110"/>
      <c r="K29" s="101" t="s">
        <v>50</v>
      </c>
      <c r="L29" s="131"/>
    </row>
    <row r="30" spans="4:12" ht="18.75" customHeight="1">
      <c r="D30" s="147" t="s">
        <v>167</v>
      </c>
      <c r="E30" s="121"/>
      <c r="F30" s="121"/>
      <c r="G30" s="713">
        <f>G15+G20+G25</f>
        <v>1255</v>
      </c>
      <c r="H30" s="719"/>
      <c r="I30" s="713">
        <f>I15+I20+I25</f>
        <v>11201</v>
      </c>
      <c r="J30" s="719"/>
      <c r="K30" s="713">
        <f>SUM(G30:J30)</f>
        <v>12456</v>
      </c>
      <c r="L30" s="714"/>
    </row>
    <row r="31" spans="4:12" ht="18.75" customHeight="1" thickBot="1">
      <c r="D31" s="144" t="s">
        <v>168</v>
      </c>
      <c r="E31" s="127"/>
      <c r="F31" s="127"/>
      <c r="G31" s="715">
        <f>G16+G21+G26</f>
        <v>12647573</v>
      </c>
      <c r="H31" s="720"/>
      <c r="I31" s="715">
        <f>I16+I21+I26</f>
        <v>76439646</v>
      </c>
      <c r="J31" s="720"/>
      <c r="K31" s="715">
        <f>SUM(G31:J31)</f>
        <v>89087219</v>
      </c>
      <c r="L31" s="716"/>
    </row>
    <row r="32" ht="18.75" customHeight="1"/>
  </sheetData>
  <mergeCells count="28">
    <mergeCell ref="I6:J6"/>
    <mergeCell ref="I7:J7"/>
    <mergeCell ref="K6:L6"/>
    <mergeCell ref="K7:L7"/>
    <mergeCell ref="G25:H25"/>
    <mergeCell ref="G26:H26"/>
    <mergeCell ref="G30:H30"/>
    <mergeCell ref="G31:H31"/>
    <mergeCell ref="I30:J30"/>
    <mergeCell ref="I31:J31"/>
    <mergeCell ref="I25:J25"/>
    <mergeCell ref="I26:J26"/>
    <mergeCell ref="K25:L25"/>
    <mergeCell ref="K26:L26"/>
    <mergeCell ref="K30:L30"/>
    <mergeCell ref="K31:L31"/>
    <mergeCell ref="I20:J20"/>
    <mergeCell ref="I21:J21"/>
    <mergeCell ref="I15:J15"/>
    <mergeCell ref="I16:J16"/>
    <mergeCell ref="G15:H15"/>
    <mergeCell ref="G16:H16"/>
    <mergeCell ref="G20:H20"/>
    <mergeCell ref="G21:H21"/>
    <mergeCell ref="K15:L15"/>
    <mergeCell ref="K16:L16"/>
    <mergeCell ref="K20:L20"/>
    <mergeCell ref="K21:L21"/>
  </mergeCells>
  <printOptions horizontalCentered="1"/>
  <pageMargins left="0.5905511811023623" right="0.5905511811023623" top="0.5905511811023623" bottom="0.5905511811023623" header="0.5118110236220472" footer="0.5118110236220472"/>
  <pageSetup horizontalDpi="300" verticalDpi="300" orientation="portrait" paperSize="9" r:id="rId1"/>
  <headerFooter alignWithMargins="0">
    <oddFooter>&amp;C－31－</oddFooter>
  </headerFooter>
</worksheet>
</file>

<file path=xl/worksheets/sheet22.xml><?xml version="1.0" encoding="utf-8"?>
<worksheet xmlns="http://schemas.openxmlformats.org/spreadsheetml/2006/main" xmlns:r="http://schemas.openxmlformats.org/officeDocument/2006/relationships">
  <dimension ref="A1:L42"/>
  <sheetViews>
    <sheetView workbookViewId="0" topLeftCell="A1">
      <selection activeCell="I13" sqref="I13"/>
    </sheetView>
  </sheetViews>
  <sheetFormatPr defaultColWidth="9.00390625" defaultRowHeight="13.5"/>
  <cols>
    <col min="1" max="1" width="2.875" style="64" customWidth="1"/>
    <col min="2" max="2" width="2.75390625" style="64" customWidth="1"/>
    <col min="3" max="3" width="23.625" style="64" customWidth="1"/>
    <col min="4" max="10" width="8.00390625" style="64" customWidth="1"/>
    <col min="11" max="11" width="2.875" style="64" customWidth="1"/>
    <col min="12" max="16384" width="8.00390625" style="64" customWidth="1"/>
  </cols>
  <sheetData>
    <row r="1" s="50" customFormat="1" ht="14.25">
      <c r="A1" s="50" t="s">
        <v>172</v>
      </c>
    </row>
    <row r="2" s="50" customFormat="1" ht="14.25"/>
    <row r="3" s="50" customFormat="1" ht="14.25"/>
    <row r="4" spans="1:11" s="51" customFormat="1" ht="15" customHeight="1">
      <c r="A4" s="65" t="s">
        <v>84</v>
      </c>
      <c r="B4" s="58"/>
      <c r="C4" s="58"/>
      <c r="D4" s="58"/>
      <c r="E4" s="58"/>
      <c r="F4" s="58"/>
      <c r="G4" s="58"/>
      <c r="H4" s="58"/>
      <c r="I4" s="58"/>
      <c r="J4" s="58"/>
      <c r="K4" s="58"/>
    </row>
    <row r="5" spans="1:11" s="51" customFormat="1" ht="15" customHeight="1">
      <c r="A5" s="65" t="s">
        <v>15</v>
      </c>
      <c r="B5" s="58"/>
      <c r="C5" s="58"/>
      <c r="D5" s="58"/>
      <c r="E5" s="58"/>
      <c r="F5" s="58"/>
      <c r="G5" s="58"/>
      <c r="H5" s="58"/>
      <c r="I5" s="58"/>
      <c r="J5" s="58"/>
      <c r="K5" s="58"/>
    </row>
    <row r="6" spans="1:6" s="60" customFormat="1" ht="13.5">
      <c r="A6" s="59"/>
      <c r="B6" s="59"/>
      <c r="C6" s="59"/>
      <c r="D6" s="59"/>
      <c r="E6" s="59"/>
      <c r="F6" s="59"/>
    </row>
    <row r="7" spans="7:12" s="51" customFormat="1" ht="17.25">
      <c r="G7" s="665" t="s">
        <v>11</v>
      </c>
      <c r="H7" s="665"/>
      <c r="I7" s="82" t="s">
        <v>122</v>
      </c>
      <c r="J7" s="61"/>
      <c r="L7" s="79"/>
    </row>
    <row r="8" spans="7:12" s="51" customFormat="1" ht="17.25">
      <c r="G8" s="666" t="s">
        <v>13</v>
      </c>
      <c r="H8" s="666"/>
      <c r="I8" s="82" t="s">
        <v>121</v>
      </c>
      <c r="J8" s="61"/>
      <c r="L8" s="79"/>
    </row>
    <row r="9" ht="15" customHeight="1">
      <c r="K9" s="79"/>
    </row>
    <row r="10" spans="1:6" s="50" customFormat="1" ht="15" customHeight="1">
      <c r="A10" s="50" t="s">
        <v>161</v>
      </c>
      <c r="E10" s="721" t="s">
        <v>173</v>
      </c>
      <c r="F10" s="721"/>
    </row>
    <row r="11" ht="9.75" customHeight="1"/>
    <row r="12" s="60" customFormat="1" ht="15" customHeight="1">
      <c r="B12" s="60" t="s">
        <v>174</v>
      </c>
    </row>
    <row r="13" ht="15" customHeight="1"/>
    <row r="14" s="60" customFormat="1" ht="15" customHeight="1" thickBot="1">
      <c r="B14" s="60" t="s">
        <v>175</v>
      </c>
    </row>
    <row r="15" spans="3:10" ht="15" customHeight="1">
      <c r="C15" s="109" t="s">
        <v>159</v>
      </c>
      <c r="D15" s="138" t="s">
        <v>51</v>
      </c>
      <c r="E15" s="138" t="s">
        <v>52</v>
      </c>
      <c r="F15" s="138" t="s">
        <v>53</v>
      </c>
      <c r="G15" s="138" t="s">
        <v>149</v>
      </c>
      <c r="H15" s="138" t="s">
        <v>150</v>
      </c>
      <c r="I15" s="138" t="s">
        <v>151</v>
      </c>
      <c r="J15" s="148" t="s">
        <v>50</v>
      </c>
    </row>
    <row r="16" spans="3:10" ht="15" customHeight="1">
      <c r="C16" s="124" t="s">
        <v>176</v>
      </c>
      <c r="D16" s="149"/>
      <c r="E16" s="149"/>
      <c r="F16" s="149"/>
      <c r="G16" s="149"/>
      <c r="H16" s="149"/>
      <c r="I16" s="149"/>
      <c r="J16" s="150"/>
    </row>
    <row r="17" spans="3:10" ht="15" customHeight="1">
      <c r="C17" s="124" t="s">
        <v>177</v>
      </c>
      <c r="D17" s="149"/>
      <c r="E17" s="149"/>
      <c r="F17" s="149"/>
      <c r="G17" s="149"/>
      <c r="H17" s="149"/>
      <c r="I17" s="149"/>
      <c r="J17" s="150"/>
    </row>
    <row r="18" spans="3:10" ht="15" customHeight="1">
      <c r="C18" s="124" t="s">
        <v>178</v>
      </c>
      <c r="D18" s="149"/>
      <c r="E18" s="149"/>
      <c r="F18" s="149"/>
      <c r="G18" s="149"/>
      <c r="H18" s="149"/>
      <c r="I18" s="149"/>
      <c r="J18" s="150"/>
    </row>
    <row r="19" spans="3:10" ht="15" customHeight="1">
      <c r="C19" s="124" t="s">
        <v>179</v>
      </c>
      <c r="D19" s="149"/>
      <c r="E19" s="149"/>
      <c r="F19" s="149"/>
      <c r="G19" s="149"/>
      <c r="H19" s="149"/>
      <c r="I19" s="149"/>
      <c r="J19" s="150"/>
    </row>
    <row r="20" spans="3:10" ht="15" customHeight="1">
      <c r="C20" s="124" t="s">
        <v>180</v>
      </c>
      <c r="D20" s="149"/>
      <c r="E20" s="149"/>
      <c r="F20" s="149"/>
      <c r="G20" s="149"/>
      <c r="H20" s="149"/>
      <c r="I20" s="149"/>
      <c r="J20" s="150"/>
    </row>
    <row r="21" spans="3:10" ht="15" customHeight="1">
      <c r="C21" s="124" t="s">
        <v>181</v>
      </c>
      <c r="D21" s="149"/>
      <c r="E21" s="149"/>
      <c r="F21" s="149"/>
      <c r="G21" s="149"/>
      <c r="H21" s="149"/>
      <c r="I21" s="149"/>
      <c r="J21" s="150"/>
    </row>
    <row r="22" spans="3:10" ht="15" customHeight="1" thickBot="1">
      <c r="C22" s="144" t="s">
        <v>160</v>
      </c>
      <c r="D22" s="151"/>
      <c r="E22" s="151"/>
      <c r="F22" s="151"/>
      <c r="G22" s="151"/>
      <c r="H22" s="151"/>
      <c r="I22" s="151"/>
      <c r="J22" s="152"/>
    </row>
    <row r="23" ht="15" customHeight="1"/>
    <row r="24" spans="2:10" ht="14.25" thickBot="1">
      <c r="B24" s="60" t="s">
        <v>16</v>
      </c>
      <c r="J24" s="153" t="s">
        <v>182</v>
      </c>
    </row>
    <row r="25" spans="3:10" ht="15" customHeight="1">
      <c r="C25" s="109" t="s">
        <v>159</v>
      </c>
      <c r="D25" s="138" t="s">
        <v>51</v>
      </c>
      <c r="E25" s="138" t="s">
        <v>52</v>
      </c>
      <c r="F25" s="138" t="s">
        <v>53</v>
      </c>
      <c r="G25" s="138" t="s">
        <v>149</v>
      </c>
      <c r="H25" s="138" t="s">
        <v>150</v>
      </c>
      <c r="I25" s="138" t="s">
        <v>151</v>
      </c>
      <c r="J25" s="148" t="s">
        <v>50</v>
      </c>
    </row>
    <row r="26" spans="3:10" ht="15" customHeight="1">
      <c r="C26" s="124" t="s">
        <v>176</v>
      </c>
      <c r="D26" s="149"/>
      <c r="E26" s="149"/>
      <c r="F26" s="149"/>
      <c r="G26" s="149"/>
      <c r="H26" s="149"/>
      <c r="I26" s="149"/>
      <c r="J26" s="150"/>
    </row>
    <row r="27" spans="3:10" ht="15" customHeight="1">
      <c r="C27" s="124" t="s">
        <v>177</v>
      </c>
      <c r="D27" s="149"/>
      <c r="E27" s="149"/>
      <c r="F27" s="149"/>
      <c r="G27" s="149"/>
      <c r="H27" s="149"/>
      <c r="I27" s="149"/>
      <c r="J27" s="150"/>
    </row>
    <row r="28" spans="3:10" ht="15" customHeight="1">
      <c r="C28" s="124" t="s">
        <v>178</v>
      </c>
      <c r="D28" s="149"/>
      <c r="E28" s="149"/>
      <c r="F28" s="149"/>
      <c r="G28" s="149"/>
      <c r="H28" s="149"/>
      <c r="I28" s="149"/>
      <c r="J28" s="150"/>
    </row>
    <row r="29" spans="3:10" ht="15" customHeight="1">
      <c r="C29" s="124" t="s">
        <v>179</v>
      </c>
      <c r="D29" s="149"/>
      <c r="E29" s="149"/>
      <c r="F29" s="149"/>
      <c r="G29" s="149"/>
      <c r="H29" s="149"/>
      <c r="I29" s="149"/>
      <c r="J29" s="150"/>
    </row>
    <row r="30" spans="3:10" ht="15" customHeight="1">
      <c r="C30" s="124" t="s">
        <v>180</v>
      </c>
      <c r="D30" s="149"/>
      <c r="E30" s="149"/>
      <c r="F30" s="149"/>
      <c r="G30" s="149"/>
      <c r="H30" s="149"/>
      <c r="I30" s="149"/>
      <c r="J30" s="150"/>
    </row>
    <row r="31" spans="3:10" ht="15" customHeight="1">
      <c r="C31" s="124" t="s">
        <v>181</v>
      </c>
      <c r="D31" s="149"/>
      <c r="E31" s="149"/>
      <c r="F31" s="149"/>
      <c r="G31" s="149"/>
      <c r="H31" s="149"/>
      <c r="I31" s="149"/>
      <c r="J31" s="150"/>
    </row>
    <row r="32" spans="3:10" ht="15" customHeight="1" thickBot="1">
      <c r="C32" s="144" t="s">
        <v>160</v>
      </c>
      <c r="D32" s="151"/>
      <c r="E32" s="151"/>
      <c r="F32" s="151"/>
      <c r="G32" s="151"/>
      <c r="H32" s="151"/>
      <c r="I32" s="151"/>
      <c r="J32" s="152"/>
    </row>
    <row r="33" ht="15" customHeight="1"/>
    <row r="34" spans="2:10" ht="14.25" thickBot="1">
      <c r="B34" s="60" t="s">
        <v>17</v>
      </c>
      <c r="J34" s="153" t="s">
        <v>182</v>
      </c>
    </row>
    <row r="35" spans="3:10" ht="15" customHeight="1">
      <c r="C35" s="109" t="s">
        <v>159</v>
      </c>
      <c r="D35" s="138" t="s">
        <v>51</v>
      </c>
      <c r="E35" s="138" t="s">
        <v>52</v>
      </c>
      <c r="F35" s="138" t="s">
        <v>53</v>
      </c>
      <c r="G35" s="138" t="s">
        <v>149</v>
      </c>
      <c r="H35" s="138" t="s">
        <v>150</v>
      </c>
      <c r="I35" s="138" t="s">
        <v>151</v>
      </c>
      <c r="J35" s="148" t="s">
        <v>50</v>
      </c>
    </row>
    <row r="36" spans="3:10" ht="15" customHeight="1">
      <c r="C36" s="124" t="s">
        <v>176</v>
      </c>
      <c r="D36" s="149"/>
      <c r="E36" s="149"/>
      <c r="F36" s="149"/>
      <c r="G36" s="149"/>
      <c r="H36" s="149"/>
      <c r="I36" s="149"/>
      <c r="J36" s="150"/>
    </row>
    <row r="37" spans="3:10" ht="15" customHeight="1">
      <c r="C37" s="124" t="s">
        <v>177</v>
      </c>
      <c r="D37" s="149"/>
      <c r="E37" s="149"/>
      <c r="F37" s="149"/>
      <c r="G37" s="149"/>
      <c r="H37" s="149"/>
      <c r="I37" s="149"/>
      <c r="J37" s="150"/>
    </row>
    <row r="38" spans="3:10" ht="15" customHeight="1">
      <c r="C38" s="124" t="s">
        <v>178</v>
      </c>
      <c r="D38" s="149"/>
      <c r="E38" s="149"/>
      <c r="F38" s="149"/>
      <c r="G38" s="149"/>
      <c r="H38" s="149"/>
      <c r="I38" s="149"/>
      <c r="J38" s="150"/>
    </row>
    <row r="39" spans="3:10" ht="15" customHeight="1">
      <c r="C39" s="124" t="s">
        <v>179</v>
      </c>
      <c r="D39" s="149"/>
      <c r="E39" s="149"/>
      <c r="F39" s="149"/>
      <c r="G39" s="149"/>
      <c r="H39" s="149"/>
      <c r="I39" s="149"/>
      <c r="J39" s="150"/>
    </row>
    <row r="40" spans="3:10" ht="15" customHeight="1">
      <c r="C40" s="124" t="s">
        <v>180</v>
      </c>
      <c r="D40" s="149"/>
      <c r="E40" s="149"/>
      <c r="F40" s="149"/>
      <c r="G40" s="149"/>
      <c r="H40" s="149"/>
      <c r="I40" s="149"/>
      <c r="J40" s="150"/>
    </row>
    <row r="41" spans="3:10" ht="15" customHeight="1">
      <c r="C41" s="124" t="s">
        <v>181</v>
      </c>
      <c r="D41" s="149"/>
      <c r="E41" s="149"/>
      <c r="F41" s="149"/>
      <c r="G41" s="149"/>
      <c r="H41" s="149"/>
      <c r="I41" s="149"/>
      <c r="J41" s="150"/>
    </row>
    <row r="42" spans="3:10" ht="15" customHeight="1" thickBot="1">
      <c r="C42" s="144" t="s">
        <v>160</v>
      </c>
      <c r="D42" s="151"/>
      <c r="E42" s="151"/>
      <c r="F42" s="151"/>
      <c r="G42" s="151"/>
      <c r="H42" s="151"/>
      <c r="I42" s="151"/>
      <c r="J42" s="152"/>
    </row>
  </sheetData>
  <mergeCells count="3">
    <mergeCell ref="G7:H7"/>
    <mergeCell ref="G8:H8"/>
    <mergeCell ref="E10:F10"/>
  </mergeCells>
  <printOptions horizontalCentered="1"/>
  <pageMargins left="0.5905511811023623" right="0.5905511811023623" top="0.7874015748031497" bottom="0.5905511811023623" header="0.31496062992125984" footer="0.5118110236220472"/>
  <pageSetup horizontalDpi="300" verticalDpi="300" orientation="portrait" paperSize="9"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H18" sqref="H18"/>
    </sheetView>
  </sheetViews>
  <sheetFormatPr defaultColWidth="9.00390625" defaultRowHeight="18" customHeight="1"/>
  <cols>
    <col min="1" max="1" width="2.625" style="64" customWidth="1"/>
    <col min="2" max="2" width="11.125" style="64" customWidth="1"/>
    <col min="3" max="3" width="9.375" style="64" customWidth="1"/>
    <col min="4" max="5" width="15.375" style="64" bestFit="1" customWidth="1"/>
    <col min="6" max="7" width="10.25390625" style="64" customWidth="1"/>
    <col min="8" max="8" width="13.25390625" style="64" bestFit="1" customWidth="1"/>
    <col min="9" max="9" width="10.25390625" style="64" customWidth="1"/>
    <col min="10" max="10" width="3.25390625" style="64" customWidth="1"/>
    <col min="11" max="16384" width="8.00390625" style="64" customWidth="1"/>
  </cols>
  <sheetData>
    <row r="1" spans="1:13" s="51" customFormat="1" ht="17.25">
      <c r="A1" s="50" t="s">
        <v>183</v>
      </c>
      <c r="G1" s="79"/>
      <c r="H1" s="79"/>
      <c r="I1" s="79"/>
      <c r="J1" s="154"/>
      <c r="K1" s="155"/>
      <c r="L1" s="79"/>
      <c r="M1" s="79"/>
    </row>
    <row r="2" spans="1:13" s="51" customFormat="1" ht="17.25">
      <c r="A2" s="50"/>
      <c r="G2" s="79"/>
      <c r="H2" s="79"/>
      <c r="I2" s="79"/>
      <c r="J2" s="154"/>
      <c r="K2" s="155"/>
      <c r="L2" s="79"/>
      <c r="M2" s="79"/>
    </row>
    <row r="3" spans="1:13" s="51" customFormat="1" ht="9.75" customHeight="1">
      <c r="A3" s="50"/>
      <c r="H3" s="52"/>
      <c r="I3" s="156"/>
      <c r="J3" s="154"/>
      <c r="K3" s="155"/>
      <c r="L3" s="79"/>
      <c r="M3" s="79"/>
    </row>
    <row r="4" spans="1:13" s="51" customFormat="1" ht="24" customHeight="1">
      <c r="A4" s="56" t="s">
        <v>18</v>
      </c>
      <c r="B4" s="57"/>
      <c r="C4" s="57"/>
      <c r="D4" s="57"/>
      <c r="E4" s="57"/>
      <c r="F4" s="57"/>
      <c r="G4" s="57"/>
      <c r="H4" s="157"/>
      <c r="I4" s="157"/>
      <c r="J4" s="52"/>
      <c r="K4" s="158"/>
      <c r="L4" s="79"/>
      <c r="M4" s="79"/>
    </row>
    <row r="5" spans="1:9" s="51" customFormat="1" ht="24" customHeight="1">
      <c r="A5" s="58" t="s">
        <v>15</v>
      </c>
      <c r="B5" s="58"/>
      <c r="C5" s="58"/>
      <c r="D5" s="58"/>
      <c r="E5" s="58"/>
      <c r="F5" s="58"/>
      <c r="G5" s="58"/>
      <c r="H5" s="58"/>
      <c r="I5" s="58"/>
    </row>
    <row r="6" spans="1:12" s="60" customFormat="1" ht="13.5">
      <c r="A6" s="59"/>
      <c r="B6" s="59"/>
      <c r="C6" s="59"/>
      <c r="D6" s="59"/>
      <c r="E6" s="59"/>
      <c r="F6" s="59"/>
      <c r="G6" s="59"/>
      <c r="H6" s="59"/>
      <c r="I6" s="59"/>
      <c r="L6" s="52"/>
    </row>
    <row r="7" spans="6:11" s="51" customFormat="1" ht="17.25">
      <c r="F7" s="79"/>
      <c r="G7" s="159" t="s">
        <v>184</v>
      </c>
      <c r="H7" s="82" t="s">
        <v>122</v>
      </c>
      <c r="I7" s="107"/>
      <c r="J7" s="79"/>
      <c r="K7" s="53"/>
    </row>
    <row r="8" spans="6:11" s="51" customFormat="1" ht="17.25">
      <c r="F8" s="79"/>
      <c r="G8" s="81" t="s">
        <v>185</v>
      </c>
      <c r="H8" s="82" t="s">
        <v>121</v>
      </c>
      <c r="I8" s="107"/>
      <c r="J8" s="79"/>
      <c r="K8" s="53"/>
    </row>
    <row r="9" ht="18" customHeight="1">
      <c r="J9" s="79"/>
    </row>
    <row r="10" ht="18" customHeight="1">
      <c r="A10" s="51" t="s">
        <v>186</v>
      </c>
    </row>
    <row r="12" spans="2:9" ht="18" customHeight="1" thickBot="1">
      <c r="B12" s="60"/>
      <c r="C12" s="60"/>
      <c r="D12" s="60"/>
      <c r="E12" s="60"/>
      <c r="F12" s="60"/>
      <c r="G12" s="60"/>
      <c r="H12" s="60"/>
      <c r="I12" s="160" t="s">
        <v>182</v>
      </c>
    </row>
    <row r="13" spans="2:9" ht="45.75" customHeight="1">
      <c r="B13" s="161" t="s">
        <v>187</v>
      </c>
      <c r="C13" s="162"/>
      <c r="D13" s="87" t="s">
        <v>188</v>
      </c>
      <c r="E13" s="87" t="s">
        <v>189</v>
      </c>
      <c r="F13" s="87" t="s">
        <v>190</v>
      </c>
      <c r="G13" s="87" t="s">
        <v>191</v>
      </c>
      <c r="H13" s="87" t="s">
        <v>192</v>
      </c>
      <c r="I13" s="163" t="s">
        <v>193</v>
      </c>
    </row>
    <row r="14" spans="2:9" ht="21" customHeight="1">
      <c r="B14" s="164" t="s">
        <v>194</v>
      </c>
      <c r="C14" s="165" t="s">
        <v>195</v>
      </c>
      <c r="D14" s="166">
        <v>1410277750</v>
      </c>
      <c r="E14" s="166">
        <v>1410277750</v>
      </c>
      <c r="F14" s="166">
        <v>5114510</v>
      </c>
      <c r="G14" s="167"/>
      <c r="H14" s="168"/>
      <c r="I14" s="169">
        <v>0</v>
      </c>
    </row>
    <row r="15" spans="2:9" ht="21" customHeight="1">
      <c r="B15" s="164"/>
      <c r="C15" s="165" t="s">
        <v>196</v>
      </c>
      <c r="D15" s="166">
        <v>399806070</v>
      </c>
      <c r="E15" s="166">
        <v>384511980</v>
      </c>
      <c r="F15" s="166">
        <v>982920</v>
      </c>
      <c r="G15" s="166">
        <v>0</v>
      </c>
      <c r="H15" s="166">
        <v>15294090</v>
      </c>
      <c r="I15" s="169">
        <v>8946780</v>
      </c>
    </row>
    <row r="16" spans="2:9" ht="21" customHeight="1">
      <c r="B16" s="170"/>
      <c r="C16" s="165" t="s">
        <v>50</v>
      </c>
      <c r="D16" s="171">
        <f aca="true" t="shared" si="0" ref="D16:I16">SUM(D14:D15)</f>
        <v>1810083820</v>
      </c>
      <c r="E16" s="171">
        <f t="shared" si="0"/>
        <v>1794789730</v>
      </c>
      <c r="F16" s="171">
        <f t="shared" si="0"/>
        <v>6097430</v>
      </c>
      <c r="G16" s="171">
        <f t="shared" si="0"/>
        <v>0</v>
      </c>
      <c r="H16" s="171">
        <f t="shared" si="0"/>
        <v>15294090</v>
      </c>
      <c r="I16" s="172">
        <f t="shared" si="0"/>
        <v>8946780</v>
      </c>
    </row>
    <row r="17" spans="2:9" ht="21" customHeight="1">
      <c r="B17" s="170" t="s">
        <v>197</v>
      </c>
      <c r="C17" s="165" t="s">
        <v>196</v>
      </c>
      <c r="D17" s="166">
        <v>4640860</v>
      </c>
      <c r="E17" s="166">
        <v>2479480</v>
      </c>
      <c r="F17" s="166">
        <v>22740</v>
      </c>
      <c r="G17" s="166">
        <v>0</v>
      </c>
      <c r="H17" s="166">
        <v>2161380</v>
      </c>
      <c r="I17" s="169">
        <v>0</v>
      </c>
    </row>
    <row r="18" spans="2:9" ht="21" customHeight="1">
      <c r="B18" s="164" t="s">
        <v>198</v>
      </c>
      <c r="C18" s="165" t="s">
        <v>195</v>
      </c>
      <c r="D18" s="171">
        <f>D14</f>
        <v>1410277750</v>
      </c>
      <c r="E18" s="171">
        <f>E14</f>
        <v>1410277750</v>
      </c>
      <c r="F18" s="171">
        <f>F14</f>
        <v>5114510</v>
      </c>
      <c r="G18" s="173"/>
      <c r="H18" s="173"/>
      <c r="I18" s="174">
        <f>I14</f>
        <v>0</v>
      </c>
    </row>
    <row r="19" spans="2:9" ht="21" customHeight="1">
      <c r="B19" s="123"/>
      <c r="C19" s="165" t="s">
        <v>196</v>
      </c>
      <c r="D19" s="171">
        <f aca="true" t="shared" si="1" ref="D19:I19">D15+D17</f>
        <v>404446930</v>
      </c>
      <c r="E19" s="171">
        <f t="shared" si="1"/>
        <v>386991460</v>
      </c>
      <c r="F19" s="171">
        <f t="shared" si="1"/>
        <v>1005660</v>
      </c>
      <c r="G19" s="171">
        <f t="shared" si="1"/>
        <v>0</v>
      </c>
      <c r="H19" s="171">
        <f t="shared" si="1"/>
        <v>17455470</v>
      </c>
      <c r="I19" s="172">
        <f t="shared" si="1"/>
        <v>8946780</v>
      </c>
    </row>
    <row r="20" spans="2:9" ht="21" customHeight="1" thickBot="1">
      <c r="B20" s="175"/>
      <c r="C20" s="176" t="s">
        <v>50</v>
      </c>
      <c r="D20" s="177">
        <f aca="true" t="shared" si="2" ref="D20:I20">SUM(D18:D19)</f>
        <v>1814724680</v>
      </c>
      <c r="E20" s="177">
        <f t="shared" si="2"/>
        <v>1797269210</v>
      </c>
      <c r="F20" s="177">
        <f t="shared" si="2"/>
        <v>6120170</v>
      </c>
      <c r="G20" s="177">
        <f t="shared" si="2"/>
        <v>0</v>
      </c>
      <c r="H20" s="177">
        <f t="shared" si="2"/>
        <v>17455470</v>
      </c>
      <c r="I20" s="178">
        <f t="shared" si="2"/>
        <v>8946780</v>
      </c>
    </row>
    <row r="21" spans="3:5" ht="18.75" customHeight="1">
      <c r="C21" s="60"/>
      <c r="E21" s="179"/>
    </row>
    <row r="22" ht="12.75" customHeight="1"/>
    <row r="23" ht="18" customHeight="1">
      <c r="A23" s="51" t="s">
        <v>199</v>
      </c>
    </row>
    <row r="24" ht="12.75" customHeight="1"/>
    <row r="25" spans="2:8" ht="18" customHeight="1" thickBot="1">
      <c r="B25" s="60"/>
      <c r="C25" s="60"/>
      <c r="D25" s="60"/>
      <c r="E25" s="60"/>
      <c r="F25" s="60"/>
      <c r="G25" s="60"/>
      <c r="H25" s="160" t="s">
        <v>182</v>
      </c>
    </row>
    <row r="26" spans="2:8" ht="45.75" customHeight="1">
      <c r="B26" s="161" t="s">
        <v>187</v>
      </c>
      <c r="C26" s="110"/>
      <c r="D26" s="87" t="s">
        <v>200</v>
      </c>
      <c r="E26" s="87" t="s">
        <v>201</v>
      </c>
      <c r="F26" s="87" t="s">
        <v>202</v>
      </c>
      <c r="G26" s="87" t="s">
        <v>203</v>
      </c>
      <c r="H26" s="90" t="s">
        <v>204</v>
      </c>
    </row>
    <row r="27" spans="2:8" ht="21.75" customHeight="1">
      <c r="B27" s="86" t="s">
        <v>205</v>
      </c>
      <c r="C27" s="120"/>
      <c r="D27" s="171">
        <f>E27-F27-G27-H27</f>
        <v>10682917115</v>
      </c>
      <c r="E27" s="166">
        <v>10682994064</v>
      </c>
      <c r="F27" s="166">
        <v>76949</v>
      </c>
      <c r="G27" s="166">
        <v>0</v>
      </c>
      <c r="H27" s="169">
        <v>0</v>
      </c>
    </row>
    <row r="28" spans="2:8" ht="21.75" customHeight="1">
      <c r="B28" s="86" t="s">
        <v>206</v>
      </c>
      <c r="C28" s="120"/>
      <c r="D28" s="171">
        <f>E28-F28-G28-H28</f>
        <v>293149140</v>
      </c>
      <c r="E28" s="166">
        <v>293149140</v>
      </c>
      <c r="F28" s="166">
        <v>0</v>
      </c>
      <c r="G28" s="166">
        <v>0</v>
      </c>
      <c r="H28" s="169">
        <v>0</v>
      </c>
    </row>
    <row r="29" spans="2:8" ht="21.75" customHeight="1">
      <c r="B29" s="86" t="s">
        <v>207</v>
      </c>
      <c r="C29" s="120"/>
      <c r="D29" s="171">
        <f>E29-F29-G29-H29</f>
        <v>89082203</v>
      </c>
      <c r="E29" s="166">
        <v>89087219</v>
      </c>
      <c r="F29" s="166">
        <v>5016</v>
      </c>
      <c r="G29" s="166">
        <v>0</v>
      </c>
      <c r="H29" s="169">
        <v>0</v>
      </c>
    </row>
    <row r="30" spans="2:8" ht="21.75" customHeight="1">
      <c r="B30" s="86" t="s">
        <v>208</v>
      </c>
      <c r="C30" s="120"/>
      <c r="D30" s="171">
        <f>E30-F30-G30-H30</f>
        <v>0</v>
      </c>
      <c r="E30" s="166">
        <v>0</v>
      </c>
      <c r="F30" s="166">
        <v>0</v>
      </c>
      <c r="G30" s="166">
        <v>0</v>
      </c>
      <c r="H30" s="169">
        <v>0</v>
      </c>
    </row>
    <row r="31" spans="2:8" ht="21.75" customHeight="1" thickBot="1">
      <c r="B31" s="180" t="s">
        <v>50</v>
      </c>
      <c r="C31" s="127"/>
      <c r="D31" s="177">
        <f>E31-F31-G31-H31</f>
        <v>11065148458</v>
      </c>
      <c r="E31" s="177">
        <f>SUM(E27:E30)</f>
        <v>11065230423</v>
      </c>
      <c r="F31" s="177">
        <f>SUM(F27:F30)</f>
        <v>81965</v>
      </c>
      <c r="G31" s="177">
        <f>SUM(G27:G30)</f>
        <v>0</v>
      </c>
      <c r="H31" s="181">
        <f>SUM(H27:H30)</f>
        <v>0</v>
      </c>
    </row>
  </sheetData>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84"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K46"/>
  <sheetViews>
    <sheetView workbookViewId="0" topLeftCell="A27">
      <selection activeCell="I48" sqref="I48"/>
    </sheetView>
  </sheetViews>
  <sheetFormatPr defaultColWidth="9.00390625" defaultRowHeight="20.25" customHeight="1"/>
  <cols>
    <col min="1" max="1" width="2.50390625" style="64" customWidth="1"/>
    <col min="2" max="2" width="3.125" style="64" customWidth="1"/>
    <col min="3" max="3" width="9.375" style="64" customWidth="1"/>
    <col min="4" max="4" width="22.375" style="64" customWidth="1"/>
    <col min="5" max="5" width="15.625" style="64" bestFit="1" customWidth="1"/>
    <col min="6" max="6" width="9.375" style="64" customWidth="1"/>
    <col min="7" max="8" width="10.25390625" style="64" customWidth="1"/>
    <col min="9" max="9" width="15.125" style="64" bestFit="1" customWidth="1"/>
    <col min="10" max="10" width="3.25390625" style="64" customWidth="1"/>
    <col min="11" max="16384" width="8.00390625" style="64" customWidth="1"/>
  </cols>
  <sheetData>
    <row r="1" s="51" customFormat="1" ht="17.25">
      <c r="A1" s="50" t="s">
        <v>209</v>
      </c>
    </row>
    <row r="2" spans="1:10" s="51" customFormat="1" ht="24" customHeight="1">
      <c r="A2" s="56" t="s">
        <v>84</v>
      </c>
      <c r="B2" s="57"/>
      <c r="C2" s="57"/>
      <c r="D2" s="57"/>
      <c r="E2" s="57"/>
      <c r="F2" s="57"/>
      <c r="G2" s="57"/>
      <c r="H2" s="57"/>
      <c r="I2" s="58"/>
      <c r="J2" s="58"/>
    </row>
    <row r="3" spans="1:10" s="51" customFormat="1" ht="24" customHeight="1">
      <c r="A3" s="58" t="s">
        <v>15</v>
      </c>
      <c r="B3" s="58"/>
      <c r="C3" s="58"/>
      <c r="D3" s="58"/>
      <c r="E3" s="58"/>
      <c r="F3" s="58"/>
      <c r="G3" s="58"/>
      <c r="H3" s="58"/>
      <c r="I3" s="58"/>
      <c r="J3" s="58"/>
    </row>
    <row r="4" spans="1:8" s="60" customFormat="1" ht="13.5">
      <c r="A4" s="59"/>
      <c r="B4" s="59"/>
      <c r="C4" s="59"/>
      <c r="D4" s="59"/>
      <c r="E4" s="59"/>
      <c r="F4" s="59"/>
      <c r="G4" s="59"/>
      <c r="H4" s="59"/>
    </row>
    <row r="5" spans="7:11" s="51" customFormat="1" ht="17.25">
      <c r="G5" s="182"/>
      <c r="H5" s="183" t="s">
        <v>19</v>
      </c>
      <c r="I5" s="183" t="s">
        <v>122</v>
      </c>
      <c r="J5" s="79"/>
      <c r="K5" s="79"/>
    </row>
    <row r="6" spans="7:11" s="51" customFormat="1" ht="17.25">
      <c r="G6" s="184"/>
      <c r="H6" s="81" t="s">
        <v>20</v>
      </c>
      <c r="I6" s="82" t="s">
        <v>121</v>
      </c>
      <c r="J6" s="79"/>
      <c r="K6" s="79"/>
    </row>
    <row r="8" spans="1:2" ht="20.25" customHeight="1">
      <c r="A8" s="51" t="s">
        <v>210</v>
      </c>
      <c r="B8" s="51"/>
    </row>
    <row r="10" spans="2:3" ht="20.25" customHeight="1">
      <c r="B10" s="50" t="s">
        <v>211</v>
      </c>
      <c r="C10" s="50"/>
    </row>
    <row r="11" ht="16.5" customHeight="1" thickBot="1">
      <c r="I11" s="153" t="s">
        <v>182</v>
      </c>
    </row>
    <row r="12" spans="3:9" ht="19.5" customHeight="1">
      <c r="C12" s="109" t="s">
        <v>212</v>
      </c>
      <c r="D12" s="110"/>
      <c r="E12" s="110"/>
      <c r="F12" s="101" t="s">
        <v>213</v>
      </c>
      <c r="G12" s="110"/>
      <c r="H12" s="110"/>
      <c r="I12" s="131"/>
    </row>
    <row r="13" spans="3:9" ht="19.5" customHeight="1">
      <c r="C13" s="147" t="s">
        <v>214</v>
      </c>
      <c r="D13" s="121"/>
      <c r="E13" s="185" t="s">
        <v>215</v>
      </c>
      <c r="F13" s="186" t="s">
        <v>214</v>
      </c>
      <c r="G13" s="121"/>
      <c r="H13" s="121"/>
      <c r="I13" s="187" t="s">
        <v>215</v>
      </c>
    </row>
    <row r="14" spans="3:9" ht="19.5" customHeight="1">
      <c r="C14" s="124" t="s">
        <v>216</v>
      </c>
      <c r="D14" s="149" t="s">
        <v>217</v>
      </c>
      <c r="E14" s="166">
        <v>1803389380</v>
      </c>
      <c r="F14" s="149" t="s">
        <v>218</v>
      </c>
      <c r="G14" s="120"/>
      <c r="H14" s="120"/>
      <c r="I14" s="169">
        <v>578848466</v>
      </c>
    </row>
    <row r="15" spans="3:9" ht="19.5" customHeight="1">
      <c r="C15" s="123" t="s">
        <v>219</v>
      </c>
      <c r="D15" s="149" t="s">
        <v>220</v>
      </c>
      <c r="E15" s="166"/>
      <c r="F15" s="188" t="s">
        <v>221</v>
      </c>
      <c r="G15" s="149" t="s">
        <v>205</v>
      </c>
      <c r="H15" s="120"/>
      <c r="I15" s="169">
        <v>10682994064</v>
      </c>
    </row>
    <row r="16" spans="3:9" ht="19.5" customHeight="1">
      <c r="C16" s="124" t="s">
        <v>222</v>
      </c>
      <c r="D16" s="149" t="s">
        <v>103</v>
      </c>
      <c r="E16" s="166"/>
      <c r="F16" s="188"/>
      <c r="G16" s="149" t="s">
        <v>206</v>
      </c>
      <c r="H16" s="120"/>
      <c r="I16" s="169">
        <v>293149140</v>
      </c>
    </row>
    <row r="17" spans="3:9" ht="19.5" customHeight="1">
      <c r="C17" s="123" t="s">
        <v>223</v>
      </c>
      <c r="D17" s="149" t="s">
        <v>224</v>
      </c>
      <c r="E17" s="166"/>
      <c r="F17" s="188"/>
      <c r="G17" s="149" t="s">
        <v>207</v>
      </c>
      <c r="H17" s="120"/>
      <c r="I17" s="169">
        <v>89087219</v>
      </c>
    </row>
    <row r="18" spans="3:9" ht="19.5" customHeight="1">
      <c r="C18" s="124" t="s">
        <v>225</v>
      </c>
      <c r="D18" s="149" t="s">
        <v>225</v>
      </c>
      <c r="E18" s="166"/>
      <c r="F18" s="188"/>
      <c r="G18" s="149" t="s">
        <v>226</v>
      </c>
      <c r="H18" s="120"/>
      <c r="I18" s="169"/>
    </row>
    <row r="19" spans="3:9" ht="19.5" customHeight="1">
      <c r="C19" s="123" t="s">
        <v>227</v>
      </c>
      <c r="D19" s="149" t="s">
        <v>228</v>
      </c>
      <c r="E19" s="166">
        <v>2254483000</v>
      </c>
      <c r="F19" s="188"/>
      <c r="G19" s="149" t="s">
        <v>21</v>
      </c>
      <c r="H19" s="120"/>
      <c r="I19" s="169">
        <v>18944903</v>
      </c>
    </row>
    <row r="20" spans="3:9" ht="19.5" customHeight="1">
      <c r="C20" s="123"/>
      <c r="D20" s="149" t="s">
        <v>64</v>
      </c>
      <c r="E20" s="166">
        <v>413728000</v>
      </c>
      <c r="F20" s="188"/>
      <c r="G20" s="188" t="s">
        <v>103</v>
      </c>
      <c r="H20" s="66"/>
      <c r="I20" s="169"/>
    </row>
    <row r="21" spans="3:9" ht="19.5" customHeight="1">
      <c r="C21" s="123"/>
      <c r="D21" s="149" t="s">
        <v>229</v>
      </c>
      <c r="E21" s="166">
        <v>64724100</v>
      </c>
      <c r="F21" s="189" t="s">
        <v>69</v>
      </c>
      <c r="G21" s="190"/>
      <c r="H21" s="191"/>
      <c r="I21" s="169">
        <v>61680888</v>
      </c>
    </row>
    <row r="22" spans="3:9" ht="19.5" customHeight="1">
      <c r="C22" s="124"/>
      <c r="D22" s="149" t="s">
        <v>103</v>
      </c>
      <c r="E22" s="166">
        <v>10452000</v>
      </c>
      <c r="F22" s="149" t="s">
        <v>230</v>
      </c>
      <c r="G22" s="120"/>
      <c r="H22" s="120"/>
      <c r="I22" s="169"/>
    </row>
    <row r="23" spans="3:9" ht="19.5" customHeight="1">
      <c r="C23" s="124" t="s">
        <v>231</v>
      </c>
      <c r="D23" s="120"/>
      <c r="E23" s="166">
        <v>3667244000</v>
      </c>
      <c r="F23" s="149" t="s">
        <v>232</v>
      </c>
      <c r="G23" s="120"/>
      <c r="H23" s="120"/>
      <c r="I23" s="169"/>
    </row>
    <row r="24" spans="3:9" ht="19.5" customHeight="1">
      <c r="C24" s="123" t="s">
        <v>233</v>
      </c>
      <c r="D24" s="149" t="s">
        <v>234</v>
      </c>
      <c r="E24" s="166">
        <v>1423795813</v>
      </c>
      <c r="F24" s="149" t="s">
        <v>235</v>
      </c>
      <c r="G24" s="120"/>
      <c r="H24" s="120"/>
      <c r="I24" s="169">
        <v>310717383</v>
      </c>
    </row>
    <row r="25" spans="3:9" ht="19.5" customHeight="1">
      <c r="C25" s="123" t="s">
        <v>236</v>
      </c>
      <c r="D25" s="149" t="s">
        <v>237</v>
      </c>
      <c r="E25" s="166"/>
      <c r="F25" s="192" t="s">
        <v>238</v>
      </c>
      <c r="G25" s="189" t="s">
        <v>239</v>
      </c>
      <c r="H25" s="191"/>
      <c r="I25" s="169"/>
    </row>
    <row r="26" spans="3:9" ht="19.5" customHeight="1">
      <c r="C26" s="124"/>
      <c r="D26" s="149" t="s">
        <v>103</v>
      </c>
      <c r="E26" s="166">
        <v>876000</v>
      </c>
      <c r="F26" s="193"/>
      <c r="G26" s="189" t="s">
        <v>240</v>
      </c>
      <c r="H26" s="191"/>
      <c r="I26" s="194"/>
    </row>
    <row r="27" spans="3:9" ht="19.5" customHeight="1">
      <c r="C27" s="124" t="s">
        <v>241</v>
      </c>
      <c r="D27" s="120"/>
      <c r="E27" s="166"/>
      <c r="F27" s="149" t="s">
        <v>242</v>
      </c>
      <c r="G27" s="120"/>
      <c r="H27" s="120"/>
      <c r="I27" s="169">
        <v>0</v>
      </c>
    </row>
    <row r="28" spans="3:9" ht="19.5" customHeight="1">
      <c r="C28" s="124" t="s">
        <v>243</v>
      </c>
      <c r="D28" s="120"/>
      <c r="E28" s="166">
        <v>754352</v>
      </c>
      <c r="F28" s="195" t="s">
        <v>244</v>
      </c>
      <c r="G28" s="722" t="s">
        <v>245</v>
      </c>
      <c r="H28" s="723"/>
      <c r="I28" s="196"/>
    </row>
    <row r="29" spans="3:9" ht="19.5" customHeight="1">
      <c r="C29" s="124" t="s">
        <v>246</v>
      </c>
      <c r="D29" s="120"/>
      <c r="E29" s="197"/>
      <c r="F29" s="188"/>
      <c r="G29" s="189" t="s">
        <v>247</v>
      </c>
      <c r="H29" s="191"/>
      <c r="I29" s="198">
        <v>324783789</v>
      </c>
    </row>
    <row r="30" spans="3:9" ht="19.5" customHeight="1">
      <c r="C30" s="123" t="s">
        <v>248</v>
      </c>
      <c r="D30" s="149" t="s">
        <v>249</v>
      </c>
      <c r="E30" s="166">
        <v>1385512000</v>
      </c>
      <c r="F30" s="149"/>
      <c r="G30" s="189" t="s">
        <v>240</v>
      </c>
      <c r="H30" s="191"/>
      <c r="I30" s="198">
        <v>155753162</v>
      </c>
    </row>
    <row r="31" spans="3:9" ht="19.5" customHeight="1">
      <c r="C31" s="123"/>
      <c r="D31" s="199" t="s">
        <v>250</v>
      </c>
      <c r="E31" s="166">
        <v>476025200</v>
      </c>
      <c r="F31" s="188"/>
      <c r="G31" s="66"/>
      <c r="H31" s="66"/>
      <c r="I31" s="724"/>
    </row>
    <row r="32" spans="3:9" ht="19.5" customHeight="1">
      <c r="C32" s="123"/>
      <c r="D32" s="149" t="s">
        <v>251</v>
      </c>
      <c r="E32" s="166"/>
      <c r="F32" s="188"/>
      <c r="G32" s="66"/>
      <c r="H32" s="66"/>
      <c r="I32" s="725"/>
    </row>
    <row r="33" spans="3:9" ht="19.5" customHeight="1">
      <c r="C33" s="123"/>
      <c r="D33" s="200" t="s">
        <v>252</v>
      </c>
      <c r="E33" s="166">
        <v>590335918</v>
      </c>
      <c r="F33" s="188"/>
      <c r="G33" s="66"/>
      <c r="H33" s="66"/>
      <c r="I33" s="725"/>
    </row>
    <row r="34" spans="3:9" ht="19.5" customHeight="1">
      <c r="C34" s="123"/>
      <c r="D34" s="201" t="s">
        <v>253</v>
      </c>
      <c r="E34" s="197"/>
      <c r="F34" s="188"/>
      <c r="G34" s="66"/>
      <c r="H34" s="66"/>
      <c r="I34" s="725"/>
    </row>
    <row r="35" spans="3:9" ht="19.5" customHeight="1">
      <c r="C35" s="124"/>
      <c r="D35" s="193" t="s">
        <v>22</v>
      </c>
      <c r="E35" s="166">
        <v>250800</v>
      </c>
      <c r="F35" s="188"/>
      <c r="G35" s="66"/>
      <c r="H35" s="66"/>
      <c r="I35" s="725"/>
    </row>
    <row r="36" spans="3:9" ht="19.5" customHeight="1">
      <c r="C36" s="124" t="s">
        <v>254</v>
      </c>
      <c r="D36" s="120"/>
      <c r="E36" s="166">
        <v>811896031</v>
      </c>
      <c r="F36" s="188"/>
      <c r="G36" s="66"/>
      <c r="H36" s="66"/>
      <c r="I36" s="725"/>
    </row>
    <row r="37" spans="3:9" ht="19.5" customHeight="1">
      <c r="C37" s="123" t="s">
        <v>255</v>
      </c>
      <c r="D37" s="200" t="s">
        <v>256</v>
      </c>
      <c r="E37" s="202"/>
      <c r="F37" s="188"/>
      <c r="G37" s="66"/>
      <c r="H37" s="66"/>
      <c r="I37" s="725"/>
    </row>
    <row r="38" spans="3:9" ht="19.5" customHeight="1">
      <c r="C38" s="124"/>
      <c r="D38" s="200" t="s">
        <v>240</v>
      </c>
      <c r="E38" s="202"/>
      <c r="F38" s="188"/>
      <c r="G38" s="66"/>
      <c r="H38" s="66"/>
      <c r="I38" s="725"/>
    </row>
    <row r="39" spans="3:9" ht="19.5" customHeight="1">
      <c r="C39" s="124" t="s">
        <v>257</v>
      </c>
      <c r="D39" s="120"/>
      <c r="E39" s="166">
        <v>82105</v>
      </c>
      <c r="F39" s="149"/>
      <c r="G39" s="120"/>
      <c r="H39" s="120"/>
      <c r="I39" s="726"/>
    </row>
    <row r="40" spans="3:9" ht="19.5" customHeight="1" thickBot="1">
      <c r="C40" s="203" t="s">
        <v>160</v>
      </c>
      <c r="D40" s="204"/>
      <c r="E40" s="205">
        <f>SUM(E14:E39)</f>
        <v>12903548699</v>
      </c>
      <c r="F40" s="206" t="s">
        <v>160</v>
      </c>
      <c r="G40" s="204"/>
      <c r="H40" s="204"/>
      <c r="I40" s="207">
        <f>SUM(I14:I30)</f>
        <v>12515959014</v>
      </c>
    </row>
    <row r="41" spans="3:9" ht="19.5" customHeight="1">
      <c r="C41" s="66" t="s">
        <v>258</v>
      </c>
      <c r="D41" s="67"/>
      <c r="E41" s="208">
        <f>E40-I40</f>
        <v>387589685</v>
      </c>
      <c r="F41" s="66" t="s">
        <v>259</v>
      </c>
      <c r="G41" s="67"/>
      <c r="H41" s="67"/>
      <c r="I41" s="66"/>
    </row>
    <row r="42" spans="3:9" ht="19.5" customHeight="1">
      <c r="C42" s="66" t="s">
        <v>260</v>
      </c>
      <c r="D42" s="67"/>
      <c r="E42" s="208">
        <v>315631000</v>
      </c>
      <c r="F42" s="66" t="s">
        <v>259</v>
      </c>
      <c r="G42" s="67"/>
      <c r="H42" s="67"/>
      <c r="I42" s="66"/>
    </row>
    <row r="43" spans="3:9" ht="12.75" thickBot="1">
      <c r="C43" s="127"/>
      <c r="D43" s="127"/>
      <c r="E43" s="126"/>
      <c r="F43" s="67"/>
      <c r="G43" s="67"/>
      <c r="H43" s="67"/>
      <c r="I43" s="66"/>
    </row>
    <row r="44" spans="3:9" ht="19.5" customHeight="1" thickBot="1">
      <c r="C44" s="209" t="s">
        <v>261</v>
      </c>
      <c r="D44" s="127"/>
      <c r="E44" s="210">
        <v>623149975</v>
      </c>
      <c r="F44" s="67"/>
      <c r="G44" s="67"/>
      <c r="H44" s="67"/>
      <c r="I44" s="66"/>
    </row>
    <row r="45" spans="3:9" ht="6" customHeight="1">
      <c r="C45" s="67"/>
      <c r="D45" s="67"/>
      <c r="E45" s="66"/>
      <c r="F45" s="67"/>
      <c r="G45" s="67"/>
      <c r="H45" s="67"/>
      <c r="I45" s="66"/>
    </row>
    <row r="46" spans="3:5" ht="20.25" customHeight="1">
      <c r="C46" s="66"/>
      <c r="D46" s="66"/>
      <c r="E46" s="66"/>
    </row>
  </sheetData>
  <mergeCells count="2">
    <mergeCell ref="G28:H28"/>
    <mergeCell ref="I31:I39"/>
  </mergeCells>
  <printOptions/>
  <pageMargins left="0.5905511811023623" right="0.2755905511811024" top="0.5905511811023623" bottom="0.5905511811023623" header="0.5118110236220472" footer="0.5118110236220472"/>
  <pageSetup fitToHeight="1" fitToWidth="1" horizontalDpi="600" verticalDpi="600" orientation="portrait" paperSize="9" scale="95" r:id="rId2"/>
  <headerFooter alignWithMargins="0">
    <oddFooter>&amp;C－&amp;P－</oddFooter>
  </headerFooter>
  <drawing r:id="rId1"/>
</worksheet>
</file>

<file path=xl/worksheets/sheet25.xml><?xml version="1.0" encoding="utf-8"?>
<worksheet xmlns="http://schemas.openxmlformats.org/spreadsheetml/2006/main" xmlns:r="http://schemas.openxmlformats.org/officeDocument/2006/relationships">
  <dimension ref="A1:J33"/>
  <sheetViews>
    <sheetView workbookViewId="0" topLeftCell="A1">
      <selection activeCell="I8" sqref="I8"/>
    </sheetView>
  </sheetViews>
  <sheetFormatPr defaultColWidth="9.00390625" defaultRowHeight="20.25" customHeight="1"/>
  <cols>
    <col min="1" max="1" width="3.25390625" style="64" customWidth="1"/>
    <col min="2" max="2" width="3.125" style="64" customWidth="1"/>
    <col min="3" max="3" width="9.375" style="64" customWidth="1"/>
    <col min="4" max="4" width="19.875" style="64" customWidth="1"/>
    <col min="5" max="6" width="9.375" style="64" customWidth="1"/>
    <col min="7" max="8" width="10.25390625" style="64" customWidth="1"/>
    <col min="9" max="9" width="9.625" style="64" customWidth="1"/>
    <col min="10" max="10" width="3.25390625" style="64" customWidth="1"/>
    <col min="11" max="16384" width="8.00390625" style="64" customWidth="1"/>
  </cols>
  <sheetData>
    <row r="1" s="51" customFormat="1" ht="17.25">
      <c r="A1" s="50" t="s">
        <v>262</v>
      </c>
    </row>
    <row r="2" spans="1:10" s="51" customFormat="1" ht="24" customHeight="1">
      <c r="A2" s="56" t="s">
        <v>84</v>
      </c>
      <c r="B2" s="57"/>
      <c r="C2" s="57"/>
      <c r="D2" s="57"/>
      <c r="E2" s="57"/>
      <c r="F2" s="57"/>
      <c r="G2" s="57"/>
      <c r="H2" s="57"/>
      <c r="I2" s="58"/>
      <c r="J2" s="58"/>
    </row>
    <row r="3" spans="1:10" s="51" customFormat="1" ht="24" customHeight="1">
      <c r="A3" s="58" t="s">
        <v>23</v>
      </c>
      <c r="B3" s="58"/>
      <c r="C3" s="58"/>
      <c r="D3" s="58"/>
      <c r="E3" s="58"/>
      <c r="F3" s="58"/>
      <c r="G3" s="58"/>
      <c r="H3" s="58"/>
      <c r="I3" s="58"/>
      <c r="J3" s="58"/>
    </row>
    <row r="4" spans="1:8" s="60" customFormat="1" ht="13.5">
      <c r="A4" s="59"/>
      <c r="B4" s="59"/>
      <c r="C4" s="59"/>
      <c r="D4" s="59"/>
      <c r="E4" s="59"/>
      <c r="F4" s="59"/>
      <c r="G4" s="59"/>
      <c r="H4" s="59"/>
    </row>
    <row r="5" spans="7:10" s="51" customFormat="1" ht="17.25">
      <c r="G5" s="82" t="s">
        <v>24</v>
      </c>
      <c r="H5" s="82" t="s">
        <v>25</v>
      </c>
      <c r="I5" s="61"/>
      <c r="J5" s="79"/>
    </row>
    <row r="6" spans="7:10" s="51" customFormat="1" ht="17.25">
      <c r="G6" s="81" t="s">
        <v>185</v>
      </c>
      <c r="H6" s="82" t="s">
        <v>121</v>
      </c>
      <c r="I6" s="61"/>
      <c r="J6" s="79"/>
    </row>
    <row r="8" spans="1:8" ht="20.25" customHeight="1">
      <c r="A8" s="51" t="s">
        <v>263</v>
      </c>
      <c r="B8" s="51"/>
      <c r="G8" s="739" t="s">
        <v>173</v>
      </c>
      <c r="H8" s="739"/>
    </row>
    <row r="10" spans="2:3" ht="20.25" customHeight="1">
      <c r="B10" s="50" t="s">
        <v>264</v>
      </c>
      <c r="C10" s="50"/>
    </row>
    <row r="11" ht="16.5" customHeight="1" thickBot="1">
      <c r="I11" s="153" t="s">
        <v>182</v>
      </c>
    </row>
    <row r="12" spans="3:9" ht="20.25" customHeight="1">
      <c r="C12" s="109" t="s">
        <v>212</v>
      </c>
      <c r="D12" s="110"/>
      <c r="E12" s="110"/>
      <c r="F12" s="101" t="s">
        <v>213</v>
      </c>
      <c r="G12" s="110"/>
      <c r="H12" s="110"/>
      <c r="I12" s="131"/>
    </row>
    <row r="13" spans="3:9" ht="20.25" customHeight="1">
      <c r="C13" s="147" t="s">
        <v>214</v>
      </c>
      <c r="D13" s="121"/>
      <c r="E13" s="185" t="s">
        <v>215</v>
      </c>
      <c r="F13" s="186" t="s">
        <v>214</v>
      </c>
      <c r="G13" s="121"/>
      <c r="H13" s="121"/>
      <c r="I13" s="187" t="s">
        <v>215</v>
      </c>
    </row>
    <row r="14" spans="3:9" ht="20.25" customHeight="1">
      <c r="C14" s="123" t="s">
        <v>265</v>
      </c>
      <c r="D14" s="149" t="s">
        <v>266</v>
      </c>
      <c r="E14" s="149"/>
      <c r="F14" s="149" t="s">
        <v>218</v>
      </c>
      <c r="G14" s="120"/>
      <c r="H14" s="120"/>
      <c r="I14" s="150"/>
    </row>
    <row r="15" spans="3:9" ht="20.25" customHeight="1">
      <c r="C15" s="123" t="s">
        <v>267</v>
      </c>
      <c r="D15" s="149" t="s">
        <v>268</v>
      </c>
      <c r="E15" s="149"/>
      <c r="F15" s="188" t="s">
        <v>269</v>
      </c>
      <c r="G15" s="149" t="s">
        <v>270</v>
      </c>
      <c r="H15" s="120"/>
      <c r="I15" s="150"/>
    </row>
    <row r="16" spans="3:9" ht="20.25" customHeight="1">
      <c r="C16" s="123"/>
      <c r="D16" s="149" t="s">
        <v>271</v>
      </c>
      <c r="E16" s="149"/>
      <c r="F16" s="188"/>
      <c r="G16" s="149" t="s">
        <v>272</v>
      </c>
      <c r="H16" s="120"/>
      <c r="I16" s="150"/>
    </row>
    <row r="17" spans="3:9" ht="20.25" customHeight="1">
      <c r="C17" s="124"/>
      <c r="D17" s="149" t="s">
        <v>103</v>
      </c>
      <c r="E17" s="149"/>
      <c r="F17" s="188"/>
      <c r="G17" s="149" t="s">
        <v>273</v>
      </c>
      <c r="H17" s="120"/>
      <c r="I17" s="150"/>
    </row>
    <row r="18" spans="3:9" ht="20.25" customHeight="1">
      <c r="C18" s="123" t="s">
        <v>219</v>
      </c>
      <c r="D18" s="149" t="s">
        <v>274</v>
      </c>
      <c r="E18" s="149"/>
      <c r="F18" s="149"/>
      <c r="G18" s="149" t="s">
        <v>103</v>
      </c>
      <c r="H18" s="120"/>
      <c r="I18" s="150"/>
    </row>
    <row r="19" spans="3:9" ht="20.25" customHeight="1">
      <c r="C19" s="124" t="s">
        <v>222</v>
      </c>
      <c r="D19" s="149" t="s">
        <v>222</v>
      </c>
      <c r="E19" s="149"/>
      <c r="F19" s="149" t="s">
        <v>275</v>
      </c>
      <c r="G19" s="120"/>
      <c r="H19" s="120"/>
      <c r="I19" s="150"/>
    </row>
    <row r="20" spans="3:9" ht="16.5" customHeight="1">
      <c r="C20" s="123" t="s">
        <v>223</v>
      </c>
      <c r="D20" s="149" t="s">
        <v>224</v>
      </c>
      <c r="E20" s="149"/>
      <c r="F20" s="149" t="s">
        <v>235</v>
      </c>
      <c r="G20" s="120"/>
      <c r="H20" s="120"/>
      <c r="I20" s="150"/>
    </row>
    <row r="21" spans="3:9" ht="20.25" customHeight="1">
      <c r="C21" s="124" t="s">
        <v>225</v>
      </c>
      <c r="D21" s="149" t="s">
        <v>225</v>
      </c>
      <c r="E21" s="149"/>
      <c r="F21" s="149" t="s">
        <v>276</v>
      </c>
      <c r="G21" s="120"/>
      <c r="H21" s="120"/>
      <c r="I21" s="150"/>
    </row>
    <row r="22" spans="3:9" ht="20.25" customHeight="1">
      <c r="C22" s="124" t="s">
        <v>227</v>
      </c>
      <c r="D22" s="120"/>
      <c r="E22" s="149"/>
      <c r="F22" s="189" t="s">
        <v>242</v>
      </c>
      <c r="G22" s="190"/>
      <c r="H22" s="191"/>
      <c r="I22" s="150"/>
    </row>
    <row r="23" spans="3:9" ht="20.25" customHeight="1">
      <c r="C23" s="124" t="s">
        <v>277</v>
      </c>
      <c r="D23" s="120"/>
      <c r="E23" s="200"/>
      <c r="F23" s="66" t="s">
        <v>244</v>
      </c>
      <c r="G23" s="189" t="s">
        <v>278</v>
      </c>
      <c r="H23" s="191"/>
      <c r="I23" s="150"/>
    </row>
    <row r="24" spans="3:9" ht="20.25" customHeight="1">
      <c r="C24" s="124" t="s">
        <v>243</v>
      </c>
      <c r="D24" s="120"/>
      <c r="E24" s="200"/>
      <c r="F24" s="66"/>
      <c r="G24" s="189" t="s">
        <v>247</v>
      </c>
      <c r="H24" s="191"/>
      <c r="I24" s="211"/>
    </row>
    <row r="25" spans="3:9" ht="20.25" customHeight="1">
      <c r="C25" s="124" t="s">
        <v>246</v>
      </c>
      <c r="D25" s="120"/>
      <c r="E25" s="193"/>
      <c r="F25" s="79"/>
      <c r="G25" s="195" t="s">
        <v>26</v>
      </c>
      <c r="H25" s="212"/>
      <c r="I25" s="211"/>
    </row>
    <row r="26" spans="3:9" ht="20.25" customHeight="1">
      <c r="C26" s="123" t="s">
        <v>248</v>
      </c>
      <c r="D26" s="149" t="s">
        <v>279</v>
      </c>
      <c r="E26" s="200"/>
      <c r="F26" s="189" t="s">
        <v>280</v>
      </c>
      <c r="G26" s="190"/>
      <c r="H26" s="191"/>
      <c r="I26" s="211"/>
    </row>
    <row r="27" spans="3:9" ht="16.5" customHeight="1">
      <c r="C27" s="124"/>
      <c r="D27" s="149" t="s">
        <v>103</v>
      </c>
      <c r="E27" s="149"/>
      <c r="F27" s="727"/>
      <c r="G27" s="728"/>
      <c r="H27" s="729"/>
      <c r="I27" s="736"/>
    </row>
    <row r="28" spans="3:9" ht="20.25" customHeight="1">
      <c r="C28" s="124" t="s">
        <v>254</v>
      </c>
      <c r="D28" s="120"/>
      <c r="E28" s="149"/>
      <c r="F28" s="730"/>
      <c r="G28" s="731"/>
      <c r="H28" s="732"/>
      <c r="I28" s="737"/>
    </row>
    <row r="29" spans="3:9" ht="20.25" customHeight="1">
      <c r="C29" s="124" t="s">
        <v>281</v>
      </c>
      <c r="D29" s="120"/>
      <c r="E29" s="149"/>
      <c r="F29" s="730"/>
      <c r="G29" s="731"/>
      <c r="H29" s="732"/>
      <c r="I29" s="737"/>
    </row>
    <row r="30" spans="3:9" ht="20.25" customHeight="1">
      <c r="C30" s="124" t="s">
        <v>257</v>
      </c>
      <c r="D30" s="120"/>
      <c r="E30" s="149"/>
      <c r="F30" s="733"/>
      <c r="G30" s="734"/>
      <c r="H30" s="735"/>
      <c r="I30" s="738"/>
    </row>
    <row r="31" spans="3:9" ht="20.25" customHeight="1" thickBot="1">
      <c r="C31" s="144" t="s">
        <v>160</v>
      </c>
      <c r="D31" s="127"/>
      <c r="E31" s="151"/>
      <c r="F31" s="213" t="s">
        <v>160</v>
      </c>
      <c r="G31" s="127"/>
      <c r="H31" s="127"/>
      <c r="I31" s="152"/>
    </row>
    <row r="32" spans="3:6" ht="20.25" customHeight="1">
      <c r="C32" s="66" t="s">
        <v>258</v>
      </c>
      <c r="D32" s="67"/>
      <c r="E32" s="66"/>
      <c r="F32" s="64" t="s">
        <v>259</v>
      </c>
    </row>
    <row r="33" spans="3:6" ht="20.25" customHeight="1">
      <c r="C33" s="66" t="s">
        <v>260</v>
      </c>
      <c r="D33" s="67"/>
      <c r="E33" s="66"/>
      <c r="F33" s="64" t="s">
        <v>259</v>
      </c>
    </row>
  </sheetData>
  <mergeCells count="3">
    <mergeCell ref="F27:H30"/>
    <mergeCell ref="I27:I30"/>
    <mergeCell ref="G8:H8"/>
  </mergeCells>
  <printOptions/>
  <pageMargins left="0.5905511811023623" right="0.2755905511811024" top="0.5905511811023623" bottom="0.5905511811023623" header="0.5118110236220472" footer="0.5118110236220472"/>
  <pageSetup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F52"/>
  <sheetViews>
    <sheetView workbookViewId="0" topLeftCell="A28">
      <selection activeCell="AN46" sqref="AN46"/>
    </sheetView>
  </sheetViews>
  <sheetFormatPr defaultColWidth="9.00390625" defaultRowHeight="13.5"/>
  <cols>
    <col min="1" max="16384" width="2.625" style="11" customWidth="1"/>
  </cols>
  <sheetData>
    <row r="1" ht="12">
      <c r="A1" s="11" t="s">
        <v>547</v>
      </c>
    </row>
    <row r="4" spans="3:32" ht="12">
      <c r="C4" s="223" t="s">
        <v>427</v>
      </c>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3:32" ht="12">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row>
    <row r="6" spans="3:32" ht="12">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3:32" ht="12">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row>
    <row r="8" spans="3:32" ht="12">
      <c r="C8" s="223" t="s">
        <v>428</v>
      </c>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row>
    <row r="9" spans="3:32" ht="12">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row>
    <row r="10" spans="3:32" ht="1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row>
    <row r="12" ht="12">
      <c r="A12" s="11" t="s">
        <v>429</v>
      </c>
    </row>
    <row r="14" spans="1:32" ht="12">
      <c r="A14" s="254"/>
      <c r="B14" s="255"/>
      <c r="C14" s="255"/>
      <c r="D14" s="255"/>
      <c r="E14" s="255"/>
      <c r="F14" s="256"/>
      <c r="G14" s="224" t="s">
        <v>454</v>
      </c>
      <c r="H14" s="216"/>
      <c r="I14" s="216"/>
      <c r="J14" s="216"/>
      <c r="K14" s="216"/>
      <c r="L14" s="216"/>
      <c r="M14" s="216"/>
      <c r="N14" s="216"/>
      <c r="O14" s="216"/>
      <c r="P14" s="216"/>
      <c r="Q14" s="216"/>
      <c r="R14" s="216"/>
      <c r="S14" s="217"/>
      <c r="T14" s="224" t="s">
        <v>455</v>
      </c>
      <c r="U14" s="221"/>
      <c r="V14" s="221"/>
      <c r="W14" s="221"/>
      <c r="X14" s="221"/>
      <c r="Y14" s="221"/>
      <c r="Z14" s="221"/>
      <c r="AA14" s="221"/>
      <c r="AB14" s="221"/>
      <c r="AC14" s="221"/>
      <c r="AD14" s="221"/>
      <c r="AE14" s="221"/>
      <c r="AF14" s="250"/>
    </row>
    <row r="15" spans="1:32" ht="12">
      <c r="A15" s="242"/>
      <c r="B15" s="231"/>
      <c r="C15" s="231"/>
      <c r="D15" s="231"/>
      <c r="E15" s="231"/>
      <c r="F15" s="232"/>
      <c r="G15" s="218"/>
      <c r="H15" s="219"/>
      <c r="I15" s="219"/>
      <c r="J15" s="219"/>
      <c r="K15" s="219"/>
      <c r="L15" s="219"/>
      <c r="M15" s="219"/>
      <c r="N15" s="219"/>
      <c r="O15" s="219"/>
      <c r="P15" s="219"/>
      <c r="Q15" s="219"/>
      <c r="R15" s="219"/>
      <c r="S15" s="220"/>
      <c r="T15" s="251"/>
      <c r="U15" s="252"/>
      <c r="V15" s="252"/>
      <c r="W15" s="252"/>
      <c r="X15" s="252"/>
      <c r="Y15" s="252"/>
      <c r="Z15" s="252"/>
      <c r="AA15" s="252"/>
      <c r="AB15" s="252"/>
      <c r="AC15" s="252"/>
      <c r="AD15" s="252"/>
      <c r="AE15" s="252"/>
      <c r="AF15" s="253"/>
    </row>
    <row r="16" spans="1:32" ht="12">
      <c r="A16" s="233"/>
      <c r="B16" s="234"/>
      <c r="C16" s="234"/>
      <c r="D16" s="234"/>
      <c r="E16" s="234"/>
      <c r="F16" s="235"/>
      <c r="G16" s="233"/>
      <c r="H16" s="234"/>
      <c r="I16" s="234"/>
      <c r="J16" s="234"/>
      <c r="K16" s="234"/>
      <c r="L16" s="234"/>
      <c r="M16" s="234"/>
      <c r="N16" s="234"/>
      <c r="O16" s="234"/>
      <c r="P16" s="234"/>
      <c r="Q16" s="234"/>
      <c r="R16" s="234"/>
      <c r="S16" s="235"/>
      <c r="T16" s="233"/>
      <c r="U16" s="234"/>
      <c r="V16" s="234"/>
      <c r="W16" s="234"/>
      <c r="X16" s="234"/>
      <c r="Y16" s="234"/>
      <c r="Z16" s="234"/>
      <c r="AA16" s="234"/>
      <c r="AB16" s="234"/>
      <c r="AC16" s="234"/>
      <c r="AD16" s="234"/>
      <c r="AE16" s="234"/>
      <c r="AF16" s="235"/>
    </row>
    <row r="17" spans="1:32" ht="12">
      <c r="A17" s="247" t="s">
        <v>430</v>
      </c>
      <c r="B17" s="248"/>
      <c r="C17" s="248"/>
      <c r="D17" s="248"/>
      <c r="E17" s="248"/>
      <c r="F17" s="249"/>
      <c r="G17" s="247" t="s">
        <v>431</v>
      </c>
      <c r="H17" s="248"/>
      <c r="I17" s="248"/>
      <c r="J17" s="248"/>
      <c r="K17" s="248"/>
      <c r="L17" s="248"/>
      <c r="M17" s="248"/>
      <c r="N17" s="248"/>
      <c r="O17" s="248"/>
      <c r="P17" s="248"/>
      <c r="Q17" s="248"/>
      <c r="R17" s="248"/>
      <c r="S17" s="249"/>
      <c r="T17" s="247"/>
      <c r="U17" s="248"/>
      <c r="V17" s="248"/>
      <c r="W17" s="248"/>
      <c r="X17" s="248"/>
      <c r="Y17" s="248"/>
      <c r="Z17" s="248"/>
      <c r="AA17" s="248"/>
      <c r="AB17" s="248"/>
      <c r="AC17" s="248"/>
      <c r="AD17" s="248"/>
      <c r="AE17" s="248"/>
      <c r="AF17" s="249"/>
    </row>
    <row r="18" spans="1:32" ht="12">
      <c r="A18" s="247"/>
      <c r="B18" s="248"/>
      <c r="C18" s="248"/>
      <c r="D18" s="248"/>
      <c r="E18" s="248"/>
      <c r="F18" s="249"/>
      <c r="G18" s="247"/>
      <c r="H18" s="248"/>
      <c r="I18" s="248"/>
      <c r="J18" s="248"/>
      <c r="K18" s="248"/>
      <c r="L18" s="248"/>
      <c r="M18" s="248"/>
      <c r="N18" s="248"/>
      <c r="O18" s="248"/>
      <c r="P18" s="248"/>
      <c r="Q18" s="248"/>
      <c r="R18" s="248"/>
      <c r="S18" s="249"/>
      <c r="T18" s="247"/>
      <c r="U18" s="248"/>
      <c r="V18" s="248"/>
      <c r="W18" s="248"/>
      <c r="X18" s="248"/>
      <c r="Y18" s="248"/>
      <c r="Z18" s="248"/>
      <c r="AA18" s="248"/>
      <c r="AB18" s="248"/>
      <c r="AC18" s="248"/>
      <c r="AD18" s="248"/>
      <c r="AE18" s="248"/>
      <c r="AF18" s="249"/>
    </row>
    <row r="19" spans="1:32" ht="13.5" customHeight="1">
      <c r="A19" s="247"/>
      <c r="B19" s="248"/>
      <c r="C19" s="248"/>
      <c r="D19" s="248"/>
      <c r="E19" s="248"/>
      <c r="F19" s="249"/>
      <c r="G19" s="247" t="s">
        <v>432</v>
      </c>
      <c r="H19" s="248"/>
      <c r="I19" s="248"/>
      <c r="J19" s="248"/>
      <c r="K19" s="248"/>
      <c r="L19" s="248"/>
      <c r="M19" s="248"/>
      <c r="N19" s="248"/>
      <c r="O19" s="248"/>
      <c r="P19" s="248"/>
      <c r="Q19" s="248"/>
      <c r="R19" s="248"/>
      <c r="S19" s="249"/>
      <c r="T19" s="247"/>
      <c r="U19" s="248"/>
      <c r="V19" s="248"/>
      <c r="W19" s="248"/>
      <c r="X19" s="248"/>
      <c r="Y19" s="248"/>
      <c r="Z19" s="248"/>
      <c r="AA19" s="248"/>
      <c r="AB19" s="248"/>
      <c r="AC19" s="248"/>
      <c r="AD19" s="248"/>
      <c r="AE19" s="248"/>
      <c r="AF19" s="249"/>
    </row>
    <row r="20" spans="1:32" ht="12">
      <c r="A20" s="247"/>
      <c r="B20" s="248"/>
      <c r="C20" s="248"/>
      <c r="D20" s="248"/>
      <c r="E20" s="248"/>
      <c r="F20" s="249"/>
      <c r="G20" s="247"/>
      <c r="H20" s="248"/>
      <c r="I20" s="248"/>
      <c r="J20" s="248"/>
      <c r="K20" s="248"/>
      <c r="L20" s="248"/>
      <c r="M20" s="248"/>
      <c r="N20" s="248"/>
      <c r="O20" s="248"/>
      <c r="P20" s="248"/>
      <c r="Q20" s="248"/>
      <c r="R20" s="248"/>
      <c r="S20" s="249"/>
      <c r="T20" s="247"/>
      <c r="U20" s="248"/>
      <c r="V20" s="248"/>
      <c r="W20" s="248"/>
      <c r="X20" s="248"/>
      <c r="Y20" s="248"/>
      <c r="Z20" s="248"/>
      <c r="AA20" s="248"/>
      <c r="AB20" s="248"/>
      <c r="AC20" s="248"/>
      <c r="AD20" s="248"/>
      <c r="AE20" s="248"/>
      <c r="AF20" s="249"/>
    </row>
    <row r="21" spans="1:32" ht="12">
      <c r="A21" s="247" t="s">
        <v>434</v>
      </c>
      <c r="B21" s="248"/>
      <c r="C21" s="248"/>
      <c r="D21" s="248"/>
      <c r="E21" s="248"/>
      <c r="F21" s="249"/>
      <c r="G21" s="247" t="s">
        <v>433</v>
      </c>
      <c r="H21" s="248"/>
      <c r="I21" s="248"/>
      <c r="J21" s="248"/>
      <c r="K21" s="248"/>
      <c r="L21" s="248"/>
      <c r="M21" s="248"/>
      <c r="N21" s="248"/>
      <c r="O21" s="248"/>
      <c r="P21" s="248"/>
      <c r="Q21" s="248"/>
      <c r="R21" s="248"/>
      <c r="S21" s="249"/>
      <c r="T21" s="247"/>
      <c r="U21" s="248"/>
      <c r="V21" s="248"/>
      <c r="W21" s="248"/>
      <c r="X21" s="248"/>
      <c r="Y21" s="248"/>
      <c r="Z21" s="248"/>
      <c r="AA21" s="248"/>
      <c r="AB21" s="248"/>
      <c r="AC21" s="248"/>
      <c r="AD21" s="248"/>
      <c r="AE21" s="248"/>
      <c r="AF21" s="249"/>
    </row>
    <row r="22" spans="1:32" ht="12">
      <c r="A22" s="247"/>
      <c r="B22" s="248"/>
      <c r="C22" s="248"/>
      <c r="D22" s="248"/>
      <c r="E22" s="248"/>
      <c r="F22" s="249"/>
      <c r="G22" s="247"/>
      <c r="H22" s="248"/>
      <c r="I22" s="248"/>
      <c r="J22" s="248"/>
      <c r="K22" s="248"/>
      <c r="L22" s="248"/>
      <c r="M22" s="248"/>
      <c r="N22" s="248"/>
      <c r="O22" s="248"/>
      <c r="P22" s="248"/>
      <c r="Q22" s="248"/>
      <c r="R22" s="248"/>
      <c r="S22" s="249"/>
      <c r="T22" s="247"/>
      <c r="U22" s="248"/>
      <c r="V22" s="248"/>
      <c r="W22" s="248"/>
      <c r="X22" s="248"/>
      <c r="Y22" s="248"/>
      <c r="Z22" s="248"/>
      <c r="AA22" s="248"/>
      <c r="AB22" s="248"/>
      <c r="AC22" s="248"/>
      <c r="AD22" s="248"/>
      <c r="AE22" s="248"/>
      <c r="AF22" s="249"/>
    </row>
    <row r="23" spans="1:32" ht="12">
      <c r="A23" s="247" t="s">
        <v>435</v>
      </c>
      <c r="B23" s="248"/>
      <c r="C23" s="248"/>
      <c r="D23" s="248"/>
      <c r="E23" s="248"/>
      <c r="F23" s="249"/>
      <c r="G23" s="247"/>
      <c r="H23" s="248"/>
      <c r="I23" s="248"/>
      <c r="J23" s="248"/>
      <c r="K23" s="248"/>
      <c r="L23" s="248"/>
      <c r="M23" s="248"/>
      <c r="N23" s="248"/>
      <c r="O23" s="248"/>
      <c r="P23" s="248"/>
      <c r="Q23" s="248"/>
      <c r="R23" s="248"/>
      <c r="S23" s="249"/>
      <c r="T23" s="247" t="s">
        <v>751</v>
      </c>
      <c r="U23" s="248"/>
      <c r="V23" s="248"/>
      <c r="W23" s="248"/>
      <c r="X23" s="248"/>
      <c r="Y23" s="248"/>
      <c r="Z23" s="248"/>
      <c r="AA23" s="248"/>
      <c r="AB23" s="248"/>
      <c r="AC23" s="248"/>
      <c r="AD23" s="248"/>
      <c r="AE23" s="248"/>
      <c r="AF23" s="249"/>
    </row>
    <row r="24" spans="1:32" ht="12">
      <c r="A24" s="247"/>
      <c r="B24" s="248"/>
      <c r="C24" s="248"/>
      <c r="D24" s="248"/>
      <c r="E24" s="248"/>
      <c r="F24" s="249"/>
      <c r="G24" s="247"/>
      <c r="H24" s="248"/>
      <c r="I24" s="248"/>
      <c r="J24" s="248"/>
      <c r="K24" s="248"/>
      <c r="L24" s="248"/>
      <c r="M24" s="248"/>
      <c r="N24" s="248"/>
      <c r="O24" s="248"/>
      <c r="P24" s="248"/>
      <c r="Q24" s="248"/>
      <c r="R24" s="248"/>
      <c r="S24" s="249"/>
      <c r="T24" s="247"/>
      <c r="U24" s="248"/>
      <c r="V24" s="248"/>
      <c r="W24" s="248"/>
      <c r="X24" s="248"/>
      <c r="Y24" s="248"/>
      <c r="Z24" s="248"/>
      <c r="AA24" s="248"/>
      <c r="AB24" s="248"/>
      <c r="AC24" s="248"/>
      <c r="AD24" s="248"/>
      <c r="AE24" s="248"/>
      <c r="AF24" s="249"/>
    </row>
    <row r="25" spans="1:32" ht="12">
      <c r="A25" s="247" t="s">
        <v>436</v>
      </c>
      <c r="B25" s="248"/>
      <c r="C25" s="248"/>
      <c r="D25" s="248"/>
      <c r="E25" s="248"/>
      <c r="F25" s="249"/>
      <c r="G25" s="247" t="s">
        <v>750</v>
      </c>
      <c r="H25" s="248"/>
      <c r="I25" s="248"/>
      <c r="J25" s="248"/>
      <c r="K25" s="248"/>
      <c r="L25" s="248"/>
      <c r="M25" s="248"/>
      <c r="N25" s="248"/>
      <c r="O25" s="248"/>
      <c r="P25" s="248"/>
      <c r="Q25" s="248"/>
      <c r="R25" s="248"/>
      <c r="S25" s="249"/>
      <c r="T25" s="247"/>
      <c r="U25" s="248"/>
      <c r="V25" s="248"/>
      <c r="W25" s="248"/>
      <c r="X25" s="248"/>
      <c r="Y25" s="248"/>
      <c r="Z25" s="248"/>
      <c r="AA25" s="248"/>
      <c r="AB25" s="248"/>
      <c r="AC25" s="248"/>
      <c r="AD25" s="248"/>
      <c r="AE25" s="248"/>
      <c r="AF25" s="249"/>
    </row>
    <row r="26" spans="1:32" ht="12">
      <c r="A26" s="247"/>
      <c r="B26" s="248"/>
      <c r="C26" s="248"/>
      <c r="D26" s="248"/>
      <c r="E26" s="248"/>
      <c r="F26" s="249"/>
      <c r="G26" s="247"/>
      <c r="H26" s="248"/>
      <c r="I26" s="248"/>
      <c r="J26" s="248"/>
      <c r="K26" s="248"/>
      <c r="L26" s="248"/>
      <c r="M26" s="248"/>
      <c r="N26" s="248"/>
      <c r="O26" s="248"/>
      <c r="P26" s="248"/>
      <c r="Q26" s="248"/>
      <c r="R26" s="248"/>
      <c r="S26" s="249"/>
      <c r="T26" s="247"/>
      <c r="U26" s="248"/>
      <c r="V26" s="248"/>
      <c r="W26" s="248"/>
      <c r="X26" s="248"/>
      <c r="Y26" s="248"/>
      <c r="Z26" s="248"/>
      <c r="AA26" s="248"/>
      <c r="AB26" s="248"/>
      <c r="AC26" s="248"/>
      <c r="AD26" s="248"/>
      <c r="AE26" s="248"/>
      <c r="AF26" s="249"/>
    </row>
    <row r="27" spans="1:32" ht="12">
      <c r="A27" s="247" t="s">
        <v>437</v>
      </c>
      <c r="B27" s="248"/>
      <c r="C27" s="248"/>
      <c r="D27" s="248"/>
      <c r="E27" s="248"/>
      <c r="F27" s="249"/>
      <c r="G27" s="247"/>
      <c r="H27" s="248"/>
      <c r="I27" s="248"/>
      <c r="J27" s="248"/>
      <c r="K27" s="248"/>
      <c r="L27" s="248"/>
      <c r="M27" s="248"/>
      <c r="N27" s="248"/>
      <c r="O27" s="248"/>
      <c r="P27" s="248"/>
      <c r="Q27" s="248"/>
      <c r="R27" s="248"/>
      <c r="S27" s="249"/>
      <c r="T27" s="247" t="s">
        <v>752</v>
      </c>
      <c r="U27" s="248"/>
      <c r="V27" s="248"/>
      <c r="W27" s="248"/>
      <c r="X27" s="248"/>
      <c r="Y27" s="248"/>
      <c r="Z27" s="248"/>
      <c r="AA27" s="248"/>
      <c r="AB27" s="248"/>
      <c r="AC27" s="248"/>
      <c r="AD27" s="248"/>
      <c r="AE27" s="248"/>
      <c r="AF27" s="249"/>
    </row>
    <row r="28" spans="1:32" ht="12">
      <c r="A28" s="247"/>
      <c r="B28" s="248"/>
      <c r="C28" s="248"/>
      <c r="D28" s="248"/>
      <c r="E28" s="248"/>
      <c r="F28" s="249"/>
      <c r="G28" s="247"/>
      <c r="H28" s="248"/>
      <c r="I28" s="248"/>
      <c r="J28" s="248"/>
      <c r="K28" s="248"/>
      <c r="L28" s="248"/>
      <c r="M28" s="248"/>
      <c r="N28" s="248"/>
      <c r="O28" s="248"/>
      <c r="P28" s="248"/>
      <c r="Q28" s="248"/>
      <c r="R28" s="248"/>
      <c r="S28" s="249"/>
      <c r="T28" s="247"/>
      <c r="U28" s="248"/>
      <c r="V28" s="248"/>
      <c r="W28" s="248"/>
      <c r="X28" s="248"/>
      <c r="Y28" s="248"/>
      <c r="Z28" s="248"/>
      <c r="AA28" s="248"/>
      <c r="AB28" s="248"/>
      <c r="AC28" s="248"/>
      <c r="AD28" s="248"/>
      <c r="AE28" s="248"/>
      <c r="AF28" s="249"/>
    </row>
    <row r="29" spans="1:32" ht="12">
      <c r="A29" s="247" t="s">
        <v>438</v>
      </c>
      <c r="B29" s="248"/>
      <c r="C29" s="248"/>
      <c r="D29" s="248"/>
      <c r="E29" s="248"/>
      <c r="F29" s="249"/>
      <c r="G29" s="247"/>
      <c r="H29" s="248"/>
      <c r="I29" s="248"/>
      <c r="J29" s="248"/>
      <c r="K29" s="248"/>
      <c r="L29" s="248"/>
      <c r="M29" s="248"/>
      <c r="N29" s="248"/>
      <c r="O29" s="248"/>
      <c r="P29" s="248"/>
      <c r="Q29" s="248"/>
      <c r="R29" s="248"/>
      <c r="S29" s="249"/>
      <c r="T29" s="247" t="s">
        <v>439</v>
      </c>
      <c r="U29" s="248"/>
      <c r="V29" s="248"/>
      <c r="W29" s="248"/>
      <c r="X29" s="248"/>
      <c r="Y29" s="248"/>
      <c r="Z29" s="248"/>
      <c r="AA29" s="248"/>
      <c r="AB29" s="248"/>
      <c r="AC29" s="248"/>
      <c r="AD29" s="248"/>
      <c r="AE29" s="248"/>
      <c r="AF29" s="249"/>
    </row>
    <row r="30" spans="1:32" ht="12">
      <c r="A30" s="247"/>
      <c r="B30" s="248"/>
      <c r="C30" s="248"/>
      <c r="D30" s="248"/>
      <c r="E30" s="248"/>
      <c r="F30" s="249"/>
      <c r="G30" s="247"/>
      <c r="H30" s="248"/>
      <c r="I30" s="248"/>
      <c r="J30" s="248"/>
      <c r="K30" s="248"/>
      <c r="L30" s="248"/>
      <c r="M30" s="248"/>
      <c r="N30" s="248"/>
      <c r="O30" s="248"/>
      <c r="P30" s="248"/>
      <c r="Q30" s="248"/>
      <c r="R30" s="248"/>
      <c r="S30" s="249"/>
      <c r="T30" s="247"/>
      <c r="U30" s="248"/>
      <c r="V30" s="248"/>
      <c r="W30" s="248"/>
      <c r="X30" s="248"/>
      <c r="Y30" s="248"/>
      <c r="Z30" s="248"/>
      <c r="AA30" s="248"/>
      <c r="AB30" s="248"/>
      <c r="AC30" s="248"/>
      <c r="AD30" s="248"/>
      <c r="AE30" s="248"/>
      <c r="AF30" s="249"/>
    </row>
    <row r="31" spans="1:32" ht="12">
      <c r="A31" s="247" t="s">
        <v>440</v>
      </c>
      <c r="B31" s="248"/>
      <c r="C31" s="248"/>
      <c r="D31" s="248"/>
      <c r="E31" s="248"/>
      <c r="F31" s="249"/>
      <c r="G31" s="247"/>
      <c r="H31" s="248"/>
      <c r="I31" s="248"/>
      <c r="J31" s="248"/>
      <c r="K31" s="248"/>
      <c r="L31" s="248"/>
      <c r="M31" s="248"/>
      <c r="N31" s="248"/>
      <c r="O31" s="248"/>
      <c r="P31" s="248"/>
      <c r="Q31" s="248"/>
      <c r="R31" s="248"/>
      <c r="S31" s="249"/>
      <c r="T31" s="247" t="s">
        <v>753</v>
      </c>
      <c r="U31" s="248"/>
      <c r="V31" s="248"/>
      <c r="W31" s="248"/>
      <c r="X31" s="248"/>
      <c r="Y31" s="248"/>
      <c r="Z31" s="248"/>
      <c r="AA31" s="248"/>
      <c r="AB31" s="248"/>
      <c r="AC31" s="248"/>
      <c r="AD31" s="248"/>
      <c r="AE31" s="248"/>
      <c r="AF31" s="249"/>
    </row>
    <row r="32" spans="1:32" ht="12">
      <c r="A32" s="247"/>
      <c r="B32" s="248"/>
      <c r="C32" s="248"/>
      <c r="D32" s="248"/>
      <c r="E32" s="248"/>
      <c r="F32" s="249"/>
      <c r="G32" s="247"/>
      <c r="H32" s="248"/>
      <c r="I32" s="248"/>
      <c r="J32" s="248"/>
      <c r="K32" s="248"/>
      <c r="L32" s="248"/>
      <c r="M32" s="248"/>
      <c r="N32" s="248"/>
      <c r="O32" s="248"/>
      <c r="P32" s="248"/>
      <c r="Q32" s="248"/>
      <c r="R32" s="248"/>
      <c r="S32" s="249"/>
      <c r="T32" s="247"/>
      <c r="U32" s="248"/>
      <c r="V32" s="248"/>
      <c r="W32" s="248"/>
      <c r="X32" s="248"/>
      <c r="Y32" s="248"/>
      <c r="Z32" s="248"/>
      <c r="AA32" s="248"/>
      <c r="AB32" s="248"/>
      <c r="AC32" s="248"/>
      <c r="AD32" s="248"/>
      <c r="AE32" s="248"/>
      <c r="AF32" s="249"/>
    </row>
    <row r="33" spans="1:32" ht="12">
      <c r="A33" s="247" t="s">
        <v>441</v>
      </c>
      <c r="B33" s="248"/>
      <c r="C33" s="248"/>
      <c r="D33" s="248"/>
      <c r="E33" s="248"/>
      <c r="F33" s="249"/>
      <c r="G33" s="247" t="s">
        <v>442</v>
      </c>
      <c r="H33" s="248"/>
      <c r="I33" s="248"/>
      <c r="J33" s="248"/>
      <c r="K33" s="248"/>
      <c r="L33" s="248"/>
      <c r="M33" s="248"/>
      <c r="N33" s="248"/>
      <c r="O33" s="248"/>
      <c r="P33" s="248"/>
      <c r="Q33" s="248"/>
      <c r="R33" s="248"/>
      <c r="S33" s="249"/>
      <c r="T33" s="247"/>
      <c r="U33" s="248"/>
      <c r="V33" s="248"/>
      <c r="W33" s="248"/>
      <c r="X33" s="248"/>
      <c r="Y33" s="248"/>
      <c r="Z33" s="248"/>
      <c r="AA33" s="248"/>
      <c r="AB33" s="248"/>
      <c r="AC33" s="248"/>
      <c r="AD33" s="248"/>
      <c r="AE33" s="248"/>
      <c r="AF33" s="249"/>
    </row>
    <row r="34" spans="1:32" ht="12">
      <c r="A34" s="247"/>
      <c r="B34" s="248"/>
      <c r="C34" s="248"/>
      <c r="D34" s="248"/>
      <c r="E34" s="248"/>
      <c r="F34" s="249"/>
      <c r="G34" s="247"/>
      <c r="H34" s="248"/>
      <c r="I34" s="248"/>
      <c r="J34" s="248"/>
      <c r="K34" s="248"/>
      <c r="L34" s="248"/>
      <c r="M34" s="248"/>
      <c r="N34" s="248"/>
      <c r="O34" s="248"/>
      <c r="P34" s="248"/>
      <c r="Q34" s="248"/>
      <c r="R34" s="248"/>
      <c r="S34" s="249"/>
      <c r="T34" s="247"/>
      <c r="U34" s="248"/>
      <c r="V34" s="248"/>
      <c r="W34" s="248"/>
      <c r="X34" s="248"/>
      <c r="Y34" s="248"/>
      <c r="Z34" s="248"/>
      <c r="AA34" s="248"/>
      <c r="AB34" s="248"/>
      <c r="AC34" s="248"/>
      <c r="AD34" s="248"/>
      <c r="AE34" s="248"/>
      <c r="AF34" s="249"/>
    </row>
    <row r="35" spans="1:32" ht="12">
      <c r="A35" s="247" t="s">
        <v>443</v>
      </c>
      <c r="B35" s="248"/>
      <c r="C35" s="248"/>
      <c r="D35" s="248"/>
      <c r="E35" s="248"/>
      <c r="F35" s="249"/>
      <c r="G35" s="247"/>
      <c r="H35" s="248"/>
      <c r="I35" s="248"/>
      <c r="J35" s="248"/>
      <c r="K35" s="248"/>
      <c r="L35" s="248"/>
      <c r="M35" s="248"/>
      <c r="N35" s="248"/>
      <c r="O35" s="248"/>
      <c r="P35" s="248"/>
      <c r="Q35" s="248"/>
      <c r="R35" s="248"/>
      <c r="S35" s="249"/>
      <c r="T35" s="247" t="s">
        <v>444</v>
      </c>
      <c r="U35" s="248"/>
      <c r="V35" s="248"/>
      <c r="W35" s="248"/>
      <c r="X35" s="248"/>
      <c r="Y35" s="248"/>
      <c r="Z35" s="248"/>
      <c r="AA35" s="248"/>
      <c r="AB35" s="248"/>
      <c r="AC35" s="248"/>
      <c r="AD35" s="248"/>
      <c r="AE35" s="248"/>
      <c r="AF35" s="249"/>
    </row>
    <row r="36" spans="1:32" ht="12">
      <c r="A36" s="247"/>
      <c r="B36" s="248"/>
      <c r="C36" s="248"/>
      <c r="D36" s="248"/>
      <c r="E36" s="248"/>
      <c r="F36" s="249"/>
      <c r="G36" s="247"/>
      <c r="H36" s="248"/>
      <c r="I36" s="248"/>
      <c r="J36" s="248"/>
      <c r="K36" s="248"/>
      <c r="L36" s="248"/>
      <c r="M36" s="248"/>
      <c r="N36" s="248"/>
      <c r="O36" s="248"/>
      <c r="P36" s="248"/>
      <c r="Q36" s="248"/>
      <c r="R36" s="248"/>
      <c r="S36" s="249"/>
      <c r="T36" s="247"/>
      <c r="U36" s="248"/>
      <c r="V36" s="248"/>
      <c r="W36" s="248"/>
      <c r="X36" s="248"/>
      <c r="Y36" s="248"/>
      <c r="Z36" s="248"/>
      <c r="AA36" s="248"/>
      <c r="AB36" s="248"/>
      <c r="AC36" s="248"/>
      <c r="AD36" s="248"/>
      <c r="AE36" s="248"/>
      <c r="AF36" s="249"/>
    </row>
    <row r="37" spans="1:32" ht="12">
      <c r="A37" s="247" t="s">
        <v>445</v>
      </c>
      <c r="B37" s="248"/>
      <c r="C37" s="248"/>
      <c r="D37" s="248"/>
      <c r="E37" s="248"/>
      <c r="F37" s="249"/>
      <c r="G37" s="247" t="s">
        <v>446</v>
      </c>
      <c r="H37" s="248"/>
      <c r="I37" s="248"/>
      <c r="J37" s="248"/>
      <c r="K37" s="248"/>
      <c r="L37" s="248"/>
      <c r="M37" s="248"/>
      <c r="N37" s="248"/>
      <c r="O37" s="248"/>
      <c r="P37" s="248"/>
      <c r="Q37" s="248"/>
      <c r="R37" s="248"/>
      <c r="S37" s="249"/>
      <c r="T37" s="247" t="s">
        <v>447</v>
      </c>
      <c r="U37" s="248"/>
      <c r="V37" s="248"/>
      <c r="W37" s="248"/>
      <c r="X37" s="248"/>
      <c r="Y37" s="248"/>
      <c r="Z37" s="248"/>
      <c r="AA37" s="248"/>
      <c r="AB37" s="248"/>
      <c r="AC37" s="248"/>
      <c r="AD37" s="248"/>
      <c r="AE37" s="248"/>
      <c r="AF37" s="249"/>
    </row>
    <row r="38" spans="1:32" ht="12">
      <c r="A38" s="247"/>
      <c r="B38" s="248"/>
      <c r="C38" s="248"/>
      <c r="D38" s="248"/>
      <c r="E38" s="248"/>
      <c r="F38" s="249"/>
      <c r="G38" s="247"/>
      <c r="H38" s="248"/>
      <c r="I38" s="248"/>
      <c r="J38" s="248"/>
      <c r="K38" s="248"/>
      <c r="L38" s="248"/>
      <c r="M38" s="248"/>
      <c r="N38" s="248"/>
      <c r="O38" s="248"/>
      <c r="P38" s="248"/>
      <c r="Q38" s="248"/>
      <c r="R38" s="248"/>
      <c r="S38" s="249"/>
      <c r="T38" s="247"/>
      <c r="U38" s="248"/>
      <c r="V38" s="248"/>
      <c r="W38" s="248"/>
      <c r="X38" s="248"/>
      <c r="Y38" s="248"/>
      <c r="Z38" s="248"/>
      <c r="AA38" s="248"/>
      <c r="AB38" s="248"/>
      <c r="AC38" s="248"/>
      <c r="AD38" s="248"/>
      <c r="AE38" s="248"/>
      <c r="AF38" s="249"/>
    </row>
    <row r="39" spans="1:32" ht="12">
      <c r="A39" s="247" t="s">
        <v>448</v>
      </c>
      <c r="B39" s="248"/>
      <c r="C39" s="248"/>
      <c r="D39" s="248"/>
      <c r="E39" s="248"/>
      <c r="F39" s="249"/>
      <c r="G39" s="247"/>
      <c r="H39" s="248"/>
      <c r="I39" s="248"/>
      <c r="J39" s="248"/>
      <c r="K39" s="248"/>
      <c r="L39" s="248"/>
      <c r="M39" s="248"/>
      <c r="N39" s="248"/>
      <c r="O39" s="248"/>
      <c r="P39" s="248"/>
      <c r="Q39" s="248"/>
      <c r="R39" s="248"/>
      <c r="S39" s="249"/>
      <c r="T39" s="247" t="s">
        <v>452</v>
      </c>
      <c r="U39" s="248"/>
      <c r="V39" s="248"/>
      <c r="W39" s="248"/>
      <c r="X39" s="248"/>
      <c r="Y39" s="248"/>
      <c r="Z39" s="248"/>
      <c r="AA39" s="248"/>
      <c r="AB39" s="248"/>
      <c r="AC39" s="248"/>
      <c r="AD39" s="248"/>
      <c r="AE39" s="248"/>
      <c r="AF39" s="249"/>
    </row>
    <row r="40" spans="1:32" ht="13.5" customHeight="1">
      <c r="A40" s="247"/>
      <c r="B40" s="248"/>
      <c r="C40" s="248"/>
      <c r="D40" s="248"/>
      <c r="E40" s="248"/>
      <c r="F40" s="249"/>
      <c r="G40" s="247"/>
      <c r="H40" s="248"/>
      <c r="I40" s="248"/>
      <c r="J40" s="248"/>
      <c r="K40" s="248"/>
      <c r="L40" s="248"/>
      <c r="M40" s="248"/>
      <c r="N40" s="248"/>
      <c r="O40" s="248"/>
      <c r="P40" s="248"/>
      <c r="Q40" s="248"/>
      <c r="R40" s="248"/>
      <c r="S40" s="249"/>
      <c r="T40" s="247" t="s">
        <v>453</v>
      </c>
      <c r="U40" s="248"/>
      <c r="V40" s="248"/>
      <c r="W40" s="248"/>
      <c r="X40" s="248"/>
      <c r="Y40" s="248"/>
      <c r="Z40" s="248"/>
      <c r="AA40" s="248"/>
      <c r="AB40" s="248"/>
      <c r="AC40" s="248"/>
      <c r="AD40" s="248"/>
      <c r="AE40" s="248"/>
      <c r="AF40" s="249"/>
    </row>
    <row r="41" spans="1:32" ht="12">
      <c r="A41" s="247"/>
      <c r="B41" s="248"/>
      <c r="C41" s="248"/>
      <c r="D41" s="248"/>
      <c r="E41" s="248"/>
      <c r="F41" s="249"/>
      <c r="G41" s="247"/>
      <c r="H41" s="248"/>
      <c r="I41" s="248"/>
      <c r="J41" s="248"/>
      <c r="K41" s="248"/>
      <c r="L41" s="248"/>
      <c r="M41" s="248"/>
      <c r="N41" s="248"/>
      <c r="O41" s="248"/>
      <c r="P41" s="248"/>
      <c r="Q41" s="248"/>
      <c r="R41" s="248"/>
      <c r="S41" s="249"/>
      <c r="T41" s="247"/>
      <c r="U41" s="248"/>
      <c r="V41" s="248"/>
      <c r="W41" s="248"/>
      <c r="X41" s="248"/>
      <c r="Y41" s="248"/>
      <c r="Z41" s="248"/>
      <c r="AA41" s="248"/>
      <c r="AB41" s="248"/>
      <c r="AC41" s="248"/>
      <c r="AD41" s="248"/>
      <c r="AE41" s="248"/>
      <c r="AF41" s="249"/>
    </row>
    <row r="42" spans="1:32" ht="12">
      <c r="A42" s="247" t="s">
        <v>456</v>
      </c>
      <c r="B42" s="248"/>
      <c r="C42" s="248"/>
      <c r="D42" s="248"/>
      <c r="E42" s="248"/>
      <c r="F42" s="249"/>
      <c r="G42" s="247"/>
      <c r="H42" s="248"/>
      <c r="I42" s="248"/>
      <c r="J42" s="248"/>
      <c r="K42" s="248"/>
      <c r="L42" s="248"/>
      <c r="M42" s="248"/>
      <c r="N42" s="248"/>
      <c r="O42" s="248"/>
      <c r="P42" s="248"/>
      <c r="Q42" s="248"/>
      <c r="R42" s="248"/>
      <c r="S42" s="249"/>
      <c r="T42" s="247" t="s">
        <v>27</v>
      </c>
      <c r="U42" s="248"/>
      <c r="V42" s="248"/>
      <c r="W42" s="248"/>
      <c r="X42" s="248"/>
      <c r="Y42" s="248"/>
      <c r="Z42" s="248"/>
      <c r="AA42" s="248"/>
      <c r="AB42" s="248"/>
      <c r="AC42" s="248"/>
      <c r="AD42" s="248"/>
      <c r="AE42" s="248"/>
      <c r="AF42" s="249"/>
    </row>
    <row r="43" spans="1:32" ht="13.5" customHeight="1">
      <c r="A43" s="247"/>
      <c r="B43" s="248"/>
      <c r="C43" s="248"/>
      <c r="D43" s="248"/>
      <c r="E43" s="248"/>
      <c r="F43" s="249"/>
      <c r="G43" s="247"/>
      <c r="H43" s="248"/>
      <c r="I43" s="248"/>
      <c r="J43" s="248"/>
      <c r="K43" s="248"/>
      <c r="L43" s="248"/>
      <c r="M43" s="248"/>
      <c r="N43" s="248"/>
      <c r="O43" s="248"/>
      <c r="P43" s="248"/>
      <c r="Q43" s="248"/>
      <c r="R43" s="248"/>
      <c r="S43" s="249"/>
      <c r="T43" s="247" t="s">
        <v>457</v>
      </c>
      <c r="U43" s="248"/>
      <c r="V43" s="248"/>
      <c r="W43" s="248"/>
      <c r="X43" s="248"/>
      <c r="Y43" s="248"/>
      <c r="Z43" s="248"/>
      <c r="AA43" s="248"/>
      <c r="AB43" s="248"/>
      <c r="AC43" s="248"/>
      <c r="AD43" s="248"/>
      <c r="AE43" s="248"/>
      <c r="AF43" s="249"/>
    </row>
    <row r="44" spans="1:32" ht="12">
      <c r="A44" s="247"/>
      <c r="B44" s="248"/>
      <c r="C44" s="248"/>
      <c r="D44" s="248"/>
      <c r="E44" s="248"/>
      <c r="F44" s="249"/>
      <c r="G44" s="247"/>
      <c r="H44" s="248"/>
      <c r="I44" s="248"/>
      <c r="J44" s="248"/>
      <c r="K44" s="248"/>
      <c r="L44" s="248"/>
      <c r="M44" s="248"/>
      <c r="N44" s="248"/>
      <c r="O44" s="248"/>
      <c r="P44" s="248"/>
      <c r="Q44" s="248"/>
      <c r="R44" s="248"/>
      <c r="S44" s="249"/>
      <c r="T44" s="247"/>
      <c r="U44" s="248"/>
      <c r="V44" s="248"/>
      <c r="W44" s="248"/>
      <c r="X44" s="248"/>
      <c r="Y44" s="248"/>
      <c r="Z44" s="248"/>
      <c r="AA44" s="248"/>
      <c r="AB44" s="248"/>
      <c r="AC44" s="248"/>
      <c r="AD44" s="248"/>
      <c r="AE44" s="248"/>
      <c r="AF44" s="249"/>
    </row>
    <row r="45" spans="1:32" ht="12" customHeight="1">
      <c r="A45" s="247" t="s">
        <v>458</v>
      </c>
      <c r="B45" s="248"/>
      <c r="C45" s="248"/>
      <c r="D45" s="248"/>
      <c r="E45" s="248"/>
      <c r="F45" s="249"/>
      <c r="G45" s="236" t="s">
        <v>459</v>
      </c>
      <c r="H45" s="237"/>
      <c r="I45" s="237"/>
      <c r="J45" s="237"/>
      <c r="K45" s="237"/>
      <c r="L45" s="237"/>
      <c r="M45" s="237"/>
      <c r="N45" s="237"/>
      <c r="O45" s="237"/>
      <c r="P45" s="237"/>
      <c r="Q45" s="237"/>
      <c r="R45" s="237"/>
      <c r="S45" s="230"/>
      <c r="T45" s="247"/>
      <c r="U45" s="248"/>
      <c r="V45" s="248"/>
      <c r="W45" s="248"/>
      <c r="X45" s="248"/>
      <c r="Y45" s="248"/>
      <c r="Z45" s="248"/>
      <c r="AA45" s="248"/>
      <c r="AB45" s="248"/>
      <c r="AC45" s="248"/>
      <c r="AD45" s="248"/>
      <c r="AE45" s="248"/>
      <c r="AF45" s="249"/>
    </row>
    <row r="46" spans="1:32" ht="12" customHeight="1">
      <c r="A46" s="247"/>
      <c r="B46" s="248"/>
      <c r="C46" s="248"/>
      <c r="D46" s="248"/>
      <c r="E46" s="248"/>
      <c r="F46" s="249"/>
      <c r="G46" s="236"/>
      <c r="H46" s="237"/>
      <c r="I46" s="237"/>
      <c r="J46" s="237"/>
      <c r="K46" s="237"/>
      <c r="L46" s="237"/>
      <c r="M46" s="237"/>
      <c r="N46" s="237"/>
      <c r="O46" s="237"/>
      <c r="P46" s="237"/>
      <c r="Q46" s="237"/>
      <c r="R46" s="237"/>
      <c r="S46" s="230"/>
      <c r="T46" s="229"/>
      <c r="U46" s="228"/>
      <c r="V46" s="228"/>
      <c r="W46" s="228"/>
      <c r="X46" s="228"/>
      <c r="Y46" s="228"/>
      <c r="Z46" s="228"/>
      <c r="AA46" s="228"/>
      <c r="AB46" s="228"/>
      <c r="AC46" s="228"/>
      <c r="AD46" s="228"/>
      <c r="AE46" s="228"/>
      <c r="AF46" s="227"/>
    </row>
    <row r="47" spans="1:32" ht="12">
      <c r="A47" s="247"/>
      <c r="B47" s="248"/>
      <c r="C47" s="248"/>
      <c r="D47" s="248"/>
      <c r="E47" s="248"/>
      <c r="F47" s="249"/>
      <c r="G47" s="239"/>
      <c r="H47" s="240"/>
      <c r="I47" s="240"/>
      <c r="J47" s="240"/>
      <c r="K47" s="240"/>
      <c r="L47" s="240"/>
      <c r="M47" s="240"/>
      <c r="N47" s="240"/>
      <c r="O47" s="240"/>
      <c r="P47" s="240"/>
      <c r="Q47" s="240"/>
      <c r="R47" s="240"/>
      <c r="S47" s="241"/>
      <c r="T47" s="229"/>
      <c r="U47" s="228"/>
      <c r="V47" s="228"/>
      <c r="W47" s="228"/>
      <c r="X47" s="228"/>
      <c r="Y47" s="228"/>
      <c r="Z47" s="228"/>
      <c r="AA47" s="228"/>
      <c r="AB47" s="228"/>
      <c r="AC47" s="228"/>
      <c r="AD47" s="228"/>
      <c r="AE47" s="228"/>
      <c r="AF47" s="227"/>
    </row>
    <row r="48" spans="1:32" ht="12">
      <c r="A48" s="247"/>
      <c r="B48" s="248"/>
      <c r="C48" s="248"/>
      <c r="D48" s="248"/>
      <c r="E48" s="248"/>
      <c r="F48" s="249"/>
      <c r="G48" s="239"/>
      <c r="H48" s="240"/>
      <c r="I48" s="240"/>
      <c r="J48" s="240"/>
      <c r="K48" s="240"/>
      <c r="L48" s="240"/>
      <c r="M48" s="240"/>
      <c r="N48" s="240"/>
      <c r="O48" s="240"/>
      <c r="P48" s="240"/>
      <c r="Q48" s="240"/>
      <c r="R48" s="240"/>
      <c r="S48" s="241"/>
      <c r="T48" s="229"/>
      <c r="U48" s="228"/>
      <c r="V48" s="228"/>
      <c r="W48" s="228"/>
      <c r="X48" s="228"/>
      <c r="Y48" s="228"/>
      <c r="Z48" s="228"/>
      <c r="AA48" s="228"/>
      <c r="AB48" s="228"/>
      <c r="AC48" s="228"/>
      <c r="AD48" s="228"/>
      <c r="AE48" s="228"/>
      <c r="AF48" s="227"/>
    </row>
    <row r="49" spans="1:32" ht="12">
      <c r="A49" s="247"/>
      <c r="B49" s="248"/>
      <c r="C49" s="248"/>
      <c r="D49" s="248"/>
      <c r="E49" s="248"/>
      <c r="F49" s="249"/>
      <c r="G49" s="239"/>
      <c r="H49" s="240"/>
      <c r="I49" s="240"/>
      <c r="J49" s="240"/>
      <c r="K49" s="240"/>
      <c r="L49" s="240"/>
      <c r="M49" s="240"/>
      <c r="N49" s="240"/>
      <c r="O49" s="240"/>
      <c r="P49" s="240"/>
      <c r="Q49" s="240"/>
      <c r="R49" s="240"/>
      <c r="S49" s="241"/>
      <c r="T49" s="229"/>
      <c r="U49" s="228"/>
      <c r="V49" s="228"/>
      <c r="W49" s="228"/>
      <c r="X49" s="228"/>
      <c r="Y49" s="228"/>
      <c r="Z49" s="228"/>
      <c r="AA49" s="228"/>
      <c r="AB49" s="228"/>
      <c r="AC49" s="228"/>
      <c r="AD49" s="228"/>
      <c r="AE49" s="228"/>
      <c r="AF49" s="227"/>
    </row>
    <row r="50" spans="1:32" ht="12">
      <c r="A50" s="243"/>
      <c r="B50" s="244"/>
      <c r="C50" s="244"/>
      <c r="D50" s="244"/>
      <c r="E50" s="244"/>
      <c r="F50" s="238"/>
      <c r="G50" s="242"/>
      <c r="H50" s="231"/>
      <c r="I50" s="231"/>
      <c r="J50" s="231"/>
      <c r="K50" s="231"/>
      <c r="L50" s="231"/>
      <c r="M50" s="231"/>
      <c r="N50" s="231"/>
      <c r="O50" s="231"/>
      <c r="P50" s="231"/>
      <c r="Q50" s="231"/>
      <c r="R50" s="231"/>
      <c r="S50" s="232"/>
      <c r="T50" s="226"/>
      <c r="U50" s="225"/>
      <c r="V50" s="225"/>
      <c r="W50" s="225"/>
      <c r="X50" s="225"/>
      <c r="Y50" s="225"/>
      <c r="Z50" s="225"/>
      <c r="AA50" s="225"/>
      <c r="AB50" s="225"/>
      <c r="AC50" s="225"/>
      <c r="AD50" s="225"/>
      <c r="AE50" s="225"/>
      <c r="AF50" s="222"/>
    </row>
    <row r="51" ht="12">
      <c r="A51" s="12"/>
    </row>
    <row r="52" ht="12">
      <c r="A52" s="12"/>
    </row>
  </sheetData>
  <mergeCells count="109">
    <mergeCell ref="T20:AF20"/>
    <mergeCell ref="T16:AF16"/>
    <mergeCell ref="T17:AF17"/>
    <mergeCell ref="T18:AF18"/>
    <mergeCell ref="T19:AF19"/>
    <mergeCell ref="C4:AF7"/>
    <mergeCell ref="C8:AF10"/>
    <mergeCell ref="G14:S15"/>
    <mergeCell ref="T14:AF15"/>
    <mergeCell ref="A14:F15"/>
    <mergeCell ref="T21:AF21"/>
    <mergeCell ref="T22:AF22"/>
    <mergeCell ref="T23:AF23"/>
    <mergeCell ref="T24:AF24"/>
    <mergeCell ref="T25:AF25"/>
    <mergeCell ref="T26:AF26"/>
    <mergeCell ref="T27:AF27"/>
    <mergeCell ref="T28:AF28"/>
    <mergeCell ref="T29:AF29"/>
    <mergeCell ref="T30:AF30"/>
    <mergeCell ref="T31:AF31"/>
    <mergeCell ref="T32:AF32"/>
    <mergeCell ref="T33:AF33"/>
    <mergeCell ref="T34:AF34"/>
    <mergeCell ref="T35:AF35"/>
    <mergeCell ref="T36:AF36"/>
    <mergeCell ref="T37:AF37"/>
    <mergeCell ref="T38:AF38"/>
    <mergeCell ref="T39:AF39"/>
    <mergeCell ref="T40:AF40"/>
    <mergeCell ref="T41:AF41"/>
    <mergeCell ref="T42:AF42"/>
    <mergeCell ref="T43:AF43"/>
    <mergeCell ref="T44:AF44"/>
    <mergeCell ref="T45:AF45"/>
    <mergeCell ref="T46:AF46"/>
    <mergeCell ref="T47:AF47"/>
    <mergeCell ref="T48:AF48"/>
    <mergeCell ref="T49:AF49"/>
    <mergeCell ref="T50:AF50"/>
    <mergeCell ref="G16:S16"/>
    <mergeCell ref="G17:S17"/>
    <mergeCell ref="G18:S18"/>
    <mergeCell ref="G19:S19"/>
    <mergeCell ref="G20:S20"/>
    <mergeCell ref="G21:S21"/>
    <mergeCell ref="G22:S22"/>
    <mergeCell ref="G23:S23"/>
    <mergeCell ref="G24:S24"/>
    <mergeCell ref="G25:S25"/>
    <mergeCell ref="G26:S26"/>
    <mergeCell ref="G27:S27"/>
    <mergeCell ref="G28:S28"/>
    <mergeCell ref="G29:S29"/>
    <mergeCell ref="G30:S30"/>
    <mergeCell ref="G31:S31"/>
    <mergeCell ref="G32:S32"/>
    <mergeCell ref="G33:S33"/>
    <mergeCell ref="G34:S34"/>
    <mergeCell ref="G35:S35"/>
    <mergeCell ref="G36:S36"/>
    <mergeCell ref="G37:S37"/>
    <mergeCell ref="G38:S38"/>
    <mergeCell ref="G39:S39"/>
    <mergeCell ref="G44:S44"/>
    <mergeCell ref="G47:S47"/>
    <mergeCell ref="G40:S40"/>
    <mergeCell ref="G41:S41"/>
    <mergeCell ref="G42:S42"/>
    <mergeCell ref="G43:S43"/>
    <mergeCell ref="G45:S46"/>
    <mergeCell ref="G48:S48"/>
    <mergeCell ref="G49:S49"/>
    <mergeCell ref="G50:S50"/>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7:F37"/>
    <mergeCell ref="A38:F38"/>
    <mergeCell ref="A31:F31"/>
    <mergeCell ref="A32:F32"/>
    <mergeCell ref="A33:F33"/>
    <mergeCell ref="A34:F34"/>
    <mergeCell ref="A35:F35"/>
    <mergeCell ref="A36:F36"/>
    <mergeCell ref="A50:F50"/>
    <mergeCell ref="A43:F43"/>
    <mergeCell ref="A44:F44"/>
    <mergeCell ref="A45:F45"/>
    <mergeCell ref="A46:F46"/>
    <mergeCell ref="A47:F47"/>
    <mergeCell ref="A48:F48"/>
    <mergeCell ref="A49:F49"/>
    <mergeCell ref="A39:F39"/>
    <mergeCell ref="A40:F40"/>
    <mergeCell ref="A41:F41"/>
    <mergeCell ref="A42:F4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F54"/>
  <sheetViews>
    <sheetView workbookViewId="0" topLeftCell="A1">
      <selection activeCell="C52" sqref="C52"/>
    </sheetView>
  </sheetViews>
  <sheetFormatPr defaultColWidth="9.00390625" defaultRowHeight="13.5"/>
  <cols>
    <col min="1" max="16384" width="2.625" style="11" customWidth="1"/>
  </cols>
  <sheetData>
    <row r="1" ht="12">
      <c r="A1" s="11" t="s">
        <v>546</v>
      </c>
    </row>
    <row r="3" ht="12">
      <c r="A3" s="11" t="s">
        <v>460</v>
      </c>
    </row>
    <row r="5" spans="1:32" ht="12">
      <c r="A5" s="16"/>
      <c r="B5" s="17"/>
      <c r="C5" s="17"/>
      <c r="D5" s="17"/>
      <c r="E5" s="17"/>
      <c r="F5" s="17"/>
      <c r="G5" s="17"/>
      <c r="H5" s="17"/>
      <c r="I5" s="17"/>
      <c r="J5" s="17"/>
      <c r="K5" s="17"/>
      <c r="L5" s="17"/>
      <c r="M5" s="17"/>
      <c r="N5" s="17"/>
      <c r="O5" s="17"/>
      <c r="P5" s="17"/>
      <c r="Q5" s="17"/>
      <c r="R5" s="17"/>
      <c r="S5" s="17"/>
      <c r="T5" s="17"/>
      <c r="U5" s="17"/>
      <c r="V5" s="17"/>
      <c r="W5" s="17"/>
      <c r="X5" s="17"/>
      <c r="Y5" s="263" t="s">
        <v>475</v>
      </c>
      <c r="Z5" s="263"/>
      <c r="AA5" s="263"/>
      <c r="AB5" s="263"/>
      <c r="AC5" s="263"/>
      <c r="AD5" s="263"/>
      <c r="AE5" s="263"/>
      <c r="AF5" s="264"/>
    </row>
    <row r="6" spans="1:32" ht="12">
      <c r="A6" s="13"/>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9"/>
    </row>
    <row r="7" spans="1:32" ht="12">
      <c r="A7" s="13"/>
      <c r="B7" s="257" t="s">
        <v>461</v>
      </c>
      <c r="C7" s="258"/>
      <c r="D7" s="258"/>
      <c r="E7" s="259"/>
      <c r="F7" s="18"/>
      <c r="G7" s="18"/>
      <c r="H7" s="18"/>
      <c r="I7" s="18"/>
      <c r="J7" s="18"/>
      <c r="K7" s="18"/>
      <c r="L7" s="18"/>
      <c r="M7" s="18"/>
      <c r="N7" s="18"/>
      <c r="O7" s="18"/>
      <c r="P7" s="18"/>
      <c r="Q7" s="18"/>
      <c r="R7" s="18"/>
      <c r="S7" s="18"/>
      <c r="T7" s="18"/>
      <c r="U7" s="18"/>
      <c r="V7" s="18"/>
      <c r="W7" s="18"/>
      <c r="X7" s="18"/>
      <c r="Y7" s="18"/>
      <c r="Z7" s="18"/>
      <c r="AA7" s="18"/>
      <c r="AB7" s="18"/>
      <c r="AC7" s="18"/>
      <c r="AD7" s="18"/>
      <c r="AE7" s="18"/>
      <c r="AF7" s="19"/>
    </row>
    <row r="8" spans="1:32" ht="12">
      <c r="A8" s="13"/>
      <c r="B8" s="18"/>
      <c r="C8" s="18"/>
      <c r="D8" s="15"/>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9"/>
    </row>
    <row r="9" spans="1:32" ht="12">
      <c r="A9" s="13"/>
      <c r="B9" s="18"/>
      <c r="C9" s="18"/>
      <c r="D9" s="257" t="s">
        <v>462</v>
      </c>
      <c r="E9" s="258"/>
      <c r="F9" s="258"/>
      <c r="G9" s="259"/>
      <c r="H9" s="18"/>
      <c r="I9" s="18"/>
      <c r="J9" s="18"/>
      <c r="K9" s="18"/>
      <c r="L9" s="18"/>
      <c r="M9" s="18"/>
      <c r="N9" s="18"/>
      <c r="O9" s="18"/>
      <c r="P9" s="18"/>
      <c r="Q9" s="18"/>
      <c r="R9" s="18"/>
      <c r="S9" s="18"/>
      <c r="T9" s="18"/>
      <c r="U9" s="18"/>
      <c r="V9" s="18"/>
      <c r="W9" s="18"/>
      <c r="X9" s="18"/>
      <c r="Y9" s="18"/>
      <c r="Z9" s="18"/>
      <c r="AA9" s="18"/>
      <c r="AB9" s="18"/>
      <c r="AC9" s="18"/>
      <c r="AD9" s="18"/>
      <c r="AE9" s="18"/>
      <c r="AF9" s="19"/>
    </row>
    <row r="10" spans="1:32" ht="12">
      <c r="A10" s="13"/>
      <c r="B10" s="18"/>
      <c r="C10" s="18"/>
      <c r="D10" s="18"/>
      <c r="E10" s="18"/>
      <c r="F10" s="15"/>
      <c r="G10" s="18"/>
      <c r="H10" s="18"/>
      <c r="I10" s="18"/>
      <c r="J10" s="14"/>
      <c r="K10" s="14"/>
      <c r="L10" s="14"/>
      <c r="M10" s="14"/>
      <c r="N10" s="14"/>
      <c r="O10" s="14"/>
      <c r="P10" s="14"/>
      <c r="Q10" s="14"/>
      <c r="R10" s="14"/>
      <c r="S10" s="14"/>
      <c r="T10" s="18"/>
      <c r="U10" s="18"/>
      <c r="V10" s="18"/>
      <c r="W10" s="18"/>
      <c r="X10" s="18"/>
      <c r="Y10" s="18"/>
      <c r="Z10" s="18"/>
      <c r="AA10" s="18"/>
      <c r="AB10" s="18"/>
      <c r="AC10" s="18"/>
      <c r="AD10" s="18"/>
      <c r="AE10" s="18"/>
      <c r="AF10" s="19"/>
    </row>
    <row r="11" spans="1:32" ht="12">
      <c r="A11" s="13"/>
      <c r="B11" s="18"/>
      <c r="C11" s="18"/>
      <c r="D11" s="18"/>
      <c r="E11" s="18"/>
      <c r="F11" s="257" t="s">
        <v>463</v>
      </c>
      <c r="G11" s="258"/>
      <c r="H11" s="258"/>
      <c r="I11" s="259"/>
      <c r="J11" s="18"/>
      <c r="K11" s="18"/>
      <c r="L11" s="18">
        <f>L13+L15+L17+L19+1</f>
        <v>19</v>
      </c>
      <c r="M11" s="18" t="s">
        <v>468</v>
      </c>
      <c r="N11" s="18"/>
      <c r="O11" s="18"/>
      <c r="P11" s="18"/>
      <c r="Q11" s="18"/>
      <c r="R11" s="18"/>
      <c r="S11" s="18"/>
      <c r="T11" s="257" t="s">
        <v>470</v>
      </c>
      <c r="U11" s="258"/>
      <c r="V11" s="258"/>
      <c r="W11" s="259"/>
      <c r="X11" s="18"/>
      <c r="Y11" s="18"/>
      <c r="Z11" s="18">
        <f>Z13+Z15+Z17+1</f>
        <v>26</v>
      </c>
      <c r="AA11" s="18" t="s">
        <v>468</v>
      </c>
      <c r="AB11" s="18"/>
      <c r="AC11" s="18"/>
      <c r="AD11" s="18"/>
      <c r="AE11" s="18"/>
      <c r="AF11" s="19"/>
    </row>
    <row r="12" spans="1:32" ht="12">
      <c r="A12" s="13"/>
      <c r="B12" s="18"/>
      <c r="C12" s="18"/>
      <c r="D12" s="18"/>
      <c r="E12" s="18"/>
      <c r="F12" s="18"/>
      <c r="G12" s="18"/>
      <c r="H12" s="15"/>
      <c r="I12" s="18"/>
      <c r="J12" s="18"/>
      <c r="K12" s="18"/>
      <c r="L12" s="18"/>
      <c r="M12" s="18"/>
      <c r="N12" s="18"/>
      <c r="O12" s="18"/>
      <c r="P12" s="18"/>
      <c r="Q12" s="18"/>
      <c r="R12" s="18"/>
      <c r="S12" s="18"/>
      <c r="T12" s="18"/>
      <c r="U12" s="18"/>
      <c r="V12" s="15"/>
      <c r="W12" s="18"/>
      <c r="X12" s="18"/>
      <c r="Y12" s="18"/>
      <c r="Z12" s="18"/>
      <c r="AA12" s="18"/>
      <c r="AB12" s="18"/>
      <c r="AC12" s="18"/>
      <c r="AD12" s="18"/>
      <c r="AE12" s="18"/>
      <c r="AF12" s="19"/>
    </row>
    <row r="13" spans="1:32" ht="12">
      <c r="A13" s="13"/>
      <c r="B13" s="18"/>
      <c r="C13" s="18"/>
      <c r="D13" s="18"/>
      <c r="E13" s="18"/>
      <c r="F13" s="18"/>
      <c r="G13" s="18"/>
      <c r="H13" s="260" t="s">
        <v>464</v>
      </c>
      <c r="I13" s="261"/>
      <c r="J13" s="261"/>
      <c r="K13" s="262"/>
      <c r="L13" s="18">
        <v>3</v>
      </c>
      <c r="M13" s="18" t="s">
        <v>468</v>
      </c>
      <c r="N13" s="18"/>
      <c r="O13" s="18"/>
      <c r="P13" s="18"/>
      <c r="Q13" s="18"/>
      <c r="R13" s="18"/>
      <c r="S13" s="18"/>
      <c r="T13" s="18"/>
      <c r="U13" s="18"/>
      <c r="V13" s="260" t="s">
        <v>471</v>
      </c>
      <c r="W13" s="261"/>
      <c r="X13" s="261"/>
      <c r="Y13" s="262"/>
      <c r="Z13" s="18">
        <v>4</v>
      </c>
      <c r="AA13" s="18" t="s">
        <v>468</v>
      </c>
      <c r="AB13" s="18"/>
      <c r="AC13" s="18"/>
      <c r="AD13" s="18"/>
      <c r="AE13" s="18"/>
      <c r="AF13" s="19"/>
    </row>
    <row r="14" spans="1:32" ht="12">
      <c r="A14" s="13"/>
      <c r="B14" s="18"/>
      <c r="C14" s="18"/>
      <c r="D14" s="18"/>
      <c r="E14" s="18"/>
      <c r="F14" s="18"/>
      <c r="G14" s="18"/>
      <c r="H14" s="15"/>
      <c r="I14" s="18"/>
      <c r="J14" s="18"/>
      <c r="K14" s="18"/>
      <c r="L14" s="18"/>
      <c r="M14" s="18"/>
      <c r="N14" s="18"/>
      <c r="O14" s="18"/>
      <c r="P14" s="18"/>
      <c r="Q14" s="18"/>
      <c r="R14" s="18"/>
      <c r="S14" s="18"/>
      <c r="T14" s="18"/>
      <c r="U14" s="18"/>
      <c r="V14" s="15"/>
      <c r="W14" s="18"/>
      <c r="X14" s="18"/>
      <c r="Y14" s="18"/>
      <c r="Z14" s="18"/>
      <c r="AA14" s="18"/>
      <c r="AB14" s="18"/>
      <c r="AC14" s="18"/>
      <c r="AD14" s="18"/>
      <c r="AE14" s="18"/>
      <c r="AF14" s="19"/>
    </row>
    <row r="15" spans="1:32" ht="12">
      <c r="A15" s="13"/>
      <c r="B15" s="18"/>
      <c r="C15" s="18"/>
      <c r="D15" s="18"/>
      <c r="E15" s="18"/>
      <c r="F15" s="18"/>
      <c r="G15" s="18"/>
      <c r="H15" s="260" t="s">
        <v>465</v>
      </c>
      <c r="I15" s="261"/>
      <c r="J15" s="261"/>
      <c r="K15" s="262"/>
      <c r="L15" s="18">
        <v>4</v>
      </c>
      <c r="M15" s="18" t="s">
        <v>468</v>
      </c>
      <c r="N15" s="18"/>
      <c r="O15" s="18"/>
      <c r="P15" s="18"/>
      <c r="Q15" s="18"/>
      <c r="R15" s="18"/>
      <c r="S15" s="18"/>
      <c r="T15" s="18"/>
      <c r="U15" s="18"/>
      <c r="V15" s="260" t="s">
        <v>472</v>
      </c>
      <c r="W15" s="261"/>
      <c r="X15" s="261"/>
      <c r="Y15" s="262"/>
      <c r="Z15" s="18">
        <v>14</v>
      </c>
      <c r="AA15" s="18" t="s">
        <v>468</v>
      </c>
      <c r="AB15" s="18" t="s">
        <v>474</v>
      </c>
      <c r="AC15" s="18"/>
      <c r="AD15" s="18"/>
      <c r="AE15" s="18"/>
      <c r="AF15" s="19"/>
    </row>
    <row r="16" spans="1:32" ht="12">
      <c r="A16" s="13"/>
      <c r="B16" s="18"/>
      <c r="C16" s="18"/>
      <c r="D16" s="18"/>
      <c r="E16" s="18"/>
      <c r="F16" s="18"/>
      <c r="G16" s="18"/>
      <c r="H16" s="15"/>
      <c r="I16" s="18"/>
      <c r="J16" s="18"/>
      <c r="K16" s="18"/>
      <c r="L16" s="18"/>
      <c r="M16" s="18"/>
      <c r="N16" s="18"/>
      <c r="O16" s="18"/>
      <c r="P16" s="18"/>
      <c r="Q16" s="18"/>
      <c r="R16" s="18"/>
      <c r="S16" s="18"/>
      <c r="T16" s="18"/>
      <c r="U16" s="18"/>
      <c r="V16" s="15"/>
      <c r="W16" s="18"/>
      <c r="X16" s="18"/>
      <c r="Y16" s="18"/>
      <c r="Z16" s="18"/>
      <c r="AA16" s="18"/>
      <c r="AB16" s="18"/>
      <c r="AC16" s="18"/>
      <c r="AD16" s="18"/>
      <c r="AE16" s="18"/>
      <c r="AF16" s="19"/>
    </row>
    <row r="17" spans="1:32" ht="12">
      <c r="A17" s="13"/>
      <c r="B17" s="18"/>
      <c r="C17" s="18"/>
      <c r="D17" s="18"/>
      <c r="E17" s="18"/>
      <c r="F17" s="18"/>
      <c r="G17" s="18"/>
      <c r="H17" s="260" t="s">
        <v>466</v>
      </c>
      <c r="I17" s="261"/>
      <c r="J17" s="261"/>
      <c r="K17" s="262"/>
      <c r="L17" s="18">
        <v>4</v>
      </c>
      <c r="M17" s="18" t="s">
        <v>468</v>
      </c>
      <c r="N17" s="18"/>
      <c r="O17" s="18"/>
      <c r="P17" s="18"/>
      <c r="Q17" s="18"/>
      <c r="R17" s="18"/>
      <c r="S17" s="18"/>
      <c r="T17" s="18"/>
      <c r="U17" s="18"/>
      <c r="V17" s="260" t="s">
        <v>473</v>
      </c>
      <c r="W17" s="261"/>
      <c r="X17" s="261"/>
      <c r="Y17" s="262"/>
      <c r="Z17" s="18">
        <v>7</v>
      </c>
      <c r="AA17" s="18" t="s">
        <v>468</v>
      </c>
      <c r="AB17" s="18"/>
      <c r="AC17" s="18"/>
      <c r="AD17" s="18"/>
      <c r="AE17" s="18"/>
      <c r="AF17" s="19"/>
    </row>
    <row r="18" spans="1:32" ht="12">
      <c r="A18" s="13"/>
      <c r="B18" s="18"/>
      <c r="C18" s="18"/>
      <c r="D18" s="18"/>
      <c r="E18" s="18"/>
      <c r="F18" s="18"/>
      <c r="G18" s="18"/>
      <c r="H18" s="15"/>
      <c r="I18" s="18"/>
      <c r="J18" s="18"/>
      <c r="K18" s="18"/>
      <c r="L18" s="18"/>
      <c r="M18" s="18"/>
      <c r="N18" s="18"/>
      <c r="O18" s="18"/>
      <c r="P18" s="18"/>
      <c r="Q18" s="18"/>
      <c r="R18" s="18"/>
      <c r="S18" s="18"/>
      <c r="T18" s="18"/>
      <c r="U18" s="18"/>
      <c r="V18" s="18"/>
      <c r="W18" s="18"/>
      <c r="X18" s="18"/>
      <c r="Y18" s="18"/>
      <c r="Z18" s="18"/>
      <c r="AA18" s="18"/>
      <c r="AB18" s="18"/>
      <c r="AC18" s="18"/>
      <c r="AD18" s="18"/>
      <c r="AE18" s="18"/>
      <c r="AF18" s="19"/>
    </row>
    <row r="19" spans="1:32" ht="12">
      <c r="A19" s="13"/>
      <c r="B19" s="18"/>
      <c r="C19" s="18"/>
      <c r="D19" s="18"/>
      <c r="E19" s="18"/>
      <c r="F19" s="18"/>
      <c r="G19" s="18"/>
      <c r="H19" s="260" t="s">
        <v>467</v>
      </c>
      <c r="I19" s="261"/>
      <c r="J19" s="261"/>
      <c r="K19" s="262"/>
      <c r="L19" s="18">
        <v>7</v>
      </c>
      <c r="M19" s="18" t="s">
        <v>468</v>
      </c>
      <c r="N19" s="18" t="s">
        <v>469</v>
      </c>
      <c r="O19" s="18"/>
      <c r="P19" s="18"/>
      <c r="Q19" s="18"/>
      <c r="R19" s="18"/>
      <c r="S19" s="18"/>
      <c r="T19" s="18"/>
      <c r="U19" s="18"/>
      <c r="V19" s="18"/>
      <c r="W19" s="18"/>
      <c r="X19" s="18"/>
      <c r="Y19" s="18"/>
      <c r="Z19" s="18"/>
      <c r="AA19" s="18"/>
      <c r="AB19" s="18"/>
      <c r="AC19" s="18"/>
      <c r="AD19" s="18"/>
      <c r="AE19" s="18"/>
      <c r="AF19" s="19"/>
    </row>
    <row r="20" spans="1:32" ht="12">
      <c r="A20" s="13"/>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9"/>
    </row>
    <row r="21" spans="1:32" ht="12">
      <c r="A21" s="20"/>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21"/>
    </row>
    <row r="24" ht="12">
      <c r="A24" s="11" t="s">
        <v>476</v>
      </c>
    </row>
    <row r="26" ht="12">
      <c r="B26" s="11" t="s">
        <v>477</v>
      </c>
    </row>
    <row r="28" spans="3:4" ht="12">
      <c r="C28" s="11" t="s">
        <v>478</v>
      </c>
      <c r="D28" s="11" t="s">
        <v>493</v>
      </c>
    </row>
    <row r="29" spans="3:4" ht="12">
      <c r="C29" s="11" t="s">
        <v>479</v>
      </c>
      <c r="D29" s="11" t="s">
        <v>494</v>
      </c>
    </row>
    <row r="30" spans="3:4" ht="12">
      <c r="C30" s="11" t="s">
        <v>480</v>
      </c>
      <c r="D30" s="11" t="s">
        <v>495</v>
      </c>
    </row>
    <row r="31" spans="3:4" ht="12">
      <c r="C31" s="11" t="s">
        <v>481</v>
      </c>
      <c r="D31" s="11" t="s">
        <v>496</v>
      </c>
    </row>
    <row r="32" spans="3:4" ht="12">
      <c r="C32" s="11" t="s">
        <v>482</v>
      </c>
      <c r="D32" s="11" t="s">
        <v>497</v>
      </c>
    </row>
    <row r="33" spans="3:4" ht="12">
      <c r="C33" s="11" t="s">
        <v>483</v>
      </c>
      <c r="D33" s="11" t="s">
        <v>498</v>
      </c>
    </row>
    <row r="34" spans="3:4" ht="12">
      <c r="C34" s="11" t="s">
        <v>484</v>
      </c>
      <c r="D34" s="11" t="s">
        <v>499</v>
      </c>
    </row>
    <row r="35" spans="3:4" ht="12">
      <c r="C35" s="11" t="s">
        <v>485</v>
      </c>
      <c r="D35" s="11" t="s">
        <v>500</v>
      </c>
    </row>
    <row r="36" spans="3:4" ht="12">
      <c r="C36" s="11" t="s">
        <v>780</v>
      </c>
      <c r="D36" s="11" t="s">
        <v>501</v>
      </c>
    </row>
    <row r="39" ht="12">
      <c r="B39" s="11" t="s">
        <v>489</v>
      </c>
    </row>
    <row r="41" spans="3:4" ht="12">
      <c r="C41" s="11" t="s">
        <v>478</v>
      </c>
      <c r="D41" s="11" t="s">
        <v>502</v>
      </c>
    </row>
    <row r="42" spans="3:4" ht="12">
      <c r="C42" s="11" t="s">
        <v>479</v>
      </c>
      <c r="D42" s="11" t="s">
        <v>503</v>
      </c>
    </row>
    <row r="43" spans="3:4" ht="12">
      <c r="C43" s="11" t="s">
        <v>480</v>
      </c>
      <c r="D43" s="11" t="s">
        <v>504</v>
      </c>
    </row>
    <row r="44" spans="3:4" ht="12">
      <c r="C44" s="11" t="s">
        <v>481</v>
      </c>
      <c r="D44" s="11" t="s">
        <v>505</v>
      </c>
    </row>
    <row r="45" spans="3:4" ht="12">
      <c r="C45" s="11" t="s">
        <v>482</v>
      </c>
      <c r="D45" s="11" t="s">
        <v>506</v>
      </c>
    </row>
    <row r="46" spans="3:4" ht="12">
      <c r="C46" s="11" t="s">
        <v>483</v>
      </c>
      <c r="D46" s="11" t="s">
        <v>507</v>
      </c>
    </row>
    <row r="47" spans="3:4" ht="12">
      <c r="C47" s="11" t="s">
        <v>484</v>
      </c>
      <c r="D47" s="11" t="s">
        <v>508</v>
      </c>
    </row>
    <row r="48" spans="3:4" ht="12">
      <c r="C48" s="11" t="s">
        <v>485</v>
      </c>
      <c r="D48" s="11" t="s">
        <v>509</v>
      </c>
    </row>
    <row r="49" spans="3:4" ht="12">
      <c r="C49" s="11" t="s">
        <v>486</v>
      </c>
      <c r="D49" s="11" t="s">
        <v>510</v>
      </c>
    </row>
    <row r="50" spans="3:4" ht="12">
      <c r="C50" s="11" t="s">
        <v>487</v>
      </c>
      <c r="D50" s="11" t="s">
        <v>511</v>
      </c>
    </row>
    <row r="51" spans="3:4" ht="12">
      <c r="C51" s="11" t="s">
        <v>488</v>
      </c>
      <c r="D51" s="11" t="s">
        <v>512</v>
      </c>
    </row>
    <row r="52" spans="3:4" ht="12">
      <c r="C52" s="11" t="s">
        <v>490</v>
      </c>
      <c r="D52" s="11" t="s">
        <v>513</v>
      </c>
    </row>
    <row r="53" spans="3:4" ht="12">
      <c r="C53" s="11" t="s">
        <v>491</v>
      </c>
      <c r="D53" s="11" t="s">
        <v>514</v>
      </c>
    </row>
    <row r="54" spans="3:4" ht="12">
      <c r="C54" s="11" t="s">
        <v>492</v>
      </c>
      <c r="D54" s="11" t="s">
        <v>497</v>
      </c>
    </row>
  </sheetData>
  <mergeCells count="12">
    <mergeCell ref="T11:W11"/>
    <mergeCell ref="Y5:AF5"/>
    <mergeCell ref="H15:K15"/>
    <mergeCell ref="H17:K17"/>
    <mergeCell ref="H19:K19"/>
    <mergeCell ref="V13:Y13"/>
    <mergeCell ref="V15:Y15"/>
    <mergeCell ref="V17:Y17"/>
    <mergeCell ref="B7:E7"/>
    <mergeCell ref="D9:G9"/>
    <mergeCell ref="F11:I11"/>
    <mergeCell ref="H13:K13"/>
  </mergeCells>
  <printOptions/>
  <pageMargins left="0.75" right="0.75" top="1" bottom="1" header="0.512" footer="0.512"/>
  <pageSetup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AE48"/>
  <sheetViews>
    <sheetView workbookViewId="0" topLeftCell="A4">
      <selection activeCell="P28" sqref="P28"/>
    </sheetView>
  </sheetViews>
  <sheetFormatPr defaultColWidth="9.00390625" defaultRowHeight="15" customHeight="1"/>
  <cols>
    <col min="1" max="16384" width="2.625" style="11" customWidth="1"/>
  </cols>
  <sheetData>
    <row r="1" ht="15" customHeight="1">
      <c r="A1" s="11" t="s">
        <v>545</v>
      </c>
    </row>
    <row r="3" ht="15" customHeight="1">
      <c r="A3" s="11" t="s">
        <v>515</v>
      </c>
    </row>
    <row r="4" spans="28:31" ht="15" customHeight="1" thickBot="1">
      <c r="AB4" s="307" t="s">
        <v>528</v>
      </c>
      <c r="AC4" s="307"/>
      <c r="AD4" s="307"/>
      <c r="AE4" s="307"/>
    </row>
    <row r="5" spans="1:31" ht="15" customHeight="1">
      <c r="A5" s="293"/>
      <c r="B5" s="294"/>
      <c r="C5" s="294"/>
      <c r="D5" s="294"/>
      <c r="E5" s="294"/>
      <c r="F5" s="294"/>
      <c r="G5" s="294"/>
      <c r="H5" s="295" t="s">
        <v>519</v>
      </c>
      <c r="I5" s="295"/>
      <c r="J5" s="295"/>
      <c r="K5" s="295"/>
      <c r="L5" s="297" t="s">
        <v>521</v>
      </c>
      <c r="M5" s="297"/>
      <c r="N5" s="297"/>
      <c r="O5" s="297"/>
      <c r="P5" s="298"/>
      <c r="Q5" s="298"/>
      <c r="R5" s="298"/>
      <c r="S5" s="298"/>
      <c r="T5" s="298"/>
      <c r="U5" s="298"/>
      <c r="V5" s="298"/>
      <c r="W5" s="298"/>
      <c r="X5" s="282" t="s">
        <v>524</v>
      </c>
      <c r="Y5" s="283"/>
      <c r="Z5" s="283"/>
      <c r="AA5" s="284"/>
      <c r="AB5" s="295" t="s">
        <v>525</v>
      </c>
      <c r="AC5" s="295"/>
      <c r="AD5" s="295"/>
      <c r="AE5" s="309"/>
    </row>
    <row r="6" spans="1:31" ht="15" customHeight="1">
      <c r="A6" s="270"/>
      <c r="B6" s="271"/>
      <c r="C6" s="271"/>
      <c r="D6" s="271"/>
      <c r="E6" s="271"/>
      <c r="F6" s="271"/>
      <c r="G6" s="271"/>
      <c r="H6" s="296"/>
      <c r="I6" s="296"/>
      <c r="J6" s="296"/>
      <c r="K6" s="296"/>
      <c r="L6" s="299"/>
      <c r="M6" s="299"/>
      <c r="N6" s="299"/>
      <c r="O6" s="299"/>
      <c r="P6" s="276" t="s">
        <v>522</v>
      </c>
      <c r="Q6" s="277"/>
      <c r="R6" s="277"/>
      <c r="S6" s="278"/>
      <c r="T6" s="276" t="s">
        <v>523</v>
      </c>
      <c r="U6" s="277"/>
      <c r="V6" s="277"/>
      <c r="W6" s="278"/>
      <c r="X6" s="285" t="s">
        <v>754</v>
      </c>
      <c r="Y6" s="286"/>
      <c r="Z6" s="286"/>
      <c r="AA6" s="287"/>
      <c r="AB6" s="296"/>
      <c r="AC6" s="296"/>
      <c r="AD6" s="296"/>
      <c r="AE6" s="310"/>
    </row>
    <row r="7" spans="1:31" ht="15" customHeight="1">
      <c r="A7" s="274" t="s">
        <v>516</v>
      </c>
      <c r="B7" s="275"/>
      <c r="C7" s="275"/>
      <c r="D7" s="275"/>
      <c r="E7" s="275"/>
      <c r="F7" s="275"/>
      <c r="G7" s="275"/>
      <c r="H7" s="268">
        <v>437036</v>
      </c>
      <c r="I7" s="268"/>
      <c r="J7" s="268"/>
      <c r="K7" s="268"/>
      <c r="L7" s="266">
        <f>P7+T7</f>
        <v>65153</v>
      </c>
      <c r="M7" s="266"/>
      <c r="N7" s="266"/>
      <c r="O7" s="266"/>
      <c r="P7" s="266">
        <v>39638</v>
      </c>
      <c r="Q7" s="266"/>
      <c r="R7" s="266"/>
      <c r="S7" s="266"/>
      <c r="T7" s="266">
        <v>25515</v>
      </c>
      <c r="U7" s="266"/>
      <c r="V7" s="266"/>
      <c r="W7" s="266"/>
      <c r="X7" s="268">
        <v>96</v>
      </c>
      <c r="Y7" s="268"/>
      <c r="Z7" s="268"/>
      <c r="AA7" s="268"/>
      <c r="AB7" s="288">
        <v>0.149</v>
      </c>
      <c r="AC7" s="288"/>
      <c r="AD7" s="288"/>
      <c r="AE7" s="289"/>
    </row>
    <row r="8" spans="1:31" ht="15" customHeight="1">
      <c r="A8" s="274"/>
      <c r="B8" s="275"/>
      <c r="C8" s="275"/>
      <c r="D8" s="275"/>
      <c r="E8" s="275"/>
      <c r="F8" s="275"/>
      <c r="G8" s="275"/>
      <c r="H8" s="269"/>
      <c r="I8" s="269"/>
      <c r="J8" s="269"/>
      <c r="K8" s="269"/>
      <c r="L8" s="265" t="s">
        <v>527</v>
      </c>
      <c r="M8" s="265"/>
      <c r="N8" s="265"/>
      <c r="O8" s="265"/>
      <c r="P8" s="279">
        <f>ROUND(P7/$L$7,3)</f>
        <v>0.608</v>
      </c>
      <c r="Q8" s="279"/>
      <c r="R8" s="279"/>
      <c r="S8" s="279"/>
      <c r="T8" s="279">
        <f>1-P8</f>
        <v>0.392</v>
      </c>
      <c r="U8" s="279"/>
      <c r="V8" s="279"/>
      <c r="W8" s="279"/>
      <c r="X8" s="269"/>
      <c r="Y8" s="269"/>
      <c r="Z8" s="269"/>
      <c r="AA8" s="269"/>
      <c r="AB8" s="269"/>
      <c r="AC8" s="269"/>
      <c r="AD8" s="269"/>
      <c r="AE8" s="290"/>
    </row>
    <row r="9" spans="1:31" ht="15" customHeight="1">
      <c r="A9" s="274" t="s">
        <v>517</v>
      </c>
      <c r="B9" s="275"/>
      <c r="C9" s="275"/>
      <c r="D9" s="275"/>
      <c r="E9" s="275"/>
      <c r="F9" s="275"/>
      <c r="G9" s="275"/>
      <c r="H9" s="268">
        <v>443636</v>
      </c>
      <c r="I9" s="268"/>
      <c r="J9" s="268"/>
      <c r="K9" s="268"/>
      <c r="L9" s="266">
        <f>P9+T9</f>
        <v>67930</v>
      </c>
      <c r="M9" s="266"/>
      <c r="N9" s="266"/>
      <c r="O9" s="266"/>
      <c r="P9" s="266">
        <v>40895</v>
      </c>
      <c r="Q9" s="266"/>
      <c r="R9" s="266"/>
      <c r="S9" s="266"/>
      <c r="T9" s="266">
        <v>27035</v>
      </c>
      <c r="U9" s="266"/>
      <c r="V9" s="266"/>
      <c r="W9" s="266"/>
      <c r="X9" s="268">
        <v>94</v>
      </c>
      <c r="Y9" s="268"/>
      <c r="Z9" s="268"/>
      <c r="AA9" s="268"/>
      <c r="AB9" s="288">
        <v>0.153</v>
      </c>
      <c r="AC9" s="288"/>
      <c r="AD9" s="288"/>
      <c r="AE9" s="289"/>
    </row>
    <row r="10" spans="1:31" ht="15" customHeight="1">
      <c r="A10" s="274"/>
      <c r="B10" s="275"/>
      <c r="C10" s="275"/>
      <c r="D10" s="275"/>
      <c r="E10" s="275"/>
      <c r="F10" s="275"/>
      <c r="G10" s="275"/>
      <c r="H10" s="269"/>
      <c r="I10" s="269"/>
      <c r="J10" s="269"/>
      <c r="K10" s="269"/>
      <c r="L10" s="265" t="s">
        <v>527</v>
      </c>
      <c r="M10" s="265"/>
      <c r="N10" s="265"/>
      <c r="O10" s="265"/>
      <c r="P10" s="279">
        <f>ROUND(P9/$L$9,3)</f>
        <v>0.602</v>
      </c>
      <c r="Q10" s="279"/>
      <c r="R10" s="279"/>
      <c r="S10" s="279"/>
      <c r="T10" s="279">
        <f>1-P10</f>
        <v>0.398</v>
      </c>
      <c r="U10" s="279"/>
      <c r="V10" s="279"/>
      <c r="W10" s="279"/>
      <c r="X10" s="269"/>
      <c r="Y10" s="269"/>
      <c r="Z10" s="269"/>
      <c r="AA10" s="269"/>
      <c r="AB10" s="291"/>
      <c r="AC10" s="291"/>
      <c r="AD10" s="291"/>
      <c r="AE10" s="292"/>
    </row>
    <row r="11" spans="1:31" ht="15" customHeight="1">
      <c r="A11" s="270" t="s">
        <v>28</v>
      </c>
      <c r="B11" s="271"/>
      <c r="C11" s="271"/>
      <c r="D11" s="271"/>
      <c r="E11" s="271"/>
      <c r="F11" s="271"/>
      <c r="G11" s="271"/>
      <c r="H11" s="266">
        <f>H9-H7</f>
        <v>6600</v>
      </c>
      <c r="I11" s="266"/>
      <c r="J11" s="266"/>
      <c r="K11" s="266"/>
      <c r="L11" s="266">
        <f>L9-L7</f>
        <v>2777</v>
      </c>
      <c r="M11" s="266"/>
      <c r="N11" s="266"/>
      <c r="O11" s="266"/>
      <c r="P11" s="266">
        <f>P9-P7</f>
        <v>1257</v>
      </c>
      <c r="Q11" s="266"/>
      <c r="R11" s="266"/>
      <c r="S11" s="266"/>
      <c r="T11" s="266">
        <f>T9-T7</f>
        <v>1520</v>
      </c>
      <c r="U11" s="266"/>
      <c r="V11" s="266"/>
      <c r="W11" s="266"/>
      <c r="X11" s="266">
        <f>X9-X7</f>
        <v>-2</v>
      </c>
      <c r="Y11" s="266"/>
      <c r="Z11" s="266"/>
      <c r="AA11" s="266"/>
      <c r="AB11" s="279">
        <f>AB9-AB7</f>
        <v>0.0040000000000000036</v>
      </c>
      <c r="AC11" s="279"/>
      <c r="AD11" s="279"/>
      <c r="AE11" s="280"/>
    </row>
    <row r="12" spans="1:31" ht="15" customHeight="1" thickBot="1">
      <c r="A12" s="272" t="s">
        <v>526</v>
      </c>
      <c r="B12" s="273"/>
      <c r="C12" s="273"/>
      <c r="D12" s="273"/>
      <c r="E12" s="273"/>
      <c r="F12" s="273"/>
      <c r="G12" s="273"/>
      <c r="H12" s="267">
        <f>ROUND(H9/H7,3)-1</f>
        <v>0.014999999999999902</v>
      </c>
      <c r="I12" s="267"/>
      <c r="J12" s="267"/>
      <c r="K12" s="267"/>
      <c r="L12" s="267">
        <f>ROUND(L9/L7,3)-1</f>
        <v>0.04299999999999993</v>
      </c>
      <c r="M12" s="267"/>
      <c r="N12" s="267"/>
      <c r="O12" s="267"/>
      <c r="P12" s="267">
        <f>ROUND(P9/P7,3)-1</f>
        <v>0.03200000000000003</v>
      </c>
      <c r="Q12" s="267"/>
      <c r="R12" s="267"/>
      <c r="S12" s="267"/>
      <c r="T12" s="267">
        <f>ROUND(T9/T7,3)-1</f>
        <v>0.06000000000000005</v>
      </c>
      <c r="U12" s="267"/>
      <c r="V12" s="267"/>
      <c r="W12" s="267"/>
      <c r="X12" s="281" t="s">
        <v>544</v>
      </c>
      <c r="Y12" s="281"/>
      <c r="Z12" s="281"/>
      <c r="AA12" s="281"/>
      <c r="AB12" s="281" t="s">
        <v>544</v>
      </c>
      <c r="AC12" s="281"/>
      <c r="AD12" s="281"/>
      <c r="AE12" s="281"/>
    </row>
    <row r="15" ht="15" customHeight="1">
      <c r="A15" s="11" t="s">
        <v>529</v>
      </c>
    </row>
    <row r="16" spans="28:31" ht="15" customHeight="1" thickBot="1">
      <c r="AB16" s="307" t="s">
        <v>528</v>
      </c>
      <c r="AC16" s="307"/>
      <c r="AD16" s="307"/>
      <c r="AE16" s="307"/>
    </row>
    <row r="17" spans="1:31" ht="15" customHeight="1">
      <c r="A17" s="293"/>
      <c r="B17" s="294"/>
      <c r="C17" s="294"/>
      <c r="D17" s="294"/>
      <c r="E17" s="294"/>
      <c r="F17" s="294"/>
      <c r="G17" s="294"/>
      <c r="H17" s="297" t="s">
        <v>520</v>
      </c>
      <c r="I17" s="297"/>
      <c r="J17" s="297"/>
      <c r="K17" s="297"/>
      <c r="L17" s="298"/>
      <c r="M17" s="298"/>
      <c r="N17" s="298"/>
      <c r="O17" s="298"/>
      <c r="P17" s="298"/>
      <c r="Q17" s="298"/>
      <c r="R17" s="298"/>
      <c r="S17" s="298"/>
      <c r="T17" s="315" t="s">
        <v>530</v>
      </c>
      <c r="U17" s="315"/>
      <c r="V17" s="315"/>
      <c r="W17" s="315"/>
      <c r="X17" s="295" t="s">
        <v>531</v>
      </c>
      <c r="Y17" s="295"/>
      <c r="Z17" s="295"/>
      <c r="AA17" s="295"/>
      <c r="AB17" s="295" t="s">
        <v>532</v>
      </c>
      <c r="AC17" s="295"/>
      <c r="AD17" s="295"/>
      <c r="AE17" s="309"/>
    </row>
    <row r="18" spans="1:31" ht="15" customHeight="1">
      <c r="A18" s="270"/>
      <c r="B18" s="271"/>
      <c r="C18" s="271"/>
      <c r="D18" s="271"/>
      <c r="E18" s="271"/>
      <c r="F18" s="271"/>
      <c r="G18" s="271"/>
      <c r="H18" s="299"/>
      <c r="I18" s="299"/>
      <c r="J18" s="299"/>
      <c r="K18" s="299"/>
      <c r="L18" s="308" t="s">
        <v>522</v>
      </c>
      <c r="M18" s="308"/>
      <c r="N18" s="308"/>
      <c r="O18" s="308"/>
      <c r="P18" s="308" t="s">
        <v>523</v>
      </c>
      <c r="Q18" s="308"/>
      <c r="R18" s="308"/>
      <c r="S18" s="308"/>
      <c r="T18" s="316"/>
      <c r="U18" s="316"/>
      <c r="V18" s="316"/>
      <c r="W18" s="316"/>
      <c r="X18" s="296"/>
      <c r="Y18" s="296"/>
      <c r="Z18" s="296"/>
      <c r="AA18" s="296"/>
      <c r="AB18" s="296"/>
      <c r="AC18" s="296"/>
      <c r="AD18" s="296"/>
      <c r="AE18" s="310"/>
    </row>
    <row r="19" spans="1:31" ht="15" customHeight="1">
      <c r="A19" s="300" t="s">
        <v>533</v>
      </c>
      <c r="B19" s="301"/>
      <c r="C19" s="301"/>
      <c r="D19" s="301"/>
      <c r="E19" s="301"/>
      <c r="F19" s="301"/>
      <c r="G19" s="301"/>
      <c r="H19" s="266">
        <f aca="true" t="shared" si="0" ref="H19:H24">L19+P19</f>
        <v>1481</v>
      </c>
      <c r="I19" s="266"/>
      <c r="J19" s="266"/>
      <c r="K19" s="266"/>
      <c r="L19" s="266">
        <v>289</v>
      </c>
      <c r="M19" s="266"/>
      <c r="N19" s="266"/>
      <c r="O19" s="266"/>
      <c r="P19" s="266">
        <v>1192</v>
      </c>
      <c r="Q19" s="266"/>
      <c r="R19" s="266"/>
      <c r="S19" s="266"/>
      <c r="T19" s="266">
        <v>35</v>
      </c>
      <c r="U19" s="266"/>
      <c r="V19" s="266"/>
      <c r="W19" s="266"/>
      <c r="X19" s="266">
        <f aca="true" t="shared" si="1" ref="X19:X24">H19+T19</f>
        <v>1516</v>
      </c>
      <c r="Y19" s="266"/>
      <c r="Z19" s="266"/>
      <c r="AA19" s="266"/>
      <c r="AB19" s="279">
        <f>ROUND(X19/$X$25,3)</f>
        <v>0.185</v>
      </c>
      <c r="AC19" s="279"/>
      <c r="AD19" s="279"/>
      <c r="AE19" s="280"/>
    </row>
    <row r="20" spans="1:31" ht="15" customHeight="1">
      <c r="A20" s="300" t="s">
        <v>534</v>
      </c>
      <c r="B20" s="301"/>
      <c r="C20" s="301"/>
      <c r="D20" s="301"/>
      <c r="E20" s="301"/>
      <c r="F20" s="301"/>
      <c r="G20" s="301"/>
      <c r="H20" s="266">
        <f t="shared" si="0"/>
        <v>2142</v>
      </c>
      <c r="I20" s="266"/>
      <c r="J20" s="266"/>
      <c r="K20" s="266"/>
      <c r="L20" s="266">
        <v>386</v>
      </c>
      <c r="M20" s="266"/>
      <c r="N20" s="266"/>
      <c r="O20" s="266"/>
      <c r="P20" s="266">
        <v>1756</v>
      </c>
      <c r="Q20" s="266"/>
      <c r="R20" s="266"/>
      <c r="S20" s="266"/>
      <c r="T20" s="266">
        <v>88</v>
      </c>
      <c r="U20" s="266"/>
      <c r="V20" s="266"/>
      <c r="W20" s="266"/>
      <c r="X20" s="266">
        <f t="shared" si="1"/>
        <v>2230</v>
      </c>
      <c r="Y20" s="266"/>
      <c r="Z20" s="266"/>
      <c r="AA20" s="266"/>
      <c r="AB20" s="279">
        <f>ROUND(X20/$X$25,3)</f>
        <v>0.271</v>
      </c>
      <c r="AC20" s="279"/>
      <c r="AD20" s="279"/>
      <c r="AE20" s="280"/>
    </row>
    <row r="21" spans="1:31" ht="15" customHeight="1">
      <c r="A21" s="300" t="s">
        <v>535</v>
      </c>
      <c r="B21" s="301"/>
      <c r="C21" s="301"/>
      <c r="D21" s="301"/>
      <c r="E21" s="301"/>
      <c r="F21" s="301"/>
      <c r="G21" s="301"/>
      <c r="H21" s="266">
        <f t="shared" si="0"/>
        <v>1401</v>
      </c>
      <c r="I21" s="266"/>
      <c r="J21" s="266"/>
      <c r="K21" s="266"/>
      <c r="L21" s="266">
        <v>249</v>
      </c>
      <c r="M21" s="266"/>
      <c r="N21" s="266"/>
      <c r="O21" s="266"/>
      <c r="P21" s="266">
        <v>1152</v>
      </c>
      <c r="Q21" s="266"/>
      <c r="R21" s="266"/>
      <c r="S21" s="266"/>
      <c r="T21" s="266">
        <v>67</v>
      </c>
      <c r="U21" s="266"/>
      <c r="V21" s="266"/>
      <c r="W21" s="266"/>
      <c r="X21" s="266">
        <f t="shared" si="1"/>
        <v>1468</v>
      </c>
      <c r="Y21" s="266"/>
      <c r="Z21" s="266"/>
      <c r="AA21" s="266"/>
      <c r="AB21" s="279">
        <f>ROUND(X21/$X$25,3)</f>
        <v>0.179</v>
      </c>
      <c r="AC21" s="279"/>
      <c r="AD21" s="279"/>
      <c r="AE21" s="280"/>
    </row>
    <row r="22" spans="1:31" ht="15" customHeight="1">
      <c r="A22" s="300" t="s">
        <v>536</v>
      </c>
      <c r="B22" s="301"/>
      <c r="C22" s="301"/>
      <c r="D22" s="301"/>
      <c r="E22" s="301"/>
      <c r="F22" s="301"/>
      <c r="G22" s="301"/>
      <c r="H22" s="266">
        <f t="shared" si="0"/>
        <v>957</v>
      </c>
      <c r="I22" s="266"/>
      <c r="J22" s="266"/>
      <c r="K22" s="266"/>
      <c r="L22" s="266">
        <v>172</v>
      </c>
      <c r="M22" s="266"/>
      <c r="N22" s="266"/>
      <c r="O22" s="266"/>
      <c r="P22" s="266">
        <v>785</v>
      </c>
      <c r="Q22" s="266"/>
      <c r="R22" s="266"/>
      <c r="S22" s="266"/>
      <c r="T22" s="266">
        <v>40</v>
      </c>
      <c r="U22" s="266"/>
      <c r="V22" s="266"/>
      <c r="W22" s="266"/>
      <c r="X22" s="266">
        <f t="shared" si="1"/>
        <v>997</v>
      </c>
      <c r="Y22" s="266"/>
      <c r="Z22" s="266"/>
      <c r="AA22" s="266"/>
      <c r="AB22" s="279">
        <f>ROUND(X22/$X$25,3)</f>
        <v>0.121</v>
      </c>
      <c r="AC22" s="279"/>
      <c r="AD22" s="279"/>
      <c r="AE22" s="280"/>
    </row>
    <row r="23" spans="1:31" ht="15" customHeight="1">
      <c r="A23" s="300" t="s">
        <v>537</v>
      </c>
      <c r="B23" s="301"/>
      <c r="C23" s="301"/>
      <c r="D23" s="301"/>
      <c r="E23" s="301"/>
      <c r="F23" s="301"/>
      <c r="G23" s="301"/>
      <c r="H23" s="266">
        <f t="shared" si="0"/>
        <v>931</v>
      </c>
      <c r="I23" s="266"/>
      <c r="J23" s="266"/>
      <c r="K23" s="266"/>
      <c r="L23" s="266">
        <v>153</v>
      </c>
      <c r="M23" s="266"/>
      <c r="N23" s="266"/>
      <c r="O23" s="266"/>
      <c r="P23" s="266">
        <v>778</v>
      </c>
      <c r="Q23" s="266"/>
      <c r="R23" s="266"/>
      <c r="S23" s="266"/>
      <c r="T23" s="266">
        <v>34</v>
      </c>
      <c r="U23" s="266"/>
      <c r="V23" s="266"/>
      <c r="W23" s="266"/>
      <c r="X23" s="266">
        <f t="shared" si="1"/>
        <v>965</v>
      </c>
      <c r="Y23" s="266"/>
      <c r="Z23" s="266"/>
      <c r="AA23" s="266"/>
      <c r="AB23" s="279">
        <f>ROUND(X23/$X$25,3)</f>
        <v>0.117</v>
      </c>
      <c r="AC23" s="279"/>
      <c r="AD23" s="279"/>
      <c r="AE23" s="280"/>
    </row>
    <row r="24" spans="1:31" ht="15" customHeight="1">
      <c r="A24" s="300" t="s">
        <v>538</v>
      </c>
      <c r="B24" s="301"/>
      <c r="C24" s="301"/>
      <c r="D24" s="301"/>
      <c r="E24" s="301"/>
      <c r="F24" s="301"/>
      <c r="G24" s="301"/>
      <c r="H24" s="266">
        <f t="shared" si="0"/>
        <v>987</v>
      </c>
      <c r="I24" s="266"/>
      <c r="J24" s="266"/>
      <c r="K24" s="266"/>
      <c r="L24" s="266">
        <v>152</v>
      </c>
      <c r="M24" s="266"/>
      <c r="N24" s="266"/>
      <c r="O24" s="266"/>
      <c r="P24" s="266">
        <v>835</v>
      </c>
      <c r="Q24" s="266"/>
      <c r="R24" s="266"/>
      <c r="S24" s="266"/>
      <c r="T24" s="266">
        <v>53</v>
      </c>
      <c r="U24" s="266"/>
      <c r="V24" s="266"/>
      <c r="W24" s="266"/>
      <c r="X24" s="266">
        <f t="shared" si="1"/>
        <v>1040</v>
      </c>
      <c r="Y24" s="266"/>
      <c r="Z24" s="266"/>
      <c r="AA24" s="266"/>
      <c r="AB24" s="279">
        <f>AB25-AB19-AB20-AB21-AB22-AB23</f>
        <v>0.12699999999999995</v>
      </c>
      <c r="AC24" s="279"/>
      <c r="AD24" s="279"/>
      <c r="AE24" s="280"/>
    </row>
    <row r="25" spans="1:31" ht="15" customHeight="1">
      <c r="A25" s="302" t="s">
        <v>531</v>
      </c>
      <c r="B25" s="303"/>
      <c r="C25" s="303"/>
      <c r="D25" s="303"/>
      <c r="E25" s="303"/>
      <c r="F25" s="303"/>
      <c r="G25" s="303"/>
      <c r="H25" s="266">
        <f>SUM(H19:K24)</f>
        <v>7899</v>
      </c>
      <c r="I25" s="266"/>
      <c r="J25" s="266"/>
      <c r="K25" s="266"/>
      <c r="L25" s="266">
        <f>SUM(L19:O24)</f>
        <v>1401</v>
      </c>
      <c r="M25" s="266"/>
      <c r="N25" s="266"/>
      <c r="O25" s="266"/>
      <c r="P25" s="266">
        <f>SUM(P19:S24)</f>
        <v>6498</v>
      </c>
      <c r="Q25" s="266"/>
      <c r="R25" s="266"/>
      <c r="S25" s="266"/>
      <c r="T25" s="266">
        <f>SUM(T19:W24)</f>
        <v>317</v>
      </c>
      <c r="U25" s="266"/>
      <c r="V25" s="266"/>
      <c r="W25" s="266"/>
      <c r="X25" s="266">
        <f>SUM(X19:AA24)</f>
        <v>8216</v>
      </c>
      <c r="Y25" s="266"/>
      <c r="Z25" s="266"/>
      <c r="AA25" s="266"/>
      <c r="AB25" s="311">
        <v>1</v>
      </c>
      <c r="AC25" s="311"/>
      <c r="AD25" s="311"/>
      <c r="AE25" s="312"/>
    </row>
    <row r="26" spans="1:31" ht="15" customHeight="1" thickBot="1">
      <c r="A26" s="304" t="s">
        <v>532</v>
      </c>
      <c r="B26" s="305"/>
      <c r="C26" s="305"/>
      <c r="D26" s="305"/>
      <c r="E26" s="305"/>
      <c r="F26" s="305"/>
      <c r="G26" s="305"/>
      <c r="H26" s="267">
        <f>ROUND(H25/$X$25,3)</f>
        <v>0.961</v>
      </c>
      <c r="I26" s="267"/>
      <c r="J26" s="267"/>
      <c r="K26" s="267"/>
      <c r="L26" s="267">
        <f>ROUND(L25/X25,3)</f>
        <v>0.171</v>
      </c>
      <c r="M26" s="267"/>
      <c r="N26" s="267"/>
      <c r="O26" s="267"/>
      <c r="P26" s="267">
        <f>H26-L26</f>
        <v>0.7899999999999999</v>
      </c>
      <c r="Q26" s="267"/>
      <c r="R26" s="267"/>
      <c r="S26" s="267"/>
      <c r="T26" s="267">
        <f>X26-H26</f>
        <v>0.039000000000000035</v>
      </c>
      <c r="U26" s="267"/>
      <c r="V26" s="267"/>
      <c r="W26" s="267"/>
      <c r="X26" s="306">
        <v>1</v>
      </c>
      <c r="Y26" s="306"/>
      <c r="Z26" s="306"/>
      <c r="AA26" s="306"/>
      <c r="AB26" s="313"/>
      <c r="AC26" s="313"/>
      <c r="AD26" s="313"/>
      <c r="AE26" s="314"/>
    </row>
    <row r="29" ht="15" customHeight="1">
      <c r="A29" s="11" t="s">
        <v>539</v>
      </c>
    </row>
    <row r="31" spans="1:2" ht="15" customHeight="1">
      <c r="A31" s="11" t="s">
        <v>478</v>
      </c>
      <c r="B31" s="11" t="s">
        <v>540</v>
      </c>
    </row>
    <row r="32" spans="20:23" ht="15" customHeight="1" thickBot="1">
      <c r="T32" s="307" t="s">
        <v>528</v>
      </c>
      <c r="U32" s="307"/>
      <c r="V32" s="307"/>
      <c r="W32" s="307"/>
    </row>
    <row r="33" spans="1:23" ht="15" customHeight="1">
      <c r="A33" s="293"/>
      <c r="B33" s="294"/>
      <c r="C33" s="294"/>
      <c r="D33" s="294"/>
      <c r="E33" s="294"/>
      <c r="F33" s="294"/>
      <c r="G33" s="294"/>
      <c r="H33" s="317" t="s">
        <v>521</v>
      </c>
      <c r="I33" s="317"/>
      <c r="J33" s="317"/>
      <c r="K33" s="317"/>
      <c r="L33" s="317" t="s">
        <v>530</v>
      </c>
      <c r="M33" s="317"/>
      <c r="N33" s="317"/>
      <c r="O33" s="317"/>
      <c r="P33" s="317" t="s">
        <v>531</v>
      </c>
      <c r="Q33" s="317"/>
      <c r="R33" s="317"/>
      <c r="S33" s="317"/>
      <c r="T33" s="317" t="s">
        <v>532</v>
      </c>
      <c r="U33" s="317"/>
      <c r="V33" s="317"/>
      <c r="W33" s="319"/>
    </row>
    <row r="34" spans="1:23" ht="15" customHeight="1">
      <c r="A34" s="300" t="s">
        <v>533</v>
      </c>
      <c r="B34" s="301"/>
      <c r="C34" s="301"/>
      <c r="D34" s="301"/>
      <c r="E34" s="301"/>
      <c r="F34" s="301"/>
      <c r="G34" s="301"/>
      <c r="H34" s="271">
        <v>874</v>
      </c>
      <c r="I34" s="271"/>
      <c r="J34" s="271"/>
      <c r="K34" s="271"/>
      <c r="L34" s="271">
        <v>16</v>
      </c>
      <c r="M34" s="271"/>
      <c r="N34" s="271"/>
      <c r="O34" s="271"/>
      <c r="P34" s="271">
        <f aca="true" t="shared" si="2" ref="P34:P39">H34+L34</f>
        <v>890</v>
      </c>
      <c r="Q34" s="271"/>
      <c r="R34" s="271"/>
      <c r="S34" s="271"/>
      <c r="T34" s="279">
        <f>ROUND(P34/$P$40,3)</f>
        <v>0.198</v>
      </c>
      <c r="U34" s="279"/>
      <c r="V34" s="279"/>
      <c r="W34" s="280"/>
    </row>
    <row r="35" spans="1:23" ht="15" customHeight="1">
      <c r="A35" s="300" t="s">
        <v>534</v>
      </c>
      <c r="B35" s="301"/>
      <c r="C35" s="301"/>
      <c r="D35" s="301"/>
      <c r="E35" s="301"/>
      <c r="F35" s="301"/>
      <c r="G35" s="301"/>
      <c r="H35" s="271">
        <v>1346</v>
      </c>
      <c r="I35" s="271"/>
      <c r="J35" s="271"/>
      <c r="K35" s="271"/>
      <c r="L35" s="271">
        <v>53</v>
      </c>
      <c r="M35" s="271"/>
      <c r="N35" s="271"/>
      <c r="O35" s="271"/>
      <c r="P35" s="271">
        <f t="shared" si="2"/>
        <v>1399</v>
      </c>
      <c r="Q35" s="271"/>
      <c r="R35" s="271"/>
      <c r="S35" s="271"/>
      <c r="T35" s="279">
        <f>ROUND(P35/$P$40,3)</f>
        <v>0.312</v>
      </c>
      <c r="U35" s="279"/>
      <c r="V35" s="279"/>
      <c r="W35" s="280"/>
    </row>
    <row r="36" spans="1:23" ht="15" customHeight="1">
      <c r="A36" s="300" t="s">
        <v>535</v>
      </c>
      <c r="B36" s="301"/>
      <c r="C36" s="301"/>
      <c r="D36" s="301"/>
      <c r="E36" s="301"/>
      <c r="F36" s="301"/>
      <c r="G36" s="301"/>
      <c r="H36" s="271">
        <v>845</v>
      </c>
      <c r="I36" s="271"/>
      <c r="J36" s="271"/>
      <c r="K36" s="271"/>
      <c r="L36" s="271">
        <v>48</v>
      </c>
      <c r="M36" s="271"/>
      <c r="N36" s="271"/>
      <c r="O36" s="271"/>
      <c r="P36" s="271">
        <f t="shared" si="2"/>
        <v>893</v>
      </c>
      <c r="Q36" s="271"/>
      <c r="R36" s="271"/>
      <c r="S36" s="271"/>
      <c r="T36" s="279">
        <f>ROUND(P36/$P$40,3)</f>
        <v>0.199</v>
      </c>
      <c r="U36" s="279"/>
      <c r="V36" s="279"/>
      <c r="W36" s="280"/>
    </row>
    <row r="37" spans="1:23" ht="15" customHeight="1">
      <c r="A37" s="300" t="s">
        <v>536</v>
      </c>
      <c r="B37" s="301"/>
      <c r="C37" s="301"/>
      <c r="D37" s="301"/>
      <c r="E37" s="301"/>
      <c r="F37" s="301"/>
      <c r="G37" s="301"/>
      <c r="H37" s="271">
        <v>507</v>
      </c>
      <c r="I37" s="271"/>
      <c r="J37" s="271"/>
      <c r="K37" s="271"/>
      <c r="L37" s="271">
        <v>33</v>
      </c>
      <c r="M37" s="271"/>
      <c r="N37" s="271"/>
      <c r="O37" s="271"/>
      <c r="P37" s="271">
        <f t="shared" si="2"/>
        <v>540</v>
      </c>
      <c r="Q37" s="271"/>
      <c r="R37" s="271"/>
      <c r="S37" s="271"/>
      <c r="T37" s="279">
        <f>ROUND(P37/$P$40,3)</f>
        <v>0.12</v>
      </c>
      <c r="U37" s="279"/>
      <c r="V37" s="279"/>
      <c r="W37" s="280"/>
    </row>
    <row r="38" spans="1:23" ht="15" customHeight="1">
      <c r="A38" s="300" t="s">
        <v>537</v>
      </c>
      <c r="B38" s="301"/>
      <c r="C38" s="301"/>
      <c r="D38" s="301"/>
      <c r="E38" s="301"/>
      <c r="F38" s="301"/>
      <c r="G38" s="301"/>
      <c r="H38" s="271">
        <v>364</v>
      </c>
      <c r="I38" s="271"/>
      <c r="J38" s="271"/>
      <c r="K38" s="271"/>
      <c r="L38" s="271">
        <v>18</v>
      </c>
      <c r="M38" s="271"/>
      <c r="N38" s="271"/>
      <c r="O38" s="271"/>
      <c r="P38" s="271">
        <f t="shared" si="2"/>
        <v>382</v>
      </c>
      <c r="Q38" s="271"/>
      <c r="R38" s="271"/>
      <c r="S38" s="271"/>
      <c r="T38" s="279">
        <f>ROUND(P38/$P$40,3)</f>
        <v>0.085</v>
      </c>
      <c r="U38" s="279"/>
      <c r="V38" s="279"/>
      <c r="W38" s="280"/>
    </row>
    <row r="39" spans="1:23" ht="15" customHeight="1">
      <c r="A39" s="300" t="s">
        <v>538</v>
      </c>
      <c r="B39" s="301"/>
      <c r="C39" s="301"/>
      <c r="D39" s="301"/>
      <c r="E39" s="301"/>
      <c r="F39" s="301"/>
      <c r="G39" s="301"/>
      <c r="H39" s="271">
        <v>352</v>
      </c>
      <c r="I39" s="271"/>
      <c r="J39" s="271"/>
      <c r="K39" s="271"/>
      <c r="L39" s="271">
        <v>30</v>
      </c>
      <c r="M39" s="271"/>
      <c r="N39" s="271"/>
      <c r="O39" s="271"/>
      <c r="P39" s="271">
        <f t="shared" si="2"/>
        <v>382</v>
      </c>
      <c r="Q39" s="271"/>
      <c r="R39" s="271"/>
      <c r="S39" s="271"/>
      <c r="T39" s="279">
        <f>T40-T34-T35-T36-T37-T38</f>
        <v>0.08600000000000003</v>
      </c>
      <c r="U39" s="279"/>
      <c r="V39" s="279"/>
      <c r="W39" s="280"/>
    </row>
    <row r="40" spans="1:23" ht="15" customHeight="1" thickBot="1">
      <c r="A40" s="304" t="s">
        <v>531</v>
      </c>
      <c r="B40" s="305"/>
      <c r="C40" s="305"/>
      <c r="D40" s="305"/>
      <c r="E40" s="305"/>
      <c r="F40" s="305"/>
      <c r="G40" s="305"/>
      <c r="H40" s="273">
        <f>SUM(H34:K39)</f>
        <v>4288</v>
      </c>
      <c r="I40" s="273"/>
      <c r="J40" s="273"/>
      <c r="K40" s="273"/>
      <c r="L40" s="273">
        <f>SUM(L34:O39)</f>
        <v>198</v>
      </c>
      <c r="M40" s="273"/>
      <c r="N40" s="273"/>
      <c r="O40" s="273"/>
      <c r="P40" s="273">
        <f>SUM(P34:S39)</f>
        <v>4486</v>
      </c>
      <c r="Q40" s="273"/>
      <c r="R40" s="273"/>
      <c r="S40" s="273"/>
      <c r="T40" s="306">
        <v>1</v>
      </c>
      <c r="U40" s="306"/>
      <c r="V40" s="306"/>
      <c r="W40" s="318"/>
    </row>
    <row r="42" spans="1:2" ht="15" customHeight="1">
      <c r="A42" s="11" t="s">
        <v>479</v>
      </c>
      <c r="B42" s="11" t="s">
        <v>541</v>
      </c>
    </row>
    <row r="43" spans="20:23" ht="15" customHeight="1" thickBot="1">
      <c r="T43" s="307" t="s">
        <v>528</v>
      </c>
      <c r="U43" s="307"/>
      <c r="V43" s="307"/>
      <c r="W43" s="307"/>
    </row>
    <row r="44" spans="1:23" ht="15" customHeight="1">
      <c r="A44" s="293"/>
      <c r="B44" s="294"/>
      <c r="C44" s="294"/>
      <c r="D44" s="294"/>
      <c r="E44" s="294"/>
      <c r="F44" s="294"/>
      <c r="G44" s="294"/>
      <c r="H44" s="317" t="s">
        <v>521</v>
      </c>
      <c r="I44" s="317"/>
      <c r="J44" s="317"/>
      <c r="K44" s="317"/>
      <c r="L44" s="317" t="s">
        <v>530</v>
      </c>
      <c r="M44" s="317"/>
      <c r="N44" s="317"/>
      <c r="O44" s="317"/>
      <c r="P44" s="317" t="s">
        <v>531</v>
      </c>
      <c r="Q44" s="317"/>
      <c r="R44" s="317"/>
      <c r="S44" s="317"/>
      <c r="T44" s="317" t="s">
        <v>532</v>
      </c>
      <c r="U44" s="317"/>
      <c r="V44" s="317"/>
      <c r="W44" s="319"/>
    </row>
    <row r="45" spans="1:23" ht="15" customHeight="1">
      <c r="A45" s="270" t="s">
        <v>542</v>
      </c>
      <c r="B45" s="271"/>
      <c r="C45" s="271"/>
      <c r="D45" s="271"/>
      <c r="E45" s="271"/>
      <c r="F45" s="271"/>
      <c r="G45" s="271"/>
      <c r="H45" s="271">
        <v>768</v>
      </c>
      <c r="I45" s="271"/>
      <c r="J45" s="271"/>
      <c r="K45" s="271"/>
      <c r="L45" s="271">
        <v>7</v>
      </c>
      <c r="M45" s="271"/>
      <c r="N45" s="271"/>
      <c r="O45" s="271"/>
      <c r="P45" s="271">
        <f>H45+L45</f>
        <v>775</v>
      </c>
      <c r="Q45" s="271"/>
      <c r="R45" s="271"/>
      <c r="S45" s="271"/>
      <c r="T45" s="279">
        <f>ROUND(P45/$P$48,3)</f>
        <v>0.457</v>
      </c>
      <c r="U45" s="279"/>
      <c r="V45" s="279"/>
      <c r="W45" s="280"/>
    </row>
    <row r="46" spans="1:23" ht="15" customHeight="1">
      <c r="A46" s="270" t="s">
        <v>543</v>
      </c>
      <c r="B46" s="271"/>
      <c r="C46" s="271"/>
      <c r="D46" s="271"/>
      <c r="E46" s="271"/>
      <c r="F46" s="271"/>
      <c r="G46" s="271"/>
      <c r="H46" s="271">
        <v>615</v>
      </c>
      <c r="I46" s="271"/>
      <c r="J46" s="271"/>
      <c r="K46" s="271"/>
      <c r="L46" s="271">
        <v>11</v>
      </c>
      <c r="M46" s="271"/>
      <c r="N46" s="271"/>
      <c r="O46" s="271"/>
      <c r="P46" s="271">
        <f>H46+L46</f>
        <v>626</v>
      </c>
      <c r="Q46" s="271"/>
      <c r="R46" s="271"/>
      <c r="S46" s="271"/>
      <c r="T46" s="279">
        <f>ROUND(P46/$P$48,3)</f>
        <v>0.37</v>
      </c>
      <c r="U46" s="279"/>
      <c r="V46" s="279"/>
      <c r="W46" s="280"/>
    </row>
    <row r="47" spans="1:23" ht="15" customHeight="1">
      <c r="A47" s="270" t="s">
        <v>518</v>
      </c>
      <c r="B47" s="271"/>
      <c r="C47" s="271"/>
      <c r="D47" s="271"/>
      <c r="E47" s="271"/>
      <c r="F47" s="271"/>
      <c r="G47" s="271"/>
      <c r="H47" s="271">
        <v>283</v>
      </c>
      <c r="I47" s="271"/>
      <c r="J47" s="271"/>
      <c r="K47" s="271"/>
      <c r="L47" s="271">
        <v>10</v>
      </c>
      <c r="M47" s="271"/>
      <c r="N47" s="271"/>
      <c r="O47" s="271"/>
      <c r="P47" s="271">
        <f>H47+L47</f>
        <v>293</v>
      </c>
      <c r="Q47" s="271"/>
      <c r="R47" s="271"/>
      <c r="S47" s="271"/>
      <c r="T47" s="279">
        <f>T48-T45-T46</f>
        <v>0.17299999999999993</v>
      </c>
      <c r="U47" s="279"/>
      <c r="V47" s="279"/>
      <c r="W47" s="280"/>
    </row>
    <row r="48" spans="1:23" ht="15" customHeight="1" thickBot="1">
      <c r="A48" s="304" t="s">
        <v>531</v>
      </c>
      <c r="B48" s="305"/>
      <c r="C48" s="305"/>
      <c r="D48" s="305"/>
      <c r="E48" s="305"/>
      <c r="F48" s="305"/>
      <c r="G48" s="305"/>
      <c r="H48" s="273">
        <f>SUM(H45:K47)</f>
        <v>1666</v>
      </c>
      <c r="I48" s="273"/>
      <c r="J48" s="273"/>
      <c r="K48" s="273"/>
      <c r="L48" s="273">
        <f>SUM(L45:O47)</f>
        <v>28</v>
      </c>
      <c r="M48" s="273"/>
      <c r="N48" s="273"/>
      <c r="O48" s="273"/>
      <c r="P48" s="273">
        <f>SUM(P45:S47)</f>
        <v>1694</v>
      </c>
      <c r="Q48" s="273"/>
      <c r="R48" s="273"/>
      <c r="S48" s="273"/>
      <c r="T48" s="306">
        <v>1</v>
      </c>
      <c r="U48" s="306"/>
      <c r="V48" s="306"/>
      <c r="W48" s="318"/>
    </row>
  </sheetData>
  <mergeCells count="182">
    <mergeCell ref="T48:W48"/>
    <mergeCell ref="T43:W43"/>
    <mergeCell ref="T32:W32"/>
    <mergeCell ref="AB16:AE16"/>
    <mergeCell ref="T44:W44"/>
    <mergeCell ref="T45:W45"/>
    <mergeCell ref="T46:W46"/>
    <mergeCell ref="T47:W47"/>
    <mergeCell ref="T37:W37"/>
    <mergeCell ref="T38:W38"/>
    <mergeCell ref="L48:O48"/>
    <mergeCell ref="P44:S44"/>
    <mergeCell ref="P45:S45"/>
    <mergeCell ref="P46:S46"/>
    <mergeCell ref="P47:S47"/>
    <mergeCell ref="P48:S48"/>
    <mergeCell ref="L44:O44"/>
    <mergeCell ref="L45:O45"/>
    <mergeCell ref="L46:O46"/>
    <mergeCell ref="L47:O47"/>
    <mergeCell ref="A48:G48"/>
    <mergeCell ref="H44:K44"/>
    <mergeCell ref="H45:K45"/>
    <mergeCell ref="H46:K46"/>
    <mergeCell ref="H47:K47"/>
    <mergeCell ref="H48:K48"/>
    <mergeCell ref="A44:G44"/>
    <mergeCell ref="A45:G45"/>
    <mergeCell ref="A46:G46"/>
    <mergeCell ref="A47:G47"/>
    <mergeCell ref="T39:W39"/>
    <mergeCell ref="T40:W40"/>
    <mergeCell ref="T33:W33"/>
    <mergeCell ref="T34:W34"/>
    <mergeCell ref="T35:W35"/>
    <mergeCell ref="T36:W36"/>
    <mergeCell ref="P37:S37"/>
    <mergeCell ref="P38:S38"/>
    <mergeCell ref="P39:S39"/>
    <mergeCell ref="P40:S40"/>
    <mergeCell ref="P33:S33"/>
    <mergeCell ref="P34:S34"/>
    <mergeCell ref="P35:S35"/>
    <mergeCell ref="P36:S36"/>
    <mergeCell ref="L37:O37"/>
    <mergeCell ref="L38:O38"/>
    <mergeCell ref="L39:O39"/>
    <mergeCell ref="L40:O40"/>
    <mergeCell ref="L33:O33"/>
    <mergeCell ref="L34:O34"/>
    <mergeCell ref="L35:O35"/>
    <mergeCell ref="L36:O36"/>
    <mergeCell ref="H37:K37"/>
    <mergeCell ref="H38:K38"/>
    <mergeCell ref="H39:K39"/>
    <mergeCell ref="H40:K40"/>
    <mergeCell ref="H33:K33"/>
    <mergeCell ref="H34:K34"/>
    <mergeCell ref="H35:K35"/>
    <mergeCell ref="H36:K36"/>
    <mergeCell ref="A37:G37"/>
    <mergeCell ref="A38:G38"/>
    <mergeCell ref="A39:G39"/>
    <mergeCell ref="A40:G40"/>
    <mergeCell ref="A33:G33"/>
    <mergeCell ref="A34:G34"/>
    <mergeCell ref="A35:G35"/>
    <mergeCell ref="A36:G36"/>
    <mergeCell ref="AB25:AE25"/>
    <mergeCell ref="AB26:AE26"/>
    <mergeCell ref="A17:G18"/>
    <mergeCell ref="T17:W18"/>
    <mergeCell ref="X17:AA18"/>
    <mergeCell ref="AB17:AE18"/>
    <mergeCell ref="H17:S17"/>
    <mergeCell ref="AB21:AE21"/>
    <mergeCell ref="AB22:AE22"/>
    <mergeCell ref="AB23:AE23"/>
    <mergeCell ref="H25:K25"/>
    <mergeCell ref="H26:K26"/>
    <mergeCell ref="AB24:AE24"/>
    <mergeCell ref="AB19:AE19"/>
    <mergeCell ref="AB20:AE20"/>
    <mergeCell ref="X19:AA19"/>
    <mergeCell ref="X20:AA20"/>
    <mergeCell ref="X21:AA21"/>
    <mergeCell ref="X22:AA22"/>
    <mergeCell ref="X23:AA23"/>
    <mergeCell ref="P19:S19"/>
    <mergeCell ref="AB5:AE6"/>
    <mergeCell ref="H23:K23"/>
    <mergeCell ref="H24:K24"/>
    <mergeCell ref="X24:AA24"/>
    <mergeCell ref="T23:W23"/>
    <mergeCell ref="T24:W24"/>
    <mergeCell ref="T21:W21"/>
    <mergeCell ref="T22:W22"/>
    <mergeCell ref="L20:O20"/>
    <mergeCell ref="X25:AA25"/>
    <mergeCell ref="X26:AA26"/>
    <mergeCell ref="AB4:AE4"/>
    <mergeCell ref="A19:G19"/>
    <mergeCell ref="H18:K18"/>
    <mergeCell ref="H19:K19"/>
    <mergeCell ref="L18:O18"/>
    <mergeCell ref="L19:O19"/>
    <mergeCell ref="T19:W19"/>
    <mergeCell ref="P18:S18"/>
    <mergeCell ref="T25:W25"/>
    <mergeCell ref="T26:W26"/>
    <mergeCell ref="T20:W20"/>
    <mergeCell ref="P25:S25"/>
    <mergeCell ref="P26:S26"/>
    <mergeCell ref="P21:S21"/>
    <mergeCell ref="P22:S22"/>
    <mergeCell ref="P23:S23"/>
    <mergeCell ref="P24:S24"/>
    <mergeCell ref="P20:S20"/>
    <mergeCell ref="L25:O25"/>
    <mergeCell ref="L26:O26"/>
    <mergeCell ref="L21:O21"/>
    <mergeCell ref="L22:O22"/>
    <mergeCell ref="L23:O23"/>
    <mergeCell ref="L24:O24"/>
    <mergeCell ref="A25:G25"/>
    <mergeCell ref="A26:G26"/>
    <mergeCell ref="A21:G21"/>
    <mergeCell ref="A22:G22"/>
    <mergeCell ref="A23:G23"/>
    <mergeCell ref="A24:G24"/>
    <mergeCell ref="H21:K21"/>
    <mergeCell ref="H22:K22"/>
    <mergeCell ref="A20:G20"/>
    <mergeCell ref="H20:K20"/>
    <mergeCell ref="A5:G6"/>
    <mergeCell ref="H5:K6"/>
    <mergeCell ref="L5:W5"/>
    <mergeCell ref="A7:G8"/>
    <mergeCell ref="H7:K7"/>
    <mergeCell ref="H8:K8"/>
    <mergeCell ref="L6:O6"/>
    <mergeCell ref="L7:O7"/>
    <mergeCell ref="L8:O8"/>
    <mergeCell ref="L9:O9"/>
    <mergeCell ref="T7:W7"/>
    <mergeCell ref="T8:W8"/>
    <mergeCell ref="T9:W9"/>
    <mergeCell ref="T10:W10"/>
    <mergeCell ref="AB7:AE7"/>
    <mergeCell ref="AB8:AE8"/>
    <mergeCell ref="AB9:AE9"/>
    <mergeCell ref="AB10:AE10"/>
    <mergeCell ref="AB11:AE11"/>
    <mergeCell ref="AB12:AE12"/>
    <mergeCell ref="X5:AA5"/>
    <mergeCell ref="X6:AA6"/>
    <mergeCell ref="X7:AA7"/>
    <mergeCell ref="X8:AA8"/>
    <mergeCell ref="X9:AA9"/>
    <mergeCell ref="X10:AA10"/>
    <mergeCell ref="X11:AA11"/>
    <mergeCell ref="X12:AA12"/>
    <mergeCell ref="T11:W11"/>
    <mergeCell ref="T12:W12"/>
    <mergeCell ref="P6:S6"/>
    <mergeCell ref="P7:S7"/>
    <mergeCell ref="P8:S8"/>
    <mergeCell ref="P9:S9"/>
    <mergeCell ref="P10:S10"/>
    <mergeCell ref="P11:S11"/>
    <mergeCell ref="P12:S12"/>
    <mergeCell ref="T6:W6"/>
    <mergeCell ref="H9:K9"/>
    <mergeCell ref="H10:K10"/>
    <mergeCell ref="A11:G11"/>
    <mergeCell ref="A12:G12"/>
    <mergeCell ref="A9:G10"/>
    <mergeCell ref="L10:O10"/>
    <mergeCell ref="L11:O11"/>
    <mergeCell ref="L12:O12"/>
    <mergeCell ref="H11:K11"/>
    <mergeCell ref="H12:K12"/>
  </mergeCells>
  <printOptions/>
  <pageMargins left="0.75" right="0.75" top="1" bottom="1" header="0.512" footer="0.512"/>
  <pageSetup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AF46"/>
  <sheetViews>
    <sheetView workbookViewId="0" topLeftCell="A34">
      <selection activeCell="K4" sqref="K4"/>
    </sheetView>
  </sheetViews>
  <sheetFormatPr defaultColWidth="9.00390625" defaultRowHeight="15" customHeight="1"/>
  <cols>
    <col min="1" max="16384" width="2.625" style="11" customWidth="1"/>
  </cols>
  <sheetData>
    <row r="1" ht="15" customHeight="1">
      <c r="A1" s="11" t="s">
        <v>548</v>
      </c>
    </row>
    <row r="4" ht="15" customHeight="1">
      <c r="A4" s="11" t="s">
        <v>549</v>
      </c>
    </row>
    <row r="5" spans="29:32" ht="15" customHeight="1" thickBot="1">
      <c r="AC5" s="325" t="s">
        <v>565</v>
      </c>
      <c r="AD5" s="325"/>
      <c r="AE5" s="325"/>
      <c r="AF5" s="325"/>
    </row>
    <row r="6" spans="1:32" ht="19.5" customHeight="1">
      <c r="A6" s="322"/>
      <c r="B6" s="320"/>
      <c r="C6" s="320"/>
      <c r="D6" s="320"/>
      <c r="E6" s="320" t="s">
        <v>553</v>
      </c>
      <c r="F6" s="320"/>
      <c r="G6" s="320" t="s">
        <v>554</v>
      </c>
      <c r="H6" s="320"/>
      <c r="I6" s="320" t="s">
        <v>555</v>
      </c>
      <c r="J6" s="320"/>
      <c r="K6" s="320" t="s">
        <v>556</v>
      </c>
      <c r="L6" s="320"/>
      <c r="M6" s="320" t="s">
        <v>557</v>
      </c>
      <c r="N6" s="320"/>
      <c r="O6" s="320" t="s">
        <v>558</v>
      </c>
      <c r="P6" s="320"/>
      <c r="Q6" s="320" t="s">
        <v>559</v>
      </c>
      <c r="R6" s="320"/>
      <c r="S6" s="320" t="s">
        <v>560</v>
      </c>
      <c r="T6" s="320"/>
      <c r="U6" s="320" t="s">
        <v>561</v>
      </c>
      <c r="V6" s="320"/>
      <c r="W6" s="320" t="s">
        <v>562</v>
      </c>
      <c r="X6" s="320"/>
      <c r="Y6" s="320" t="s">
        <v>563</v>
      </c>
      <c r="Z6" s="320"/>
      <c r="AA6" s="320" t="s">
        <v>564</v>
      </c>
      <c r="AB6" s="320"/>
      <c r="AC6" s="320" t="s">
        <v>531</v>
      </c>
      <c r="AD6" s="320"/>
      <c r="AE6" s="320"/>
      <c r="AF6" s="326"/>
    </row>
    <row r="7" spans="1:32" ht="19.5" customHeight="1">
      <c r="A7" s="302" t="s">
        <v>550</v>
      </c>
      <c r="B7" s="303"/>
      <c r="C7" s="303"/>
      <c r="D7" s="303"/>
      <c r="E7" s="266">
        <v>278</v>
      </c>
      <c r="F7" s="266"/>
      <c r="G7" s="266">
        <v>262</v>
      </c>
      <c r="H7" s="266"/>
      <c r="I7" s="266">
        <v>239</v>
      </c>
      <c r="J7" s="266"/>
      <c r="K7" s="266">
        <v>262</v>
      </c>
      <c r="L7" s="266"/>
      <c r="M7" s="266">
        <v>297</v>
      </c>
      <c r="N7" s="266"/>
      <c r="O7" s="266">
        <v>267</v>
      </c>
      <c r="P7" s="266"/>
      <c r="Q7" s="266">
        <v>285</v>
      </c>
      <c r="R7" s="266"/>
      <c r="S7" s="266">
        <v>279</v>
      </c>
      <c r="T7" s="266"/>
      <c r="U7" s="266">
        <v>232</v>
      </c>
      <c r="V7" s="266"/>
      <c r="W7" s="266">
        <v>308</v>
      </c>
      <c r="X7" s="266"/>
      <c r="Y7" s="266">
        <v>282</v>
      </c>
      <c r="Z7" s="266"/>
      <c r="AA7" s="266">
        <v>326</v>
      </c>
      <c r="AB7" s="266"/>
      <c r="AC7" s="266">
        <f>SUM(E7:AB7)</f>
        <v>3317</v>
      </c>
      <c r="AD7" s="266"/>
      <c r="AE7" s="266"/>
      <c r="AF7" s="323"/>
    </row>
    <row r="8" spans="1:32" ht="19.5" customHeight="1">
      <c r="A8" s="302" t="s">
        <v>551</v>
      </c>
      <c r="B8" s="303"/>
      <c r="C8" s="303"/>
      <c r="D8" s="303"/>
      <c r="E8" s="266">
        <v>829</v>
      </c>
      <c r="F8" s="266"/>
      <c r="G8" s="266">
        <v>667</v>
      </c>
      <c r="H8" s="266"/>
      <c r="I8" s="266">
        <v>701</v>
      </c>
      <c r="J8" s="266"/>
      <c r="K8" s="266">
        <v>674</v>
      </c>
      <c r="L8" s="266"/>
      <c r="M8" s="266">
        <v>522</v>
      </c>
      <c r="N8" s="266"/>
      <c r="O8" s="266">
        <v>390</v>
      </c>
      <c r="P8" s="266"/>
      <c r="Q8" s="266">
        <v>458</v>
      </c>
      <c r="R8" s="266"/>
      <c r="S8" s="266">
        <v>610</v>
      </c>
      <c r="T8" s="266"/>
      <c r="U8" s="266">
        <v>724</v>
      </c>
      <c r="V8" s="266"/>
      <c r="W8" s="266">
        <v>873</v>
      </c>
      <c r="X8" s="266"/>
      <c r="Y8" s="266">
        <v>914</v>
      </c>
      <c r="Z8" s="266"/>
      <c r="AA8" s="266">
        <v>908</v>
      </c>
      <c r="AB8" s="266"/>
      <c r="AC8" s="266">
        <f>SUM(E8:AB8)</f>
        <v>8270</v>
      </c>
      <c r="AD8" s="266"/>
      <c r="AE8" s="266"/>
      <c r="AF8" s="323"/>
    </row>
    <row r="9" spans="1:32" ht="19.5" customHeight="1">
      <c r="A9" s="302" t="s">
        <v>552</v>
      </c>
      <c r="B9" s="303"/>
      <c r="C9" s="303"/>
      <c r="D9" s="303"/>
      <c r="E9" s="266">
        <v>24</v>
      </c>
      <c r="F9" s="266"/>
      <c r="G9" s="266">
        <v>17</v>
      </c>
      <c r="H9" s="266"/>
      <c r="I9" s="266">
        <v>32</v>
      </c>
      <c r="J9" s="266"/>
      <c r="K9" s="266">
        <v>36</v>
      </c>
      <c r="L9" s="266"/>
      <c r="M9" s="266">
        <v>36</v>
      </c>
      <c r="N9" s="266"/>
      <c r="O9" s="266">
        <v>27</v>
      </c>
      <c r="P9" s="266"/>
      <c r="Q9" s="266">
        <v>36</v>
      </c>
      <c r="R9" s="266"/>
      <c r="S9" s="266">
        <v>26</v>
      </c>
      <c r="T9" s="266"/>
      <c r="U9" s="266">
        <v>26</v>
      </c>
      <c r="V9" s="266"/>
      <c r="W9" s="266">
        <v>23</v>
      </c>
      <c r="X9" s="266"/>
      <c r="Y9" s="266">
        <v>33</v>
      </c>
      <c r="Z9" s="266"/>
      <c r="AA9" s="266">
        <v>16</v>
      </c>
      <c r="AB9" s="266"/>
      <c r="AC9" s="266">
        <f>SUM(E9:AB9)</f>
        <v>332</v>
      </c>
      <c r="AD9" s="266"/>
      <c r="AE9" s="266"/>
      <c r="AF9" s="323"/>
    </row>
    <row r="10" spans="1:32" ht="19.5" customHeight="1" thickBot="1">
      <c r="A10" s="304" t="s">
        <v>531</v>
      </c>
      <c r="B10" s="305"/>
      <c r="C10" s="305"/>
      <c r="D10" s="305"/>
      <c r="E10" s="321">
        <f>SUM(E7:F9)</f>
        <v>1131</v>
      </c>
      <c r="F10" s="321"/>
      <c r="G10" s="321">
        <f>SUM(G7:H9)</f>
        <v>946</v>
      </c>
      <c r="H10" s="321"/>
      <c r="I10" s="321">
        <f>SUM(I7:J9)</f>
        <v>972</v>
      </c>
      <c r="J10" s="321"/>
      <c r="K10" s="321">
        <f>SUM(K7:L9)</f>
        <v>972</v>
      </c>
      <c r="L10" s="321"/>
      <c r="M10" s="321">
        <f>SUM(M7:N9)</f>
        <v>855</v>
      </c>
      <c r="N10" s="321"/>
      <c r="O10" s="321">
        <f>SUM(O7:P9)</f>
        <v>684</v>
      </c>
      <c r="P10" s="321"/>
      <c r="Q10" s="321">
        <f>SUM(Q7:R9)</f>
        <v>779</v>
      </c>
      <c r="R10" s="321"/>
      <c r="S10" s="321">
        <f>SUM(S7:T9)</f>
        <v>915</v>
      </c>
      <c r="T10" s="321"/>
      <c r="U10" s="321">
        <f>SUM(U7:V9)</f>
        <v>982</v>
      </c>
      <c r="V10" s="321"/>
      <c r="W10" s="321">
        <f>SUM(W7:X9)</f>
        <v>1204</v>
      </c>
      <c r="X10" s="321"/>
      <c r="Y10" s="321">
        <f>SUM(Y7:Z9)</f>
        <v>1229</v>
      </c>
      <c r="Z10" s="321"/>
      <c r="AA10" s="321">
        <f>SUM(AA7:AB9)</f>
        <v>1250</v>
      </c>
      <c r="AB10" s="321"/>
      <c r="AC10" s="321">
        <f>SUM(E10:AB10)</f>
        <v>11919</v>
      </c>
      <c r="AD10" s="321"/>
      <c r="AE10" s="321"/>
      <c r="AF10" s="324"/>
    </row>
    <row r="14" ht="15" customHeight="1">
      <c r="A14" s="11" t="s">
        <v>566</v>
      </c>
    </row>
    <row r="15" ht="15" customHeight="1" thickBot="1"/>
    <row r="16" spans="1:15" ht="19.5" customHeight="1">
      <c r="A16" s="322" t="s">
        <v>567</v>
      </c>
      <c r="B16" s="320"/>
      <c r="C16" s="320"/>
      <c r="D16" s="320"/>
      <c r="E16" s="320"/>
      <c r="F16" s="320" t="s">
        <v>570</v>
      </c>
      <c r="G16" s="320"/>
      <c r="H16" s="320"/>
      <c r="I16" s="320"/>
      <c r="J16" s="320"/>
      <c r="K16" s="320" t="s">
        <v>532</v>
      </c>
      <c r="L16" s="320"/>
      <c r="M16" s="320"/>
      <c r="N16" s="320"/>
      <c r="O16" s="326"/>
    </row>
    <row r="17" spans="1:15" ht="19.5" customHeight="1">
      <c r="A17" s="302" t="s">
        <v>568</v>
      </c>
      <c r="B17" s="303"/>
      <c r="C17" s="303"/>
      <c r="D17" s="303"/>
      <c r="E17" s="303"/>
      <c r="F17" s="266">
        <v>3266</v>
      </c>
      <c r="G17" s="266"/>
      <c r="H17" s="266"/>
      <c r="I17" s="266"/>
      <c r="J17" s="266"/>
      <c r="K17" s="279">
        <f>ROUND(F17/$F$19,3)</f>
        <v>0.275</v>
      </c>
      <c r="L17" s="279"/>
      <c r="M17" s="279"/>
      <c r="N17" s="279"/>
      <c r="O17" s="280"/>
    </row>
    <row r="18" spans="1:15" ht="19.5" customHeight="1">
      <c r="A18" s="302" t="s">
        <v>569</v>
      </c>
      <c r="B18" s="303"/>
      <c r="C18" s="303"/>
      <c r="D18" s="303"/>
      <c r="E18" s="303"/>
      <c r="F18" s="266">
        <v>8606</v>
      </c>
      <c r="G18" s="266"/>
      <c r="H18" s="266"/>
      <c r="I18" s="266"/>
      <c r="J18" s="266"/>
      <c r="K18" s="279">
        <f>K19-K17</f>
        <v>0.725</v>
      </c>
      <c r="L18" s="279"/>
      <c r="M18" s="279"/>
      <c r="N18" s="279"/>
      <c r="O18" s="280"/>
    </row>
    <row r="19" spans="1:15" ht="19.5" customHeight="1" thickBot="1">
      <c r="A19" s="304" t="s">
        <v>531</v>
      </c>
      <c r="B19" s="305"/>
      <c r="C19" s="305"/>
      <c r="D19" s="305"/>
      <c r="E19" s="305"/>
      <c r="F19" s="321">
        <f>SUM(F17:J18)</f>
        <v>11872</v>
      </c>
      <c r="G19" s="321"/>
      <c r="H19" s="321"/>
      <c r="I19" s="321"/>
      <c r="J19" s="321"/>
      <c r="K19" s="306">
        <v>1</v>
      </c>
      <c r="L19" s="306"/>
      <c r="M19" s="306"/>
      <c r="N19" s="306"/>
      <c r="O19" s="318"/>
    </row>
    <row r="23" ht="15" customHeight="1">
      <c r="A23" s="11" t="s">
        <v>571</v>
      </c>
    </row>
    <row r="24" ht="15" customHeight="1" thickBot="1"/>
    <row r="25" spans="16:20" ht="9.75" customHeight="1">
      <c r="P25" s="23"/>
      <c r="Q25" s="24"/>
      <c r="R25" s="24"/>
      <c r="S25" s="24"/>
      <c r="T25" s="25"/>
    </row>
    <row r="26" spans="2:20" ht="15" customHeight="1">
      <c r="B26" s="11" t="s">
        <v>478</v>
      </c>
      <c r="C26" s="11" t="s">
        <v>572</v>
      </c>
      <c r="P26" s="327" t="s">
        <v>576</v>
      </c>
      <c r="Q26" s="328"/>
      <c r="R26" s="328"/>
      <c r="S26" s="328"/>
      <c r="T26" s="329"/>
    </row>
    <row r="27" spans="16:20" ht="9.75" customHeight="1" thickBot="1">
      <c r="P27" s="26"/>
      <c r="Q27" s="22"/>
      <c r="R27" s="22"/>
      <c r="S27" s="22"/>
      <c r="T27" s="27"/>
    </row>
    <row r="28" spans="16:20" ht="15" customHeight="1">
      <c r="P28" s="18"/>
      <c r="Q28" s="18"/>
      <c r="R28" s="18"/>
      <c r="S28" s="18"/>
      <c r="T28" s="18"/>
    </row>
    <row r="29" ht="15" customHeight="1" thickBot="1"/>
    <row r="30" spans="16:20" ht="9.75" customHeight="1">
      <c r="P30" s="23"/>
      <c r="Q30" s="24"/>
      <c r="R30" s="24"/>
      <c r="S30" s="24"/>
      <c r="T30" s="25"/>
    </row>
    <row r="31" spans="2:20" ht="15" customHeight="1">
      <c r="B31" s="11" t="s">
        <v>479</v>
      </c>
      <c r="C31" s="11" t="s">
        <v>573</v>
      </c>
      <c r="P31" s="327" t="s">
        <v>577</v>
      </c>
      <c r="Q31" s="328"/>
      <c r="R31" s="328"/>
      <c r="S31" s="328"/>
      <c r="T31" s="329"/>
    </row>
    <row r="32" spans="16:20" ht="9.75" customHeight="1" thickBot="1">
      <c r="P32" s="26"/>
      <c r="Q32" s="22"/>
      <c r="R32" s="22"/>
      <c r="S32" s="22"/>
      <c r="T32" s="27"/>
    </row>
    <row r="33" spans="16:20" ht="15" customHeight="1">
      <c r="P33" s="18"/>
      <c r="Q33" s="18"/>
      <c r="R33" s="18"/>
      <c r="S33" s="18"/>
      <c r="T33" s="18"/>
    </row>
    <row r="34" ht="15" customHeight="1" thickBot="1"/>
    <row r="35" spans="16:20" ht="9.75" customHeight="1">
      <c r="P35" s="23"/>
      <c r="Q35" s="24"/>
      <c r="R35" s="24"/>
      <c r="S35" s="24"/>
      <c r="T35" s="25"/>
    </row>
    <row r="36" spans="2:20" ht="15" customHeight="1">
      <c r="B36" s="11" t="s">
        <v>480</v>
      </c>
      <c r="C36" s="11" t="s">
        <v>574</v>
      </c>
      <c r="P36" s="327" t="s">
        <v>578</v>
      </c>
      <c r="Q36" s="328"/>
      <c r="R36" s="328"/>
      <c r="S36" s="328"/>
      <c r="T36" s="329"/>
    </row>
    <row r="37" spans="16:20" ht="9.75" customHeight="1" thickBot="1">
      <c r="P37" s="26"/>
      <c r="Q37" s="22"/>
      <c r="R37" s="22"/>
      <c r="S37" s="22"/>
      <c r="T37" s="27"/>
    </row>
    <row r="40" spans="2:3" ht="15" customHeight="1">
      <c r="B40" s="11" t="s">
        <v>481</v>
      </c>
      <c r="C40" s="11" t="s">
        <v>575</v>
      </c>
    </row>
    <row r="41" spans="29:32" ht="15" customHeight="1" thickBot="1">
      <c r="AC41" s="325" t="s">
        <v>565</v>
      </c>
      <c r="AD41" s="325"/>
      <c r="AE41" s="325"/>
      <c r="AF41" s="325"/>
    </row>
    <row r="42" spans="1:32" ht="19.5" customHeight="1">
      <c r="A42" s="322"/>
      <c r="B42" s="320"/>
      <c r="C42" s="320"/>
      <c r="D42" s="320"/>
      <c r="E42" s="320" t="s">
        <v>553</v>
      </c>
      <c r="F42" s="320"/>
      <c r="G42" s="320" t="s">
        <v>554</v>
      </c>
      <c r="H42" s="320"/>
      <c r="I42" s="320" t="s">
        <v>555</v>
      </c>
      <c r="J42" s="320"/>
      <c r="K42" s="320" t="s">
        <v>556</v>
      </c>
      <c r="L42" s="320"/>
      <c r="M42" s="320" t="s">
        <v>557</v>
      </c>
      <c r="N42" s="320"/>
      <c r="O42" s="320" t="s">
        <v>558</v>
      </c>
      <c r="P42" s="320"/>
      <c r="Q42" s="320" t="s">
        <v>559</v>
      </c>
      <c r="R42" s="320"/>
      <c r="S42" s="320" t="s">
        <v>560</v>
      </c>
      <c r="T42" s="320"/>
      <c r="U42" s="320" t="s">
        <v>561</v>
      </c>
      <c r="V42" s="320"/>
      <c r="W42" s="320" t="s">
        <v>562</v>
      </c>
      <c r="X42" s="320"/>
      <c r="Y42" s="320" t="s">
        <v>563</v>
      </c>
      <c r="Z42" s="320"/>
      <c r="AA42" s="320" t="s">
        <v>564</v>
      </c>
      <c r="AB42" s="320"/>
      <c r="AC42" s="320" t="s">
        <v>531</v>
      </c>
      <c r="AD42" s="320"/>
      <c r="AE42" s="320"/>
      <c r="AF42" s="326"/>
    </row>
    <row r="43" spans="1:32" ht="19.5" customHeight="1">
      <c r="A43" s="302" t="s">
        <v>550</v>
      </c>
      <c r="B43" s="303"/>
      <c r="C43" s="303"/>
      <c r="D43" s="303"/>
      <c r="E43" s="266">
        <v>288</v>
      </c>
      <c r="F43" s="266"/>
      <c r="G43" s="266">
        <v>274</v>
      </c>
      <c r="H43" s="266"/>
      <c r="I43" s="266">
        <v>256</v>
      </c>
      <c r="J43" s="266"/>
      <c r="K43" s="266">
        <v>231</v>
      </c>
      <c r="L43" s="266"/>
      <c r="M43" s="266">
        <v>298</v>
      </c>
      <c r="N43" s="266"/>
      <c r="O43" s="266">
        <v>237</v>
      </c>
      <c r="P43" s="266"/>
      <c r="Q43" s="266">
        <v>266</v>
      </c>
      <c r="R43" s="266"/>
      <c r="S43" s="266">
        <v>225</v>
      </c>
      <c r="T43" s="266"/>
      <c r="U43" s="266">
        <v>236</v>
      </c>
      <c r="V43" s="266"/>
      <c r="W43" s="266">
        <v>238</v>
      </c>
      <c r="X43" s="266"/>
      <c r="Y43" s="266">
        <v>275</v>
      </c>
      <c r="Z43" s="266"/>
      <c r="AA43" s="266">
        <v>290</v>
      </c>
      <c r="AB43" s="266"/>
      <c r="AC43" s="266">
        <f>SUM(E43:AB43)</f>
        <v>3114</v>
      </c>
      <c r="AD43" s="266"/>
      <c r="AE43" s="266"/>
      <c r="AF43" s="323"/>
    </row>
    <row r="44" spans="1:32" ht="19.5" customHeight="1">
      <c r="A44" s="302" t="s">
        <v>551</v>
      </c>
      <c r="B44" s="303"/>
      <c r="C44" s="303"/>
      <c r="D44" s="303"/>
      <c r="E44" s="266">
        <v>942</v>
      </c>
      <c r="F44" s="266"/>
      <c r="G44" s="266">
        <v>949</v>
      </c>
      <c r="H44" s="266"/>
      <c r="I44" s="266">
        <v>718</v>
      </c>
      <c r="J44" s="266"/>
      <c r="K44" s="266">
        <v>640</v>
      </c>
      <c r="L44" s="266"/>
      <c r="M44" s="266">
        <v>735</v>
      </c>
      <c r="N44" s="266"/>
      <c r="O44" s="266">
        <v>379</v>
      </c>
      <c r="P44" s="266"/>
      <c r="Q44" s="266">
        <v>426</v>
      </c>
      <c r="R44" s="266"/>
      <c r="S44" s="266">
        <v>425</v>
      </c>
      <c r="T44" s="266"/>
      <c r="U44" s="266">
        <v>605</v>
      </c>
      <c r="V44" s="266"/>
      <c r="W44" s="266">
        <v>902</v>
      </c>
      <c r="X44" s="266"/>
      <c r="Y44" s="266">
        <v>835</v>
      </c>
      <c r="Z44" s="266"/>
      <c r="AA44" s="266">
        <v>944</v>
      </c>
      <c r="AB44" s="266"/>
      <c r="AC44" s="266">
        <f>SUM(E44:AB44)</f>
        <v>8500</v>
      </c>
      <c r="AD44" s="266"/>
      <c r="AE44" s="266"/>
      <c r="AF44" s="323"/>
    </row>
    <row r="45" spans="1:32" ht="19.5" customHeight="1">
      <c r="A45" s="302" t="s">
        <v>552</v>
      </c>
      <c r="B45" s="303"/>
      <c r="C45" s="303"/>
      <c r="D45" s="303"/>
      <c r="E45" s="266">
        <v>30</v>
      </c>
      <c r="F45" s="266"/>
      <c r="G45" s="266">
        <v>35</v>
      </c>
      <c r="H45" s="266"/>
      <c r="I45" s="266">
        <v>39</v>
      </c>
      <c r="J45" s="266"/>
      <c r="K45" s="266">
        <v>37</v>
      </c>
      <c r="L45" s="266"/>
      <c r="M45" s="266">
        <v>52</v>
      </c>
      <c r="N45" s="266"/>
      <c r="O45" s="266">
        <v>37</v>
      </c>
      <c r="P45" s="266"/>
      <c r="Q45" s="266">
        <v>42</v>
      </c>
      <c r="R45" s="266"/>
      <c r="S45" s="266">
        <v>50</v>
      </c>
      <c r="T45" s="266"/>
      <c r="U45" s="266">
        <v>34</v>
      </c>
      <c r="V45" s="266"/>
      <c r="W45" s="266">
        <v>50</v>
      </c>
      <c r="X45" s="266"/>
      <c r="Y45" s="266">
        <v>46</v>
      </c>
      <c r="Z45" s="266"/>
      <c r="AA45" s="266">
        <v>45</v>
      </c>
      <c r="AB45" s="266"/>
      <c r="AC45" s="266">
        <f>SUM(E45:AB45)</f>
        <v>497</v>
      </c>
      <c r="AD45" s="266"/>
      <c r="AE45" s="266"/>
      <c r="AF45" s="323"/>
    </row>
    <row r="46" spans="1:32" ht="19.5" customHeight="1" thickBot="1">
      <c r="A46" s="304" t="s">
        <v>531</v>
      </c>
      <c r="B46" s="305"/>
      <c r="C46" s="305"/>
      <c r="D46" s="305"/>
      <c r="E46" s="321">
        <f>SUM(E43:F45)</f>
        <v>1260</v>
      </c>
      <c r="F46" s="321"/>
      <c r="G46" s="321">
        <f>SUM(G43:H45)</f>
        <v>1258</v>
      </c>
      <c r="H46" s="321"/>
      <c r="I46" s="321">
        <f>SUM(I43:J45)</f>
        <v>1013</v>
      </c>
      <c r="J46" s="321"/>
      <c r="K46" s="321">
        <f>SUM(K43:L45)</f>
        <v>908</v>
      </c>
      <c r="L46" s="321"/>
      <c r="M46" s="321">
        <f>SUM(M43:N45)</f>
        <v>1085</v>
      </c>
      <c r="N46" s="321"/>
      <c r="O46" s="321">
        <f>SUM(O43:P45)</f>
        <v>653</v>
      </c>
      <c r="P46" s="321"/>
      <c r="Q46" s="321">
        <f>SUM(Q43:R45)</f>
        <v>734</v>
      </c>
      <c r="R46" s="321"/>
      <c r="S46" s="321">
        <f>SUM(S43:T45)</f>
        <v>700</v>
      </c>
      <c r="T46" s="321"/>
      <c r="U46" s="321">
        <f>SUM(U43:V45)</f>
        <v>875</v>
      </c>
      <c r="V46" s="321"/>
      <c r="W46" s="321">
        <f>SUM(W43:X45)</f>
        <v>1190</v>
      </c>
      <c r="X46" s="321"/>
      <c r="Y46" s="321">
        <f>SUM(Y43:Z45)</f>
        <v>1156</v>
      </c>
      <c r="Z46" s="321"/>
      <c r="AA46" s="321">
        <f>SUM(AA43:AB45)</f>
        <v>1279</v>
      </c>
      <c r="AB46" s="321"/>
      <c r="AC46" s="321">
        <f>SUM(E46:AB46)</f>
        <v>12111</v>
      </c>
      <c r="AD46" s="321"/>
      <c r="AE46" s="321"/>
      <c r="AF46" s="324"/>
    </row>
  </sheetData>
  <mergeCells count="157">
    <mergeCell ref="AA46:AB46"/>
    <mergeCell ref="AC46:AF46"/>
    <mergeCell ref="AC41:AF41"/>
    <mergeCell ref="S46:T46"/>
    <mergeCell ref="U46:V46"/>
    <mergeCell ref="W46:X46"/>
    <mergeCell ref="Y46:Z46"/>
    <mergeCell ref="AA45:AB45"/>
    <mergeCell ref="AC45:AF45"/>
    <mergeCell ref="S45:T45"/>
    <mergeCell ref="A46:D46"/>
    <mergeCell ref="E46:F46"/>
    <mergeCell ref="G46:H46"/>
    <mergeCell ref="I46:J46"/>
    <mergeCell ref="K46:L46"/>
    <mergeCell ref="M46:N46"/>
    <mergeCell ref="O46:P46"/>
    <mergeCell ref="Q46:R46"/>
    <mergeCell ref="U45:V45"/>
    <mergeCell ref="W45:X45"/>
    <mergeCell ref="Y45:Z45"/>
    <mergeCell ref="AA44:AB44"/>
    <mergeCell ref="U44:V44"/>
    <mergeCell ref="W44:X44"/>
    <mergeCell ref="Y44:Z44"/>
    <mergeCell ref="AC44:AF44"/>
    <mergeCell ref="A45:D45"/>
    <mergeCell ref="E45:F45"/>
    <mergeCell ref="G45:H45"/>
    <mergeCell ref="I45:J45"/>
    <mergeCell ref="K45:L45"/>
    <mergeCell ref="M45:N45"/>
    <mergeCell ref="O45:P45"/>
    <mergeCell ref="Q45:R45"/>
    <mergeCell ref="S44:T44"/>
    <mergeCell ref="AA43:AB43"/>
    <mergeCell ref="AC43:AF43"/>
    <mergeCell ref="A44:D44"/>
    <mergeCell ref="E44:F44"/>
    <mergeCell ref="G44:H44"/>
    <mergeCell ref="I44:J44"/>
    <mergeCell ref="K44:L44"/>
    <mergeCell ref="M44:N44"/>
    <mergeCell ref="O44:P44"/>
    <mergeCell ref="Q44:R44"/>
    <mergeCell ref="S43:T43"/>
    <mergeCell ref="U43:V43"/>
    <mergeCell ref="W43:X43"/>
    <mergeCell ref="Y43:Z43"/>
    <mergeCell ref="AA42:AB42"/>
    <mergeCell ref="AC42:AF42"/>
    <mergeCell ref="A43:D43"/>
    <mergeCell ref="E43:F43"/>
    <mergeCell ref="G43:H43"/>
    <mergeCell ref="I43:J43"/>
    <mergeCell ref="K43:L43"/>
    <mergeCell ref="M43:N43"/>
    <mergeCell ref="O43:P43"/>
    <mergeCell ref="Q43:R43"/>
    <mergeCell ref="S42:T42"/>
    <mergeCell ref="U42:V42"/>
    <mergeCell ref="W42:X42"/>
    <mergeCell ref="Y42:Z42"/>
    <mergeCell ref="K42:L42"/>
    <mergeCell ref="M42:N42"/>
    <mergeCell ref="O42:P42"/>
    <mergeCell ref="Q42:R42"/>
    <mergeCell ref="A42:D42"/>
    <mergeCell ref="E42:F42"/>
    <mergeCell ref="G42:H42"/>
    <mergeCell ref="I42:J42"/>
    <mergeCell ref="K19:O19"/>
    <mergeCell ref="P31:T31"/>
    <mergeCell ref="P26:T26"/>
    <mergeCell ref="P36:T36"/>
    <mergeCell ref="A19:E19"/>
    <mergeCell ref="F16:J16"/>
    <mergeCell ref="F17:J17"/>
    <mergeCell ref="F18:J18"/>
    <mergeCell ref="F19:J19"/>
    <mergeCell ref="AC5:AF5"/>
    <mergeCell ref="A16:E16"/>
    <mergeCell ref="A17:E17"/>
    <mergeCell ref="A18:E18"/>
    <mergeCell ref="K16:O16"/>
    <mergeCell ref="K17:O17"/>
    <mergeCell ref="K18:O18"/>
    <mergeCell ref="AA10:AB10"/>
    <mergeCell ref="AC6:AF6"/>
    <mergeCell ref="AC7:AF7"/>
    <mergeCell ref="AC8:AF8"/>
    <mergeCell ref="AC9:AF9"/>
    <mergeCell ref="AC10:AF10"/>
    <mergeCell ref="AA6:AB6"/>
    <mergeCell ref="AA7:AB7"/>
    <mergeCell ref="AA8:AB8"/>
    <mergeCell ref="AA9:AB9"/>
    <mergeCell ref="W10:X10"/>
    <mergeCell ref="Y6:Z6"/>
    <mergeCell ref="Y7:Z7"/>
    <mergeCell ref="Y8:Z8"/>
    <mergeCell ref="Y9:Z9"/>
    <mergeCell ref="Y10:Z10"/>
    <mergeCell ref="W6:X6"/>
    <mergeCell ref="W7:X7"/>
    <mergeCell ref="W8:X8"/>
    <mergeCell ref="W9:X9"/>
    <mergeCell ref="S10:T10"/>
    <mergeCell ref="U6:V6"/>
    <mergeCell ref="U7:V7"/>
    <mergeCell ref="U8:V8"/>
    <mergeCell ref="U9:V9"/>
    <mergeCell ref="U10:V10"/>
    <mergeCell ref="S6:T6"/>
    <mergeCell ref="S7:T7"/>
    <mergeCell ref="S8:T8"/>
    <mergeCell ref="S9:T9"/>
    <mergeCell ref="O10:P10"/>
    <mergeCell ref="Q6:R6"/>
    <mergeCell ref="Q7:R7"/>
    <mergeCell ref="Q8:R8"/>
    <mergeCell ref="Q9:R9"/>
    <mergeCell ref="Q10:R10"/>
    <mergeCell ref="O6:P6"/>
    <mergeCell ref="O7:P7"/>
    <mergeCell ref="O8:P8"/>
    <mergeCell ref="O9:P9"/>
    <mergeCell ref="K10:L10"/>
    <mergeCell ref="M6:N6"/>
    <mergeCell ref="M7:N7"/>
    <mergeCell ref="M8:N8"/>
    <mergeCell ref="M9:N9"/>
    <mergeCell ref="M10:N10"/>
    <mergeCell ref="K6:L6"/>
    <mergeCell ref="K7:L7"/>
    <mergeCell ref="K8:L8"/>
    <mergeCell ref="K9:L9"/>
    <mergeCell ref="G10:H10"/>
    <mergeCell ref="I6:J6"/>
    <mergeCell ref="I7:J7"/>
    <mergeCell ref="I8:J8"/>
    <mergeCell ref="I9:J9"/>
    <mergeCell ref="I10:J10"/>
    <mergeCell ref="G6:H6"/>
    <mergeCell ref="G7:H7"/>
    <mergeCell ref="G8:H8"/>
    <mergeCell ref="G9:H9"/>
    <mergeCell ref="A10:D10"/>
    <mergeCell ref="E6:F6"/>
    <mergeCell ref="E7:F7"/>
    <mergeCell ref="E8:F8"/>
    <mergeCell ref="E9:F9"/>
    <mergeCell ref="E10:F10"/>
    <mergeCell ref="A6:D6"/>
    <mergeCell ref="A7:D7"/>
    <mergeCell ref="A8:D8"/>
    <mergeCell ref="A9:D9"/>
  </mergeCells>
  <printOptions/>
  <pageMargins left="0.75" right="0.75" top="1" bottom="1" header="0.512" footer="0.512"/>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BL90"/>
  <sheetViews>
    <sheetView workbookViewId="0" topLeftCell="A73">
      <selection activeCell="S93" sqref="S93"/>
    </sheetView>
  </sheetViews>
  <sheetFormatPr defaultColWidth="9.00390625" defaultRowHeight="15" customHeight="1"/>
  <cols>
    <col min="1" max="16384" width="2.625" style="11" customWidth="1"/>
  </cols>
  <sheetData>
    <row r="1" ht="15" customHeight="1">
      <c r="A1" s="11" t="s">
        <v>579</v>
      </c>
    </row>
    <row r="3" ht="15" customHeight="1">
      <c r="A3" s="11" t="s">
        <v>580</v>
      </c>
    </row>
    <row r="4" ht="15" customHeight="1" thickBot="1"/>
    <row r="5" spans="1:33" ht="15" customHeight="1">
      <c r="A5" s="401" t="s">
        <v>29</v>
      </c>
      <c r="B5" s="402"/>
      <c r="C5" s="402"/>
      <c r="D5" s="402"/>
      <c r="E5" s="402"/>
      <c r="F5" s="403"/>
      <c r="G5" s="404" t="s">
        <v>30</v>
      </c>
      <c r="H5" s="402"/>
      <c r="I5" s="402"/>
      <c r="J5" s="402"/>
      <c r="K5" s="402"/>
      <c r="L5" s="402"/>
      <c r="M5" s="402"/>
      <c r="N5" s="402"/>
      <c r="O5" s="402"/>
      <c r="P5" s="402"/>
      <c r="Q5" s="402"/>
      <c r="R5" s="402"/>
      <c r="S5" s="402"/>
      <c r="T5" s="402"/>
      <c r="U5" s="402"/>
      <c r="V5" s="402"/>
      <c r="W5" s="402"/>
      <c r="X5" s="402"/>
      <c r="Y5" s="402"/>
      <c r="Z5" s="402"/>
      <c r="AA5" s="403"/>
      <c r="AB5" s="295" t="s">
        <v>602</v>
      </c>
      <c r="AC5" s="295"/>
      <c r="AD5" s="295"/>
      <c r="AE5" s="295"/>
      <c r="AF5" s="295"/>
      <c r="AG5" s="309"/>
    </row>
    <row r="6" spans="1:33" ht="15" customHeight="1">
      <c r="A6" s="384" t="s">
        <v>581</v>
      </c>
      <c r="B6" s="378"/>
      <c r="C6" s="378"/>
      <c r="D6" s="378"/>
      <c r="E6" s="378"/>
      <c r="F6" s="378"/>
      <c r="G6" s="378" t="s">
        <v>582</v>
      </c>
      <c r="H6" s="378"/>
      <c r="I6" s="378"/>
      <c r="J6" s="378"/>
      <c r="K6" s="378"/>
      <c r="L6" s="378"/>
      <c r="M6" s="378"/>
      <c r="N6" s="378"/>
      <c r="O6" s="378" t="s">
        <v>583</v>
      </c>
      <c r="P6" s="378"/>
      <c r="Q6" s="378"/>
      <c r="R6" s="378"/>
      <c r="S6" s="378"/>
      <c r="T6" s="378"/>
      <c r="U6" s="378"/>
      <c r="V6" s="378"/>
      <c r="W6" s="378"/>
      <c r="X6" s="378"/>
      <c r="Y6" s="378"/>
      <c r="Z6" s="378"/>
      <c r="AA6" s="378"/>
      <c r="AB6" s="378" t="s">
        <v>599</v>
      </c>
      <c r="AC6" s="378"/>
      <c r="AD6" s="378"/>
      <c r="AE6" s="378"/>
      <c r="AF6" s="378"/>
      <c r="AG6" s="383"/>
    </row>
    <row r="7" spans="1:33" ht="15" customHeight="1">
      <c r="A7" s="384"/>
      <c r="B7" s="378"/>
      <c r="C7" s="378"/>
      <c r="D7" s="378"/>
      <c r="E7" s="378"/>
      <c r="F7" s="378"/>
      <c r="G7" s="378"/>
      <c r="H7" s="378"/>
      <c r="I7" s="378"/>
      <c r="J7" s="378"/>
      <c r="K7" s="378"/>
      <c r="L7" s="378"/>
      <c r="M7" s="378"/>
      <c r="N7" s="378"/>
      <c r="O7" s="378" t="s">
        <v>584</v>
      </c>
      <c r="P7" s="378"/>
      <c r="Q7" s="378"/>
      <c r="R7" s="378"/>
      <c r="S7" s="378"/>
      <c r="T7" s="378"/>
      <c r="U7" s="378"/>
      <c r="V7" s="378"/>
      <c r="W7" s="378"/>
      <c r="X7" s="378"/>
      <c r="Y7" s="378"/>
      <c r="Z7" s="378"/>
      <c r="AA7" s="378"/>
      <c r="AB7" s="378"/>
      <c r="AC7" s="378"/>
      <c r="AD7" s="378"/>
      <c r="AE7" s="378"/>
      <c r="AF7" s="378"/>
      <c r="AG7" s="383"/>
    </row>
    <row r="8" spans="1:33" ht="15" customHeight="1">
      <c r="A8" s="384"/>
      <c r="B8" s="378"/>
      <c r="C8" s="378"/>
      <c r="D8" s="378"/>
      <c r="E8" s="378"/>
      <c r="F8" s="378"/>
      <c r="G8" s="378"/>
      <c r="H8" s="378"/>
      <c r="I8" s="378"/>
      <c r="J8" s="378"/>
      <c r="K8" s="378"/>
      <c r="L8" s="378"/>
      <c r="M8" s="378"/>
      <c r="N8" s="378"/>
      <c r="O8" s="378" t="s">
        <v>585</v>
      </c>
      <c r="P8" s="378"/>
      <c r="Q8" s="378"/>
      <c r="R8" s="378"/>
      <c r="S8" s="378"/>
      <c r="T8" s="378"/>
      <c r="U8" s="378"/>
      <c r="V8" s="378"/>
      <c r="W8" s="378"/>
      <c r="X8" s="378"/>
      <c r="Y8" s="378"/>
      <c r="Z8" s="378"/>
      <c r="AA8" s="378"/>
      <c r="AB8" s="378"/>
      <c r="AC8" s="378"/>
      <c r="AD8" s="378"/>
      <c r="AE8" s="378"/>
      <c r="AF8" s="378"/>
      <c r="AG8" s="383"/>
    </row>
    <row r="9" spans="1:33" ht="15" customHeight="1">
      <c r="A9" s="384"/>
      <c r="B9" s="378"/>
      <c r="C9" s="378"/>
      <c r="D9" s="378"/>
      <c r="E9" s="378"/>
      <c r="F9" s="378"/>
      <c r="G9" s="378"/>
      <c r="H9" s="378"/>
      <c r="I9" s="378"/>
      <c r="J9" s="378"/>
      <c r="K9" s="378"/>
      <c r="L9" s="378"/>
      <c r="M9" s="378"/>
      <c r="N9" s="378"/>
      <c r="O9" s="378" t="s">
        <v>586</v>
      </c>
      <c r="P9" s="378"/>
      <c r="Q9" s="378"/>
      <c r="R9" s="378"/>
      <c r="S9" s="378"/>
      <c r="T9" s="378"/>
      <c r="U9" s="378"/>
      <c r="V9" s="378"/>
      <c r="W9" s="378"/>
      <c r="X9" s="378"/>
      <c r="Y9" s="378"/>
      <c r="Z9" s="378"/>
      <c r="AA9" s="378"/>
      <c r="AB9" s="378"/>
      <c r="AC9" s="378"/>
      <c r="AD9" s="378"/>
      <c r="AE9" s="378"/>
      <c r="AF9" s="378"/>
      <c r="AG9" s="383"/>
    </row>
    <row r="10" spans="1:33" ht="15" customHeight="1">
      <c r="A10" s="384"/>
      <c r="B10" s="378"/>
      <c r="C10" s="378"/>
      <c r="D10" s="378"/>
      <c r="E10" s="378"/>
      <c r="F10" s="378"/>
      <c r="G10" s="378"/>
      <c r="H10" s="378"/>
      <c r="I10" s="378"/>
      <c r="J10" s="378"/>
      <c r="K10" s="378"/>
      <c r="L10" s="378"/>
      <c r="M10" s="378"/>
      <c r="N10" s="378"/>
      <c r="O10" s="378" t="s">
        <v>587</v>
      </c>
      <c r="P10" s="378"/>
      <c r="Q10" s="378"/>
      <c r="R10" s="378"/>
      <c r="S10" s="378"/>
      <c r="T10" s="378"/>
      <c r="U10" s="378"/>
      <c r="V10" s="378"/>
      <c r="W10" s="378"/>
      <c r="X10" s="378"/>
      <c r="Y10" s="378"/>
      <c r="Z10" s="378"/>
      <c r="AA10" s="378"/>
      <c r="AB10" s="378"/>
      <c r="AC10" s="378"/>
      <c r="AD10" s="378"/>
      <c r="AE10" s="378"/>
      <c r="AF10" s="378"/>
      <c r="AG10" s="383"/>
    </row>
    <row r="11" spans="1:33" ht="15" customHeight="1">
      <c r="A11" s="384"/>
      <c r="B11" s="378"/>
      <c r="C11" s="378"/>
      <c r="D11" s="378"/>
      <c r="E11" s="378"/>
      <c r="F11" s="378"/>
      <c r="G11" s="378"/>
      <c r="H11" s="378"/>
      <c r="I11" s="378"/>
      <c r="J11" s="378"/>
      <c r="K11" s="378"/>
      <c r="L11" s="378"/>
      <c r="M11" s="378"/>
      <c r="N11" s="378"/>
      <c r="O11" s="378" t="s">
        <v>588</v>
      </c>
      <c r="P11" s="378"/>
      <c r="Q11" s="378"/>
      <c r="R11" s="378"/>
      <c r="S11" s="378"/>
      <c r="T11" s="378"/>
      <c r="U11" s="378"/>
      <c r="V11" s="378"/>
      <c r="W11" s="378"/>
      <c r="X11" s="378"/>
      <c r="Y11" s="378"/>
      <c r="Z11" s="378"/>
      <c r="AA11" s="378"/>
      <c r="AB11" s="378"/>
      <c r="AC11" s="378"/>
      <c r="AD11" s="378"/>
      <c r="AE11" s="378"/>
      <c r="AF11" s="378"/>
      <c r="AG11" s="383"/>
    </row>
    <row r="12" spans="1:33" ht="15" customHeight="1">
      <c r="A12" s="384"/>
      <c r="B12" s="378"/>
      <c r="C12" s="378"/>
      <c r="D12" s="378"/>
      <c r="E12" s="378"/>
      <c r="F12" s="378"/>
      <c r="G12" s="378"/>
      <c r="H12" s="378"/>
      <c r="I12" s="378"/>
      <c r="J12" s="378"/>
      <c r="K12" s="378"/>
      <c r="L12" s="378"/>
      <c r="M12" s="378"/>
      <c r="N12" s="378"/>
      <c r="O12" s="378" t="s">
        <v>589</v>
      </c>
      <c r="P12" s="378"/>
      <c r="Q12" s="378"/>
      <c r="R12" s="378"/>
      <c r="S12" s="378"/>
      <c r="T12" s="378"/>
      <c r="U12" s="378"/>
      <c r="V12" s="378"/>
      <c r="W12" s="378"/>
      <c r="X12" s="378"/>
      <c r="Y12" s="378"/>
      <c r="Z12" s="378"/>
      <c r="AA12" s="378"/>
      <c r="AB12" s="378"/>
      <c r="AC12" s="378"/>
      <c r="AD12" s="378"/>
      <c r="AE12" s="378"/>
      <c r="AF12" s="378"/>
      <c r="AG12" s="383"/>
    </row>
    <row r="13" spans="1:33" ht="15" customHeight="1">
      <c r="A13" s="384"/>
      <c r="B13" s="378"/>
      <c r="C13" s="378"/>
      <c r="D13" s="378"/>
      <c r="E13" s="378"/>
      <c r="F13" s="378"/>
      <c r="G13" s="378" t="s">
        <v>590</v>
      </c>
      <c r="H13" s="378"/>
      <c r="I13" s="378"/>
      <c r="J13" s="378"/>
      <c r="K13" s="378"/>
      <c r="L13" s="378"/>
      <c r="M13" s="378"/>
      <c r="N13" s="378"/>
      <c r="O13" s="378" t="s">
        <v>591</v>
      </c>
      <c r="P13" s="378"/>
      <c r="Q13" s="378"/>
      <c r="R13" s="378"/>
      <c r="S13" s="378"/>
      <c r="T13" s="378"/>
      <c r="U13" s="378"/>
      <c r="V13" s="378"/>
      <c r="W13" s="378"/>
      <c r="X13" s="378"/>
      <c r="Y13" s="378"/>
      <c r="Z13" s="378"/>
      <c r="AA13" s="378"/>
      <c r="AB13" s="378"/>
      <c r="AC13" s="378"/>
      <c r="AD13" s="378"/>
      <c r="AE13" s="378"/>
      <c r="AF13" s="378"/>
      <c r="AG13" s="383"/>
    </row>
    <row r="14" spans="1:33" ht="15" customHeight="1">
      <c r="A14" s="384"/>
      <c r="B14" s="378"/>
      <c r="C14" s="378"/>
      <c r="D14" s="378"/>
      <c r="E14" s="378"/>
      <c r="F14" s="378"/>
      <c r="G14" s="378"/>
      <c r="H14" s="378"/>
      <c r="I14" s="378"/>
      <c r="J14" s="378"/>
      <c r="K14" s="378"/>
      <c r="L14" s="378"/>
      <c r="M14" s="378"/>
      <c r="N14" s="378"/>
      <c r="O14" s="378" t="s">
        <v>592</v>
      </c>
      <c r="P14" s="378"/>
      <c r="Q14" s="378"/>
      <c r="R14" s="378"/>
      <c r="S14" s="378"/>
      <c r="T14" s="378"/>
      <c r="U14" s="378"/>
      <c r="V14" s="378"/>
      <c r="W14" s="378"/>
      <c r="X14" s="378"/>
      <c r="Y14" s="378"/>
      <c r="Z14" s="378"/>
      <c r="AA14" s="378"/>
      <c r="AB14" s="378"/>
      <c r="AC14" s="378"/>
      <c r="AD14" s="378"/>
      <c r="AE14" s="378"/>
      <c r="AF14" s="378"/>
      <c r="AG14" s="383"/>
    </row>
    <row r="15" spans="1:33" ht="15" customHeight="1">
      <c r="A15" s="384"/>
      <c r="B15" s="378"/>
      <c r="C15" s="378"/>
      <c r="D15" s="378"/>
      <c r="E15" s="378"/>
      <c r="F15" s="378"/>
      <c r="G15" s="378" t="s">
        <v>593</v>
      </c>
      <c r="H15" s="378"/>
      <c r="I15" s="378"/>
      <c r="J15" s="378"/>
      <c r="K15" s="378"/>
      <c r="L15" s="378"/>
      <c r="M15" s="378"/>
      <c r="N15" s="378"/>
      <c r="O15" s="378" t="s">
        <v>594</v>
      </c>
      <c r="P15" s="378"/>
      <c r="Q15" s="378"/>
      <c r="R15" s="378"/>
      <c r="S15" s="378"/>
      <c r="T15" s="378"/>
      <c r="U15" s="378"/>
      <c r="V15" s="378"/>
      <c r="W15" s="378"/>
      <c r="X15" s="378"/>
      <c r="Y15" s="378"/>
      <c r="Z15" s="378"/>
      <c r="AA15" s="378"/>
      <c r="AB15" s="378"/>
      <c r="AC15" s="378"/>
      <c r="AD15" s="378"/>
      <c r="AE15" s="378"/>
      <c r="AF15" s="378"/>
      <c r="AG15" s="383"/>
    </row>
    <row r="16" spans="1:33" ht="15" customHeight="1">
      <c r="A16" s="384"/>
      <c r="B16" s="378"/>
      <c r="C16" s="378"/>
      <c r="D16" s="378"/>
      <c r="E16" s="378"/>
      <c r="F16" s="378"/>
      <c r="G16" s="378"/>
      <c r="H16" s="378"/>
      <c r="I16" s="378"/>
      <c r="J16" s="378"/>
      <c r="K16" s="378"/>
      <c r="L16" s="378"/>
      <c r="M16" s="378"/>
      <c r="N16" s="378"/>
      <c r="O16" s="378" t="s">
        <v>595</v>
      </c>
      <c r="P16" s="378"/>
      <c r="Q16" s="378"/>
      <c r="R16" s="378"/>
      <c r="S16" s="378"/>
      <c r="T16" s="378"/>
      <c r="U16" s="378"/>
      <c r="V16" s="378"/>
      <c r="W16" s="378"/>
      <c r="X16" s="378"/>
      <c r="Y16" s="378"/>
      <c r="Z16" s="378"/>
      <c r="AA16" s="378"/>
      <c r="AB16" s="378"/>
      <c r="AC16" s="378"/>
      <c r="AD16" s="378"/>
      <c r="AE16" s="378"/>
      <c r="AF16" s="378"/>
      <c r="AG16" s="383"/>
    </row>
    <row r="17" spans="1:33" ht="15" customHeight="1">
      <c r="A17" s="384"/>
      <c r="B17" s="378"/>
      <c r="C17" s="378"/>
      <c r="D17" s="378"/>
      <c r="E17" s="378"/>
      <c r="F17" s="378"/>
      <c r="G17" s="378"/>
      <c r="H17" s="378"/>
      <c r="I17" s="378"/>
      <c r="J17" s="378"/>
      <c r="K17" s="378"/>
      <c r="L17" s="378"/>
      <c r="M17" s="378"/>
      <c r="N17" s="378"/>
      <c r="O17" s="378" t="s">
        <v>596</v>
      </c>
      <c r="P17" s="378"/>
      <c r="Q17" s="378"/>
      <c r="R17" s="378"/>
      <c r="S17" s="378"/>
      <c r="T17" s="378"/>
      <c r="U17" s="378"/>
      <c r="V17" s="378"/>
      <c r="W17" s="378"/>
      <c r="X17" s="378"/>
      <c r="Y17" s="378"/>
      <c r="Z17" s="378"/>
      <c r="AA17" s="378"/>
      <c r="AB17" s="378"/>
      <c r="AC17" s="378"/>
      <c r="AD17" s="378"/>
      <c r="AE17" s="378"/>
      <c r="AF17" s="378"/>
      <c r="AG17" s="383"/>
    </row>
    <row r="18" spans="1:33" ht="15" customHeight="1">
      <c r="A18" s="384"/>
      <c r="B18" s="378"/>
      <c r="C18" s="378"/>
      <c r="D18" s="378"/>
      <c r="E18" s="378"/>
      <c r="F18" s="378"/>
      <c r="G18" s="378"/>
      <c r="H18" s="378"/>
      <c r="I18" s="378"/>
      <c r="J18" s="378"/>
      <c r="K18" s="378"/>
      <c r="L18" s="378"/>
      <c r="M18" s="378"/>
      <c r="N18" s="378"/>
      <c r="O18" s="378" t="s">
        <v>40</v>
      </c>
      <c r="P18" s="378"/>
      <c r="Q18" s="378"/>
      <c r="R18" s="378"/>
      <c r="S18" s="378"/>
      <c r="T18" s="378"/>
      <c r="U18" s="378"/>
      <c r="V18" s="378"/>
      <c r="W18" s="378"/>
      <c r="X18" s="378"/>
      <c r="Y18" s="378"/>
      <c r="Z18" s="378"/>
      <c r="AA18" s="378"/>
      <c r="AB18" s="378" t="s">
        <v>600</v>
      </c>
      <c r="AC18" s="378"/>
      <c r="AD18" s="378"/>
      <c r="AE18" s="378"/>
      <c r="AF18" s="378"/>
      <c r="AG18" s="383"/>
    </row>
    <row r="19" spans="1:33" ht="15" customHeight="1">
      <c r="A19" s="384"/>
      <c r="B19" s="378"/>
      <c r="C19" s="378"/>
      <c r="D19" s="378"/>
      <c r="E19" s="378"/>
      <c r="F19" s="378"/>
      <c r="G19" s="378" t="s">
        <v>597</v>
      </c>
      <c r="H19" s="378"/>
      <c r="I19" s="378"/>
      <c r="J19" s="378"/>
      <c r="K19" s="378"/>
      <c r="L19" s="378"/>
      <c r="M19" s="378"/>
      <c r="N19" s="379"/>
      <c r="O19" s="385" t="s">
        <v>603</v>
      </c>
      <c r="P19" s="378"/>
      <c r="Q19" s="378"/>
      <c r="R19" s="378"/>
      <c r="S19" s="378"/>
      <c r="T19" s="378"/>
      <c r="U19" s="378"/>
      <c r="V19" s="378"/>
      <c r="W19" s="378"/>
      <c r="X19" s="378"/>
      <c r="Y19" s="378"/>
      <c r="Z19" s="378"/>
      <c r="AA19" s="378"/>
      <c r="AB19" s="378" t="s">
        <v>601</v>
      </c>
      <c r="AC19" s="378"/>
      <c r="AD19" s="378"/>
      <c r="AE19" s="378"/>
      <c r="AF19" s="378"/>
      <c r="AG19" s="383"/>
    </row>
    <row r="20" spans="1:33" ht="15" customHeight="1">
      <c r="A20" s="384"/>
      <c r="B20" s="378"/>
      <c r="C20" s="378"/>
      <c r="D20" s="378"/>
      <c r="E20" s="378"/>
      <c r="F20" s="378"/>
      <c r="G20" s="378" t="s">
        <v>598</v>
      </c>
      <c r="H20" s="378"/>
      <c r="I20" s="378"/>
      <c r="J20" s="378"/>
      <c r="K20" s="378"/>
      <c r="L20" s="378"/>
      <c r="M20" s="378"/>
      <c r="N20" s="379"/>
      <c r="O20" s="385" t="s">
        <v>604</v>
      </c>
      <c r="P20" s="378"/>
      <c r="Q20" s="378"/>
      <c r="R20" s="378"/>
      <c r="S20" s="378"/>
      <c r="T20" s="378"/>
      <c r="U20" s="378"/>
      <c r="V20" s="378"/>
      <c r="W20" s="378"/>
      <c r="X20" s="378"/>
      <c r="Y20" s="378"/>
      <c r="Z20" s="378"/>
      <c r="AA20" s="378"/>
      <c r="AB20" s="378" t="s">
        <v>601</v>
      </c>
      <c r="AC20" s="378"/>
      <c r="AD20" s="378"/>
      <c r="AE20" s="378"/>
      <c r="AF20" s="378"/>
      <c r="AG20" s="383"/>
    </row>
    <row r="21" spans="1:33" ht="15" customHeight="1">
      <c r="A21" s="386" t="s">
        <v>606</v>
      </c>
      <c r="B21" s="387"/>
      <c r="C21" s="387"/>
      <c r="D21" s="387"/>
      <c r="E21" s="387"/>
      <c r="F21" s="388"/>
      <c r="G21" s="378" t="s">
        <v>542</v>
      </c>
      <c r="H21" s="378"/>
      <c r="I21" s="378"/>
      <c r="J21" s="378"/>
      <c r="K21" s="378"/>
      <c r="L21" s="378"/>
      <c r="M21" s="378"/>
      <c r="N21" s="378"/>
      <c r="O21" s="378"/>
      <c r="P21" s="378"/>
      <c r="Q21" s="378"/>
      <c r="R21" s="378"/>
      <c r="S21" s="378"/>
      <c r="T21" s="378"/>
      <c r="U21" s="378"/>
      <c r="V21" s="378"/>
      <c r="W21" s="378"/>
      <c r="X21" s="378"/>
      <c r="Y21" s="378"/>
      <c r="Z21" s="378"/>
      <c r="AA21" s="378"/>
      <c r="AB21" s="378" t="s">
        <v>599</v>
      </c>
      <c r="AC21" s="378"/>
      <c r="AD21" s="378"/>
      <c r="AE21" s="378"/>
      <c r="AF21" s="378"/>
      <c r="AG21" s="383"/>
    </row>
    <row r="22" spans="1:33" ht="15" customHeight="1">
      <c r="A22" s="389"/>
      <c r="B22" s="390"/>
      <c r="C22" s="390"/>
      <c r="D22" s="390"/>
      <c r="E22" s="390"/>
      <c r="F22" s="391"/>
      <c r="G22" s="378" t="s">
        <v>543</v>
      </c>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83"/>
    </row>
    <row r="23" spans="1:33" ht="15" customHeight="1">
      <c r="A23" s="389"/>
      <c r="B23" s="390"/>
      <c r="C23" s="390"/>
      <c r="D23" s="390"/>
      <c r="E23" s="390"/>
      <c r="F23" s="391"/>
      <c r="G23" s="378" t="s">
        <v>518</v>
      </c>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83"/>
    </row>
    <row r="24" spans="1:33" ht="15" customHeight="1">
      <c r="A24" s="392"/>
      <c r="B24" s="393"/>
      <c r="C24" s="393"/>
      <c r="D24" s="393"/>
      <c r="E24" s="393"/>
      <c r="F24" s="394"/>
      <c r="G24" s="395" t="s">
        <v>605</v>
      </c>
      <c r="H24" s="396"/>
      <c r="I24" s="396"/>
      <c r="J24" s="396"/>
      <c r="K24" s="396"/>
      <c r="L24" s="396"/>
      <c r="M24" s="396"/>
      <c r="N24" s="396"/>
      <c r="O24" s="396"/>
      <c r="P24" s="396"/>
      <c r="Q24" s="396"/>
      <c r="R24" s="396"/>
      <c r="S24" s="396"/>
      <c r="T24" s="396"/>
      <c r="U24" s="396"/>
      <c r="V24" s="396"/>
      <c r="W24" s="396"/>
      <c r="X24" s="396"/>
      <c r="Y24" s="396"/>
      <c r="Z24" s="396"/>
      <c r="AA24" s="397"/>
      <c r="AB24" s="378" t="s">
        <v>607</v>
      </c>
      <c r="AC24" s="378"/>
      <c r="AD24" s="378"/>
      <c r="AE24" s="378"/>
      <c r="AF24" s="378"/>
      <c r="AG24" s="383"/>
    </row>
    <row r="25" spans="1:33" ht="15" customHeight="1">
      <c r="A25" s="384" t="s">
        <v>639</v>
      </c>
      <c r="B25" s="378"/>
      <c r="C25" s="378"/>
      <c r="D25" s="378"/>
      <c r="E25" s="378"/>
      <c r="F25" s="378"/>
      <c r="G25" s="378"/>
      <c r="H25" s="378"/>
      <c r="I25" s="378"/>
      <c r="J25" s="378"/>
      <c r="K25" s="296" t="s">
        <v>34</v>
      </c>
      <c r="L25" s="296"/>
      <c r="M25" s="296"/>
      <c r="N25" s="296"/>
      <c r="O25" s="296"/>
      <c r="P25" s="296"/>
      <c r="Q25" s="296"/>
      <c r="R25" s="296"/>
      <c r="S25" s="296"/>
      <c r="T25" s="296"/>
      <c r="U25" s="296"/>
      <c r="V25" s="296"/>
      <c r="W25" s="296"/>
      <c r="X25" s="296"/>
      <c r="Y25" s="296"/>
      <c r="Z25" s="296"/>
      <c r="AA25" s="296"/>
      <c r="AB25" s="296"/>
      <c r="AC25" s="296"/>
      <c r="AD25" s="296"/>
      <c r="AE25" s="296"/>
      <c r="AF25" s="296"/>
      <c r="AG25" s="310"/>
    </row>
    <row r="26" spans="1:33" ht="15" customHeight="1">
      <c r="A26" s="384"/>
      <c r="B26" s="378"/>
      <c r="C26" s="378"/>
      <c r="D26" s="378"/>
      <c r="E26" s="378"/>
      <c r="F26" s="378"/>
      <c r="G26" s="378"/>
      <c r="H26" s="378"/>
      <c r="I26" s="378"/>
      <c r="J26" s="378"/>
      <c r="K26" s="378" t="s">
        <v>33</v>
      </c>
      <c r="L26" s="378"/>
      <c r="M26" s="378"/>
      <c r="N26" s="378"/>
      <c r="O26" s="378"/>
      <c r="P26" s="378"/>
      <c r="Q26" s="378"/>
      <c r="R26" s="378"/>
      <c r="S26" s="378"/>
      <c r="T26" s="378"/>
      <c r="U26" s="378"/>
      <c r="V26" s="378"/>
      <c r="W26" s="378"/>
      <c r="X26" s="378"/>
      <c r="Y26" s="378"/>
      <c r="Z26" s="378"/>
      <c r="AA26" s="378"/>
      <c r="AB26" s="378" t="s">
        <v>611</v>
      </c>
      <c r="AC26" s="378"/>
      <c r="AD26" s="378"/>
      <c r="AE26" s="378"/>
      <c r="AF26" s="378"/>
      <c r="AG26" s="383"/>
    </row>
    <row r="27" spans="1:33" ht="15" customHeight="1">
      <c r="A27" s="384"/>
      <c r="B27" s="378"/>
      <c r="C27" s="378"/>
      <c r="D27" s="378"/>
      <c r="E27" s="378"/>
      <c r="F27" s="378"/>
      <c r="G27" s="378"/>
      <c r="H27" s="378"/>
      <c r="I27" s="378"/>
      <c r="J27" s="378"/>
      <c r="K27" s="378" t="s">
        <v>32</v>
      </c>
      <c r="L27" s="378"/>
      <c r="M27" s="378"/>
      <c r="N27" s="378"/>
      <c r="O27" s="378"/>
      <c r="P27" s="378"/>
      <c r="Q27" s="378"/>
      <c r="R27" s="378"/>
      <c r="S27" s="378"/>
      <c r="T27" s="378"/>
      <c r="U27" s="378"/>
      <c r="V27" s="378"/>
      <c r="W27" s="378"/>
      <c r="X27" s="378"/>
      <c r="Y27" s="378"/>
      <c r="Z27" s="378"/>
      <c r="AA27" s="378"/>
      <c r="AB27" s="378" t="s">
        <v>610</v>
      </c>
      <c r="AC27" s="378"/>
      <c r="AD27" s="378"/>
      <c r="AE27" s="378"/>
      <c r="AF27" s="378"/>
      <c r="AG27" s="383"/>
    </row>
    <row r="28" spans="1:33" ht="15" customHeight="1" thickBot="1">
      <c r="A28" s="398"/>
      <c r="B28" s="399"/>
      <c r="C28" s="399"/>
      <c r="D28" s="399"/>
      <c r="E28" s="399"/>
      <c r="F28" s="399"/>
      <c r="G28" s="399"/>
      <c r="H28" s="399"/>
      <c r="I28" s="399"/>
      <c r="J28" s="399"/>
      <c r="K28" s="399" t="s">
        <v>31</v>
      </c>
      <c r="L28" s="399"/>
      <c r="M28" s="399"/>
      <c r="N28" s="399"/>
      <c r="O28" s="399"/>
      <c r="P28" s="399"/>
      <c r="Q28" s="399"/>
      <c r="R28" s="399"/>
      <c r="S28" s="399"/>
      <c r="T28" s="399"/>
      <c r="U28" s="399"/>
      <c r="V28" s="399"/>
      <c r="W28" s="399"/>
      <c r="X28" s="399"/>
      <c r="Y28" s="399"/>
      <c r="Z28" s="399"/>
      <c r="AA28" s="399"/>
      <c r="AB28" s="399" t="s">
        <v>609</v>
      </c>
      <c r="AC28" s="399"/>
      <c r="AD28" s="399"/>
      <c r="AE28" s="399"/>
      <c r="AF28" s="399"/>
      <c r="AG28" s="400"/>
    </row>
    <row r="31" spans="1:23" ht="15" customHeight="1">
      <c r="A31" s="11" t="s">
        <v>755</v>
      </c>
      <c r="W31" s="11" t="s">
        <v>612</v>
      </c>
    </row>
    <row r="32" ht="15" customHeight="1" thickBot="1"/>
    <row r="33" spans="1:64" ht="15" customHeight="1">
      <c r="A33" s="405"/>
      <c r="B33" s="406"/>
      <c r="C33" s="406"/>
      <c r="D33" s="406"/>
      <c r="E33" s="295" t="s">
        <v>582</v>
      </c>
      <c r="F33" s="295"/>
      <c r="G33" s="295"/>
      <c r="H33" s="295"/>
      <c r="I33" s="295"/>
      <c r="J33" s="295"/>
      <c r="K33" s="295"/>
      <c r="L33" s="295"/>
      <c r="M33" s="436" t="s">
        <v>590</v>
      </c>
      <c r="N33" s="436"/>
      <c r="O33" s="436"/>
      <c r="P33" s="436"/>
      <c r="Q33" s="436"/>
      <c r="R33" s="436"/>
      <c r="S33" s="436"/>
      <c r="T33" s="437"/>
      <c r="U33" s="215"/>
      <c r="V33" s="215"/>
      <c r="W33" s="411" t="s">
        <v>455</v>
      </c>
      <c r="X33" s="412"/>
      <c r="Y33" s="412"/>
      <c r="Z33" s="412"/>
      <c r="AA33" s="412"/>
      <c r="AB33" s="412"/>
      <c r="AC33" s="412"/>
      <c r="AD33" s="412"/>
      <c r="AE33" s="315" t="s">
        <v>614</v>
      </c>
      <c r="AF33" s="315"/>
      <c r="AG33" s="410"/>
      <c r="AH33" s="36"/>
      <c r="AI33" s="36"/>
      <c r="AJ33" s="36"/>
      <c r="AK33" s="31"/>
      <c r="AL33" s="31"/>
      <c r="AM33" s="31"/>
      <c r="AN33" s="31"/>
      <c r="AO33" s="31"/>
      <c r="AP33" s="31"/>
      <c r="AV33" s="36"/>
      <c r="AW33" s="36"/>
      <c r="AX33" s="36"/>
      <c r="AY33" s="36"/>
      <c r="AZ33" s="36"/>
      <c r="BA33" s="36"/>
      <c r="BB33" s="36"/>
      <c r="BC33" s="36"/>
      <c r="BD33" s="36"/>
      <c r="BE33" s="36"/>
      <c r="BF33" s="31"/>
      <c r="BG33" s="31"/>
      <c r="BH33" s="31"/>
      <c r="BI33" s="31"/>
      <c r="BJ33" s="31"/>
      <c r="BK33" s="31"/>
      <c r="BL33" s="18"/>
    </row>
    <row r="34" spans="1:64" ht="15" customHeight="1">
      <c r="A34" s="384"/>
      <c r="B34" s="378"/>
      <c r="C34" s="378"/>
      <c r="D34" s="378"/>
      <c r="E34" s="296"/>
      <c r="F34" s="296"/>
      <c r="G34" s="296"/>
      <c r="H34" s="296"/>
      <c r="I34" s="296"/>
      <c r="J34" s="296"/>
      <c r="K34" s="296"/>
      <c r="L34" s="296"/>
      <c r="M34" s="438" t="s">
        <v>787</v>
      </c>
      <c r="N34" s="439"/>
      <c r="O34" s="439"/>
      <c r="P34" s="439"/>
      <c r="Q34" s="439"/>
      <c r="R34" s="439"/>
      <c r="S34" s="439"/>
      <c r="T34" s="440"/>
      <c r="U34" s="215"/>
      <c r="V34" s="18"/>
      <c r="W34" s="413" t="s">
        <v>583</v>
      </c>
      <c r="X34" s="414"/>
      <c r="Y34" s="414"/>
      <c r="Z34" s="414"/>
      <c r="AA34" s="414"/>
      <c r="AB34" s="414"/>
      <c r="AC34" s="414"/>
      <c r="AD34" s="414"/>
      <c r="AE34" s="316" t="s">
        <v>615</v>
      </c>
      <c r="AF34" s="316"/>
      <c r="AG34" s="409"/>
      <c r="AH34" s="36"/>
      <c r="AI34" s="36"/>
      <c r="AJ34" s="36"/>
      <c r="AK34" s="37"/>
      <c r="AL34" s="37"/>
      <c r="AM34" s="37"/>
      <c r="AN34" s="37"/>
      <c r="AO34" s="37"/>
      <c r="AP34" s="37"/>
      <c r="AV34" s="36"/>
      <c r="AW34" s="36"/>
      <c r="AX34" s="36"/>
      <c r="AY34" s="36"/>
      <c r="AZ34" s="36"/>
      <c r="BA34" s="36"/>
      <c r="BB34" s="36"/>
      <c r="BC34" s="36"/>
      <c r="BD34" s="36"/>
      <c r="BE34" s="36"/>
      <c r="BF34" s="37"/>
      <c r="BG34" s="37"/>
      <c r="BH34" s="37"/>
      <c r="BI34" s="37"/>
      <c r="BJ34" s="37"/>
      <c r="BK34" s="37"/>
      <c r="BL34" s="18"/>
    </row>
    <row r="35" spans="1:64" ht="15" customHeight="1">
      <c r="A35" s="384" t="s">
        <v>533</v>
      </c>
      <c r="B35" s="378"/>
      <c r="C35" s="378"/>
      <c r="D35" s="378"/>
      <c r="E35" s="430" t="s">
        <v>757</v>
      </c>
      <c r="F35" s="430"/>
      <c r="G35" s="430"/>
      <c r="H35" s="431"/>
      <c r="I35" s="421" t="s">
        <v>756</v>
      </c>
      <c r="J35" s="422"/>
      <c r="K35" s="422"/>
      <c r="L35" s="422"/>
      <c r="M35" s="419" t="s">
        <v>781</v>
      </c>
      <c r="N35" s="419"/>
      <c r="O35" s="419"/>
      <c r="P35" s="420"/>
      <c r="Q35" s="421" t="s">
        <v>782</v>
      </c>
      <c r="R35" s="422"/>
      <c r="S35" s="422"/>
      <c r="T35" s="423"/>
      <c r="U35" s="215"/>
      <c r="V35" s="18"/>
      <c r="W35" s="415" t="s">
        <v>584</v>
      </c>
      <c r="X35" s="416"/>
      <c r="Y35" s="416"/>
      <c r="Z35" s="416"/>
      <c r="AA35" s="416"/>
      <c r="AB35" s="416"/>
      <c r="AC35" s="416"/>
      <c r="AD35" s="416"/>
      <c r="AE35" s="316"/>
      <c r="AF35" s="316"/>
      <c r="AG35" s="409"/>
      <c r="AH35" s="36"/>
      <c r="AI35" s="36"/>
      <c r="AJ35" s="36"/>
      <c r="AK35" s="37"/>
      <c r="AL35" s="37"/>
      <c r="AM35" s="37"/>
      <c r="AN35" s="37"/>
      <c r="AO35" s="37"/>
      <c r="AP35" s="37"/>
      <c r="AV35" s="36"/>
      <c r="AW35" s="36"/>
      <c r="AX35" s="36"/>
      <c r="AY35" s="36"/>
      <c r="AZ35" s="36"/>
      <c r="BA35" s="36"/>
      <c r="BB35" s="36"/>
      <c r="BC35" s="36"/>
      <c r="BD35" s="36"/>
      <c r="BE35" s="36"/>
      <c r="BF35" s="37"/>
      <c r="BG35" s="37"/>
      <c r="BH35" s="37"/>
      <c r="BI35" s="37"/>
      <c r="BJ35" s="37"/>
      <c r="BK35" s="37"/>
      <c r="BL35" s="18"/>
    </row>
    <row r="36" spans="1:64" ht="15" customHeight="1">
      <c r="A36" s="384" t="s">
        <v>534</v>
      </c>
      <c r="B36" s="378"/>
      <c r="C36" s="378"/>
      <c r="D36" s="378"/>
      <c r="E36" s="430" t="s">
        <v>758</v>
      </c>
      <c r="F36" s="430"/>
      <c r="G36" s="430"/>
      <c r="H36" s="431"/>
      <c r="I36" s="421" t="s">
        <v>756</v>
      </c>
      <c r="J36" s="422"/>
      <c r="K36" s="422"/>
      <c r="L36" s="422"/>
      <c r="M36" s="419" t="s">
        <v>783</v>
      </c>
      <c r="N36" s="419"/>
      <c r="O36" s="419"/>
      <c r="P36" s="420"/>
      <c r="Q36" s="421" t="s">
        <v>782</v>
      </c>
      <c r="R36" s="422"/>
      <c r="S36" s="422"/>
      <c r="T36" s="423"/>
      <c r="U36" s="215"/>
      <c r="V36" s="18"/>
      <c r="W36" s="415" t="s">
        <v>587</v>
      </c>
      <c r="X36" s="416"/>
      <c r="Y36" s="416"/>
      <c r="Z36" s="416"/>
      <c r="AA36" s="416"/>
      <c r="AB36" s="416"/>
      <c r="AC36" s="416"/>
      <c r="AD36" s="416"/>
      <c r="AE36" s="316"/>
      <c r="AF36" s="316"/>
      <c r="AG36" s="409"/>
      <c r="AH36" s="36"/>
      <c r="AI36" s="36"/>
      <c r="AJ36" s="36"/>
      <c r="AK36" s="37"/>
      <c r="AL36" s="37"/>
      <c r="AM36" s="37"/>
      <c r="AN36" s="37"/>
      <c r="AO36" s="37"/>
      <c r="AP36" s="37"/>
      <c r="AV36" s="36"/>
      <c r="AW36" s="36"/>
      <c r="AX36" s="36"/>
      <c r="AY36" s="36"/>
      <c r="AZ36" s="36"/>
      <c r="BA36" s="36"/>
      <c r="BB36" s="36"/>
      <c r="BC36" s="36"/>
      <c r="BD36" s="36"/>
      <c r="BE36" s="36"/>
      <c r="BF36" s="37"/>
      <c r="BG36" s="37"/>
      <c r="BH36" s="37"/>
      <c r="BI36" s="37"/>
      <c r="BJ36" s="37"/>
      <c r="BK36" s="37"/>
      <c r="BL36" s="18"/>
    </row>
    <row r="37" spans="1:64" ht="15" customHeight="1">
      <c r="A37" s="384" t="s">
        <v>535</v>
      </c>
      <c r="B37" s="378"/>
      <c r="C37" s="378"/>
      <c r="D37" s="378"/>
      <c r="E37" s="430" t="s">
        <v>759</v>
      </c>
      <c r="F37" s="430"/>
      <c r="G37" s="430"/>
      <c r="H37" s="431"/>
      <c r="I37" s="421" t="s">
        <v>756</v>
      </c>
      <c r="J37" s="422"/>
      <c r="K37" s="422"/>
      <c r="L37" s="422"/>
      <c r="M37" s="419" t="s">
        <v>783</v>
      </c>
      <c r="N37" s="419"/>
      <c r="O37" s="419"/>
      <c r="P37" s="420"/>
      <c r="Q37" s="421" t="s">
        <v>782</v>
      </c>
      <c r="R37" s="422"/>
      <c r="S37" s="422"/>
      <c r="T37" s="423"/>
      <c r="U37" s="215"/>
      <c r="V37" s="18"/>
      <c r="W37" s="415" t="s">
        <v>595</v>
      </c>
      <c r="X37" s="416"/>
      <c r="Y37" s="416"/>
      <c r="Z37" s="416"/>
      <c r="AA37" s="416"/>
      <c r="AB37" s="416"/>
      <c r="AC37" s="416"/>
      <c r="AD37" s="416"/>
      <c r="AE37" s="316"/>
      <c r="AF37" s="316"/>
      <c r="AG37" s="409"/>
      <c r="AH37" s="36"/>
      <c r="AI37" s="36"/>
      <c r="AJ37" s="36"/>
      <c r="AK37" s="37"/>
      <c r="AL37" s="37"/>
      <c r="AM37" s="37"/>
      <c r="AN37" s="37"/>
      <c r="AO37" s="37"/>
      <c r="AP37" s="37"/>
      <c r="AV37" s="36"/>
      <c r="AW37" s="36"/>
      <c r="AX37" s="36"/>
      <c r="AY37" s="36"/>
      <c r="AZ37" s="36"/>
      <c r="BA37" s="36"/>
      <c r="BB37" s="36"/>
      <c r="BC37" s="36"/>
      <c r="BD37" s="36"/>
      <c r="BE37" s="36"/>
      <c r="BF37" s="37"/>
      <c r="BG37" s="37"/>
      <c r="BH37" s="37"/>
      <c r="BI37" s="37"/>
      <c r="BJ37" s="37"/>
      <c r="BK37" s="37"/>
      <c r="BL37" s="18"/>
    </row>
    <row r="38" spans="1:64" ht="15" customHeight="1">
      <c r="A38" s="384" t="s">
        <v>536</v>
      </c>
      <c r="B38" s="378"/>
      <c r="C38" s="378"/>
      <c r="D38" s="378"/>
      <c r="E38" s="430" t="s">
        <v>760</v>
      </c>
      <c r="F38" s="430"/>
      <c r="G38" s="430"/>
      <c r="H38" s="431"/>
      <c r="I38" s="421" t="s">
        <v>756</v>
      </c>
      <c r="J38" s="422"/>
      <c r="K38" s="422"/>
      <c r="L38" s="422"/>
      <c r="M38" s="419" t="s">
        <v>784</v>
      </c>
      <c r="N38" s="419"/>
      <c r="O38" s="419"/>
      <c r="P38" s="420"/>
      <c r="Q38" s="421" t="s">
        <v>782</v>
      </c>
      <c r="R38" s="422"/>
      <c r="S38" s="422"/>
      <c r="T38" s="423"/>
      <c r="U38" s="215"/>
      <c r="V38" s="18"/>
      <c r="W38" s="417" t="s">
        <v>596</v>
      </c>
      <c r="X38" s="418"/>
      <c r="Y38" s="418"/>
      <c r="Z38" s="418"/>
      <c r="AA38" s="418"/>
      <c r="AB38" s="418"/>
      <c r="AC38" s="418"/>
      <c r="AD38" s="418"/>
      <c r="AE38" s="316"/>
      <c r="AF38" s="316"/>
      <c r="AG38" s="409"/>
      <c r="AH38" s="36"/>
      <c r="AI38" s="36"/>
      <c r="AJ38" s="36"/>
      <c r="AK38" s="37"/>
      <c r="AL38" s="37"/>
      <c r="AM38" s="37"/>
      <c r="AN38" s="37"/>
      <c r="AO38" s="37"/>
      <c r="AP38" s="37"/>
      <c r="AV38" s="36"/>
      <c r="AW38" s="36"/>
      <c r="AX38" s="36"/>
      <c r="AY38" s="36"/>
      <c r="AZ38" s="36"/>
      <c r="BA38" s="36"/>
      <c r="BB38" s="36"/>
      <c r="BC38" s="36"/>
      <c r="BD38" s="36"/>
      <c r="BE38" s="36"/>
      <c r="BF38" s="37"/>
      <c r="BG38" s="37"/>
      <c r="BH38" s="37"/>
      <c r="BI38" s="37"/>
      <c r="BJ38" s="37"/>
      <c r="BK38" s="37"/>
      <c r="BL38" s="18"/>
    </row>
    <row r="39" spans="1:64" ht="15" customHeight="1">
      <c r="A39" s="384" t="s">
        <v>537</v>
      </c>
      <c r="B39" s="378"/>
      <c r="C39" s="378"/>
      <c r="D39" s="378"/>
      <c r="E39" s="430" t="s">
        <v>761</v>
      </c>
      <c r="F39" s="430"/>
      <c r="G39" s="430"/>
      <c r="H39" s="431"/>
      <c r="I39" s="421" t="s">
        <v>756</v>
      </c>
      <c r="J39" s="422"/>
      <c r="K39" s="422"/>
      <c r="L39" s="422"/>
      <c r="M39" s="419" t="s">
        <v>784</v>
      </c>
      <c r="N39" s="419"/>
      <c r="O39" s="419"/>
      <c r="P39" s="420"/>
      <c r="Q39" s="421" t="s">
        <v>782</v>
      </c>
      <c r="R39" s="422"/>
      <c r="S39" s="422"/>
      <c r="T39" s="423"/>
      <c r="U39" s="215"/>
      <c r="V39" s="18"/>
      <c r="W39" s="413" t="s">
        <v>585</v>
      </c>
      <c r="X39" s="414"/>
      <c r="Y39" s="414"/>
      <c r="Z39" s="414"/>
      <c r="AA39" s="414"/>
      <c r="AB39" s="414"/>
      <c r="AC39" s="414"/>
      <c r="AD39" s="414"/>
      <c r="AE39" s="316" t="s">
        <v>616</v>
      </c>
      <c r="AF39" s="316"/>
      <c r="AG39" s="409"/>
      <c r="AH39" s="36"/>
      <c r="AI39" s="36"/>
      <c r="AJ39" s="36"/>
      <c r="AK39" s="37"/>
      <c r="AL39" s="37"/>
      <c r="AM39" s="37"/>
      <c r="AN39" s="37"/>
      <c r="AO39" s="37"/>
      <c r="AP39" s="37"/>
      <c r="AV39" s="36"/>
      <c r="AW39" s="36"/>
      <c r="AX39" s="36"/>
      <c r="AY39" s="36"/>
      <c r="AZ39" s="36"/>
      <c r="BA39" s="36"/>
      <c r="BB39" s="36"/>
      <c r="BC39" s="36"/>
      <c r="BD39" s="36"/>
      <c r="BE39" s="36"/>
      <c r="BF39" s="37"/>
      <c r="BG39" s="37"/>
      <c r="BH39" s="37"/>
      <c r="BI39" s="37"/>
      <c r="BJ39" s="37"/>
      <c r="BK39" s="37"/>
      <c r="BL39" s="18"/>
    </row>
    <row r="40" spans="1:64" ht="15" customHeight="1" thickBot="1">
      <c r="A40" s="398" t="s">
        <v>538</v>
      </c>
      <c r="B40" s="399"/>
      <c r="C40" s="399"/>
      <c r="D40" s="399"/>
      <c r="E40" s="428" t="s">
        <v>762</v>
      </c>
      <c r="F40" s="428"/>
      <c r="G40" s="428"/>
      <c r="H40" s="429"/>
      <c r="I40" s="426" t="s">
        <v>756</v>
      </c>
      <c r="J40" s="427"/>
      <c r="K40" s="427"/>
      <c r="L40" s="427"/>
      <c r="M40" s="433" t="s">
        <v>785</v>
      </c>
      <c r="N40" s="433"/>
      <c r="O40" s="433"/>
      <c r="P40" s="434"/>
      <c r="Q40" s="426" t="s">
        <v>782</v>
      </c>
      <c r="R40" s="427"/>
      <c r="S40" s="427"/>
      <c r="T40" s="435"/>
      <c r="U40" s="215"/>
      <c r="V40" s="18"/>
      <c r="W40" s="415" t="s">
        <v>586</v>
      </c>
      <c r="X40" s="416"/>
      <c r="Y40" s="416"/>
      <c r="Z40" s="416"/>
      <c r="AA40" s="416"/>
      <c r="AB40" s="416"/>
      <c r="AC40" s="416"/>
      <c r="AD40" s="416"/>
      <c r="AE40" s="316"/>
      <c r="AF40" s="316"/>
      <c r="AG40" s="409"/>
      <c r="AH40" s="36"/>
      <c r="AI40" s="36"/>
      <c r="AJ40" s="36"/>
      <c r="AK40" s="37"/>
      <c r="AL40" s="37"/>
      <c r="AM40" s="37"/>
      <c r="AN40" s="37"/>
      <c r="AO40" s="37"/>
      <c r="AP40" s="37"/>
      <c r="AV40" s="36"/>
      <c r="AW40" s="36"/>
      <c r="AX40" s="36"/>
      <c r="AY40" s="36"/>
      <c r="AZ40" s="36"/>
      <c r="BA40" s="36"/>
      <c r="BB40" s="36"/>
      <c r="BC40" s="36"/>
      <c r="BD40" s="36"/>
      <c r="BE40" s="36"/>
      <c r="BF40" s="37"/>
      <c r="BG40" s="37"/>
      <c r="BH40" s="37"/>
      <c r="BI40" s="37"/>
      <c r="BJ40" s="37"/>
      <c r="BK40" s="37"/>
      <c r="BL40" s="18"/>
    </row>
    <row r="41" spans="21:64" ht="15" customHeight="1">
      <c r="U41" s="215"/>
      <c r="V41" s="18"/>
      <c r="W41" s="415" t="s">
        <v>588</v>
      </c>
      <c r="X41" s="416"/>
      <c r="Y41" s="416"/>
      <c r="Z41" s="416"/>
      <c r="AA41" s="416"/>
      <c r="AB41" s="416"/>
      <c r="AC41" s="416"/>
      <c r="AD41" s="416"/>
      <c r="AE41" s="316"/>
      <c r="AF41" s="316"/>
      <c r="AG41" s="409"/>
      <c r="AH41" s="36"/>
      <c r="AI41" s="36"/>
      <c r="AJ41" s="36"/>
      <c r="AK41" s="37"/>
      <c r="AL41" s="37"/>
      <c r="AM41" s="37"/>
      <c r="AN41" s="37"/>
      <c r="AO41" s="37"/>
      <c r="AP41" s="37"/>
      <c r="AV41" s="36"/>
      <c r="AW41" s="36"/>
      <c r="AX41" s="36"/>
      <c r="AY41" s="36"/>
      <c r="AZ41" s="36"/>
      <c r="BA41" s="36"/>
      <c r="BB41" s="36"/>
      <c r="BC41" s="36"/>
      <c r="BD41" s="36"/>
      <c r="BE41" s="36"/>
      <c r="BF41" s="37"/>
      <c r="BG41" s="37"/>
      <c r="BH41" s="37"/>
      <c r="BI41" s="37"/>
      <c r="BJ41" s="37"/>
      <c r="BK41" s="37"/>
      <c r="BL41" s="18"/>
    </row>
    <row r="42" spans="1:64" ht="15" customHeight="1">
      <c r="A42" s="432" t="s">
        <v>786</v>
      </c>
      <c r="B42" s="432"/>
      <c r="C42" s="432"/>
      <c r="D42" s="432"/>
      <c r="E42" s="432"/>
      <c r="F42" s="432"/>
      <c r="G42" s="432"/>
      <c r="H42" s="432"/>
      <c r="I42" s="432"/>
      <c r="J42" s="432"/>
      <c r="K42" s="432"/>
      <c r="L42" s="432"/>
      <c r="M42" s="432"/>
      <c r="N42" s="432"/>
      <c r="O42" s="432"/>
      <c r="P42" s="432"/>
      <c r="Q42" s="432"/>
      <c r="R42" s="432"/>
      <c r="S42" s="432"/>
      <c r="T42" s="432"/>
      <c r="U42" s="215"/>
      <c r="V42" s="18"/>
      <c r="W42" s="415" t="s">
        <v>590</v>
      </c>
      <c r="X42" s="416"/>
      <c r="Y42" s="416"/>
      <c r="Z42" s="416"/>
      <c r="AA42" s="416"/>
      <c r="AB42" s="416"/>
      <c r="AC42" s="416"/>
      <c r="AD42" s="416"/>
      <c r="AE42" s="316"/>
      <c r="AF42" s="316"/>
      <c r="AG42" s="409"/>
      <c r="AH42" s="36"/>
      <c r="AI42" s="36"/>
      <c r="AJ42" s="36"/>
      <c r="AK42" s="37"/>
      <c r="AL42" s="37"/>
      <c r="AM42" s="37"/>
      <c r="AN42" s="37"/>
      <c r="AO42" s="37"/>
      <c r="AP42" s="37"/>
      <c r="AV42" s="36"/>
      <c r="AW42" s="36"/>
      <c r="AX42" s="36"/>
      <c r="AY42" s="36"/>
      <c r="AZ42" s="36"/>
      <c r="BA42" s="36"/>
      <c r="BB42" s="36"/>
      <c r="BC42" s="36"/>
      <c r="BD42" s="36"/>
      <c r="BE42" s="36"/>
      <c r="BF42" s="37"/>
      <c r="BG42" s="37"/>
      <c r="BH42" s="37"/>
      <c r="BI42" s="37"/>
      <c r="BJ42" s="37"/>
      <c r="BK42" s="37"/>
      <c r="BL42" s="18"/>
    </row>
    <row r="43" spans="1:64" ht="15" customHeight="1">
      <c r="A43" s="432"/>
      <c r="B43" s="432"/>
      <c r="C43" s="432"/>
      <c r="D43" s="432"/>
      <c r="E43" s="432"/>
      <c r="F43" s="432"/>
      <c r="G43" s="432"/>
      <c r="H43" s="432"/>
      <c r="I43" s="432"/>
      <c r="J43" s="432"/>
      <c r="K43" s="432"/>
      <c r="L43" s="432"/>
      <c r="M43" s="432"/>
      <c r="N43" s="432"/>
      <c r="O43" s="432"/>
      <c r="P43" s="432"/>
      <c r="Q43" s="432"/>
      <c r="R43" s="432"/>
      <c r="S43" s="432"/>
      <c r="T43" s="432"/>
      <c r="U43" s="215"/>
      <c r="V43" s="18"/>
      <c r="W43" s="417" t="s">
        <v>606</v>
      </c>
      <c r="X43" s="418"/>
      <c r="Y43" s="418"/>
      <c r="Z43" s="418"/>
      <c r="AA43" s="418"/>
      <c r="AB43" s="418"/>
      <c r="AC43" s="418"/>
      <c r="AD43" s="418"/>
      <c r="AE43" s="316"/>
      <c r="AF43" s="316"/>
      <c r="AG43" s="409"/>
      <c r="AH43" s="36"/>
      <c r="AI43" s="36"/>
      <c r="AJ43" s="36"/>
      <c r="AK43" s="37"/>
      <c r="AL43" s="37"/>
      <c r="AM43" s="37"/>
      <c r="AN43" s="37"/>
      <c r="AO43" s="37"/>
      <c r="AP43" s="37"/>
      <c r="AV43" s="36"/>
      <c r="AW43" s="36"/>
      <c r="AX43" s="36"/>
      <c r="AY43" s="36"/>
      <c r="AZ43" s="36"/>
      <c r="BA43" s="36"/>
      <c r="BB43" s="36"/>
      <c r="BC43" s="36"/>
      <c r="BD43" s="36"/>
      <c r="BE43" s="36"/>
      <c r="BF43" s="37"/>
      <c r="BG43" s="37"/>
      <c r="BH43" s="37"/>
      <c r="BI43" s="37"/>
      <c r="BJ43" s="37"/>
      <c r="BK43" s="37"/>
      <c r="BL43" s="18"/>
    </row>
    <row r="44" spans="1:64" ht="15" customHeight="1" thickBot="1">
      <c r="A44" s="432"/>
      <c r="B44" s="432"/>
      <c r="C44" s="432"/>
      <c r="D44" s="432"/>
      <c r="E44" s="432"/>
      <c r="F44" s="432"/>
      <c r="G44" s="432"/>
      <c r="H44" s="432"/>
      <c r="I44" s="432"/>
      <c r="J44" s="432"/>
      <c r="K44" s="432"/>
      <c r="L44" s="432"/>
      <c r="M44" s="432"/>
      <c r="N44" s="432"/>
      <c r="O44" s="432"/>
      <c r="P44" s="432"/>
      <c r="Q44" s="432"/>
      <c r="R44" s="432"/>
      <c r="S44" s="432"/>
      <c r="T44" s="432"/>
      <c r="U44" s="215"/>
      <c r="V44" s="18"/>
      <c r="W44" s="424" t="s">
        <v>613</v>
      </c>
      <c r="X44" s="425"/>
      <c r="Y44" s="425"/>
      <c r="Z44" s="425"/>
      <c r="AA44" s="425"/>
      <c r="AB44" s="425"/>
      <c r="AC44" s="425"/>
      <c r="AD44" s="425"/>
      <c r="AE44" s="407" t="s">
        <v>617</v>
      </c>
      <c r="AF44" s="407"/>
      <c r="AG44" s="408"/>
      <c r="AH44" s="36"/>
      <c r="AI44" s="36"/>
      <c r="AJ44" s="36"/>
      <c r="AK44" s="31"/>
      <c r="AL44" s="31"/>
      <c r="AM44" s="31"/>
      <c r="AN44" s="31"/>
      <c r="AO44" s="31"/>
      <c r="AP44" s="31"/>
      <c r="AV44" s="36"/>
      <c r="AW44" s="36"/>
      <c r="AX44" s="36"/>
      <c r="AY44" s="36"/>
      <c r="AZ44" s="36"/>
      <c r="BA44" s="36"/>
      <c r="BB44" s="36"/>
      <c r="BC44" s="36"/>
      <c r="BD44" s="36"/>
      <c r="BE44" s="36"/>
      <c r="BF44" s="31"/>
      <c r="BG44" s="31"/>
      <c r="BH44" s="31"/>
      <c r="BI44" s="31"/>
      <c r="BJ44" s="31"/>
      <c r="BK44" s="31"/>
      <c r="BL44" s="18"/>
    </row>
    <row r="45" spans="1:64" ht="15" customHeight="1">
      <c r="A45" s="432"/>
      <c r="B45" s="432"/>
      <c r="C45" s="432"/>
      <c r="D45" s="432"/>
      <c r="E45" s="432"/>
      <c r="F45" s="432"/>
      <c r="G45" s="432"/>
      <c r="H45" s="432"/>
      <c r="I45" s="432"/>
      <c r="J45" s="432"/>
      <c r="K45" s="432"/>
      <c r="L45" s="432"/>
      <c r="M45" s="432"/>
      <c r="N45" s="432"/>
      <c r="O45" s="432"/>
      <c r="P45" s="432"/>
      <c r="Q45" s="432"/>
      <c r="R45" s="432"/>
      <c r="S45" s="432"/>
      <c r="T45" s="432"/>
      <c r="AV45" s="18"/>
      <c r="AW45" s="18"/>
      <c r="AX45" s="18"/>
      <c r="AY45" s="18"/>
      <c r="AZ45" s="18"/>
      <c r="BA45" s="18"/>
      <c r="BB45" s="18"/>
      <c r="BC45" s="18"/>
      <c r="BD45" s="18"/>
      <c r="BE45" s="18"/>
      <c r="BF45" s="18"/>
      <c r="BG45" s="18"/>
      <c r="BH45" s="18"/>
      <c r="BI45" s="18"/>
      <c r="BJ45" s="18"/>
      <c r="BK45" s="18"/>
      <c r="BL45" s="18"/>
    </row>
    <row r="47" ht="15" customHeight="1">
      <c r="A47" s="11" t="s">
        <v>618</v>
      </c>
    </row>
    <row r="48" spans="30:33" ht="15" customHeight="1" thickBot="1">
      <c r="AD48" s="325" t="s">
        <v>632</v>
      </c>
      <c r="AE48" s="325"/>
      <c r="AF48" s="325"/>
      <c r="AG48" s="325"/>
    </row>
    <row r="49" spans="1:33" ht="18" customHeight="1">
      <c r="A49" s="362" t="s">
        <v>619</v>
      </c>
      <c r="B49" s="363"/>
      <c r="C49" s="363"/>
      <c r="D49" s="363"/>
      <c r="E49" s="363"/>
      <c r="F49" s="363"/>
      <c r="G49" s="363"/>
      <c r="H49" s="363"/>
      <c r="I49" s="363"/>
      <c r="J49" s="366" t="s">
        <v>570</v>
      </c>
      <c r="K49" s="366"/>
      <c r="L49" s="366"/>
      <c r="M49" s="366"/>
      <c r="N49" s="366" t="s">
        <v>623</v>
      </c>
      <c r="O49" s="366"/>
      <c r="P49" s="366"/>
      <c r="Q49" s="366"/>
      <c r="R49" s="366"/>
      <c r="S49" s="339" t="s">
        <v>624</v>
      </c>
      <c r="T49" s="339"/>
      <c r="U49" s="339"/>
      <c r="V49" s="339" t="s">
        <v>37</v>
      </c>
      <c r="W49" s="339"/>
      <c r="X49" s="339"/>
      <c r="Y49" s="339"/>
      <c r="Z49" s="339" t="s">
        <v>625</v>
      </c>
      <c r="AA49" s="339"/>
      <c r="AB49" s="339"/>
      <c r="AC49" s="339"/>
      <c r="AD49" s="339" t="s">
        <v>35</v>
      </c>
      <c r="AE49" s="339"/>
      <c r="AF49" s="339"/>
      <c r="AG49" s="340"/>
    </row>
    <row r="50" spans="1:33" ht="18" customHeight="1">
      <c r="A50" s="364"/>
      <c r="B50" s="365"/>
      <c r="C50" s="365"/>
      <c r="D50" s="365"/>
      <c r="E50" s="365"/>
      <c r="F50" s="365"/>
      <c r="G50" s="365"/>
      <c r="H50" s="365"/>
      <c r="I50" s="365"/>
      <c r="J50" s="367"/>
      <c r="K50" s="367"/>
      <c r="L50" s="367"/>
      <c r="M50" s="367"/>
      <c r="N50" s="367"/>
      <c r="O50" s="367"/>
      <c r="P50" s="367"/>
      <c r="Q50" s="367"/>
      <c r="R50" s="367"/>
      <c r="S50" s="357"/>
      <c r="T50" s="357"/>
      <c r="U50" s="357"/>
      <c r="V50" s="357"/>
      <c r="W50" s="357"/>
      <c r="X50" s="357"/>
      <c r="Y50" s="357"/>
      <c r="Z50" s="357"/>
      <c r="AA50" s="357"/>
      <c r="AB50" s="357"/>
      <c r="AC50" s="357"/>
      <c r="AD50" s="357"/>
      <c r="AE50" s="357"/>
      <c r="AF50" s="357"/>
      <c r="AG50" s="359"/>
    </row>
    <row r="51" spans="1:33" ht="18" customHeight="1">
      <c r="A51" s="364"/>
      <c r="B51" s="365"/>
      <c r="C51" s="365"/>
      <c r="D51" s="365"/>
      <c r="E51" s="365"/>
      <c r="F51" s="365"/>
      <c r="G51" s="365"/>
      <c r="H51" s="365"/>
      <c r="I51" s="365"/>
      <c r="J51" s="368"/>
      <c r="K51" s="368"/>
      <c r="L51" s="368"/>
      <c r="M51" s="368"/>
      <c r="N51" s="368"/>
      <c r="O51" s="368"/>
      <c r="P51" s="368"/>
      <c r="Q51" s="368"/>
      <c r="R51" s="368"/>
      <c r="S51" s="343"/>
      <c r="T51" s="343"/>
      <c r="U51" s="343"/>
      <c r="V51" s="343"/>
      <c r="W51" s="343"/>
      <c r="X51" s="343"/>
      <c r="Y51" s="343"/>
      <c r="Z51" s="343"/>
      <c r="AA51" s="343"/>
      <c r="AB51" s="343"/>
      <c r="AC51" s="343"/>
      <c r="AD51" s="343"/>
      <c r="AE51" s="343"/>
      <c r="AF51" s="343"/>
      <c r="AG51" s="344"/>
    </row>
    <row r="52" spans="1:33" ht="18" customHeight="1" thickBot="1">
      <c r="A52" s="364"/>
      <c r="B52" s="365"/>
      <c r="C52" s="365"/>
      <c r="D52" s="365"/>
      <c r="E52" s="365"/>
      <c r="F52" s="365"/>
      <c r="G52" s="365"/>
      <c r="H52" s="365"/>
      <c r="I52" s="365"/>
      <c r="J52" s="358" t="s">
        <v>626</v>
      </c>
      <c r="K52" s="358"/>
      <c r="L52" s="358"/>
      <c r="M52" s="358"/>
      <c r="N52" s="358" t="s">
        <v>627</v>
      </c>
      <c r="O52" s="358"/>
      <c r="P52" s="358"/>
      <c r="Q52" s="358"/>
      <c r="R52" s="358"/>
      <c r="S52" s="361" t="s">
        <v>628</v>
      </c>
      <c r="T52" s="361"/>
      <c r="U52" s="361"/>
      <c r="V52" s="358" t="s">
        <v>629</v>
      </c>
      <c r="W52" s="358"/>
      <c r="X52" s="358"/>
      <c r="Y52" s="358"/>
      <c r="Z52" s="358" t="s">
        <v>630</v>
      </c>
      <c r="AA52" s="358"/>
      <c r="AB52" s="358"/>
      <c r="AC52" s="358"/>
      <c r="AD52" s="358" t="s">
        <v>631</v>
      </c>
      <c r="AE52" s="358"/>
      <c r="AF52" s="358"/>
      <c r="AG52" s="360"/>
    </row>
    <row r="53" spans="1:33" ht="18" customHeight="1">
      <c r="A53" s="381" t="s">
        <v>582</v>
      </c>
      <c r="B53" s="382"/>
      <c r="C53" s="382"/>
      <c r="D53" s="382"/>
      <c r="E53" s="382"/>
      <c r="F53" s="382"/>
      <c r="G53" s="382"/>
      <c r="H53" s="382"/>
      <c r="I53" s="382"/>
      <c r="J53" s="372">
        <f>SUM(J54:M60)</f>
        <v>82653</v>
      </c>
      <c r="K53" s="372"/>
      <c r="L53" s="372"/>
      <c r="M53" s="372"/>
      <c r="N53" s="372">
        <f>SUM(N54:R60)</f>
        <v>3487810001</v>
      </c>
      <c r="O53" s="372"/>
      <c r="P53" s="372"/>
      <c r="Q53" s="372"/>
      <c r="R53" s="372"/>
      <c r="S53" s="371">
        <f>J53/$K$78/12</f>
        <v>0.9075965212808011</v>
      </c>
      <c r="T53" s="371"/>
      <c r="U53" s="371"/>
      <c r="V53" s="372">
        <f>ROUND(N53/J53,0)</f>
        <v>42198</v>
      </c>
      <c r="W53" s="372"/>
      <c r="X53" s="372"/>
      <c r="Y53" s="372"/>
      <c r="Z53" s="372">
        <f>ROUND(N53/$K$78,0)</f>
        <v>459588</v>
      </c>
      <c r="AA53" s="372"/>
      <c r="AB53" s="372"/>
      <c r="AC53" s="372"/>
      <c r="AD53" s="372">
        <f>ROUND(N53/$K$79,0)</f>
        <v>52620</v>
      </c>
      <c r="AE53" s="372"/>
      <c r="AF53" s="372"/>
      <c r="AG53" s="373"/>
    </row>
    <row r="54" spans="1:33" ht="18" customHeight="1">
      <c r="A54" s="29"/>
      <c r="B54" s="301" t="s">
        <v>583</v>
      </c>
      <c r="C54" s="301"/>
      <c r="D54" s="301"/>
      <c r="E54" s="301"/>
      <c r="F54" s="301"/>
      <c r="G54" s="301"/>
      <c r="H54" s="301"/>
      <c r="I54" s="301"/>
      <c r="J54" s="266">
        <v>29450</v>
      </c>
      <c r="K54" s="266"/>
      <c r="L54" s="266"/>
      <c r="M54" s="266"/>
      <c r="N54" s="266">
        <v>1547412991</v>
      </c>
      <c r="O54" s="266"/>
      <c r="P54" s="266"/>
      <c r="Q54" s="266"/>
      <c r="R54" s="266"/>
      <c r="S54" s="369">
        <f>J54/$K$78/12</f>
        <v>0.3233847235033162</v>
      </c>
      <c r="T54" s="369"/>
      <c r="U54" s="369"/>
      <c r="V54" s="266">
        <f>ROUND(N54/J54,0)</f>
        <v>52544</v>
      </c>
      <c r="W54" s="266"/>
      <c r="X54" s="266"/>
      <c r="Y54" s="266"/>
      <c r="Z54" s="266">
        <f>ROUND(N54/$K$78,0)</f>
        <v>203902</v>
      </c>
      <c r="AA54" s="266"/>
      <c r="AB54" s="266"/>
      <c r="AC54" s="266"/>
      <c r="AD54" s="266">
        <f>ROUND(N54/$K$79,0)</f>
        <v>23346</v>
      </c>
      <c r="AE54" s="266"/>
      <c r="AF54" s="266"/>
      <c r="AG54" s="323"/>
    </row>
    <row r="55" spans="1:33" ht="18" customHeight="1">
      <c r="A55" s="29"/>
      <c r="B55" s="301" t="s">
        <v>584</v>
      </c>
      <c r="C55" s="301"/>
      <c r="D55" s="301"/>
      <c r="E55" s="301"/>
      <c r="F55" s="301"/>
      <c r="G55" s="301"/>
      <c r="H55" s="301"/>
      <c r="I55" s="301"/>
      <c r="J55" s="266">
        <v>2464</v>
      </c>
      <c r="K55" s="266"/>
      <c r="L55" s="266"/>
      <c r="M55" s="266"/>
      <c r="N55" s="266">
        <v>115814603</v>
      </c>
      <c r="O55" s="266"/>
      <c r="P55" s="266"/>
      <c r="Q55" s="266"/>
      <c r="R55" s="266"/>
      <c r="S55" s="369">
        <f aca="true" t="shared" si="0" ref="S55:S75">J55/$K$78/12</f>
        <v>0.027056704879869987</v>
      </c>
      <c r="T55" s="369"/>
      <c r="U55" s="369"/>
      <c r="V55" s="266">
        <f aca="true" t="shared" si="1" ref="V55:V76">ROUND(N55/J55,0)</f>
        <v>47003</v>
      </c>
      <c r="W55" s="266"/>
      <c r="X55" s="266"/>
      <c r="Y55" s="266"/>
      <c r="Z55" s="266">
        <f aca="true" t="shared" si="2" ref="Z55:Z76">ROUND(N55/$K$78,0)</f>
        <v>15261</v>
      </c>
      <c r="AA55" s="266"/>
      <c r="AB55" s="266"/>
      <c r="AC55" s="266"/>
      <c r="AD55" s="266">
        <f aca="true" t="shared" si="3" ref="AD55:AD76">ROUND(N55/$K$79,0)</f>
        <v>1747</v>
      </c>
      <c r="AE55" s="266"/>
      <c r="AF55" s="266"/>
      <c r="AG55" s="323"/>
    </row>
    <row r="56" spans="1:33" ht="18" customHeight="1">
      <c r="A56" s="29"/>
      <c r="B56" s="301" t="s">
        <v>585</v>
      </c>
      <c r="C56" s="301"/>
      <c r="D56" s="301"/>
      <c r="E56" s="301"/>
      <c r="F56" s="301"/>
      <c r="G56" s="301"/>
      <c r="H56" s="301"/>
      <c r="I56" s="301"/>
      <c r="J56" s="266">
        <v>9759</v>
      </c>
      <c r="K56" s="266"/>
      <c r="L56" s="266"/>
      <c r="M56" s="266"/>
      <c r="N56" s="266">
        <v>424227617</v>
      </c>
      <c r="O56" s="266"/>
      <c r="P56" s="266"/>
      <c r="Q56" s="266"/>
      <c r="R56" s="266"/>
      <c r="S56" s="369">
        <f t="shared" si="0"/>
        <v>0.1071616813809461</v>
      </c>
      <c r="T56" s="369"/>
      <c r="U56" s="369"/>
      <c r="V56" s="266">
        <f t="shared" si="1"/>
        <v>43470</v>
      </c>
      <c r="W56" s="266"/>
      <c r="X56" s="266"/>
      <c r="Y56" s="266"/>
      <c r="Z56" s="266">
        <f t="shared" si="2"/>
        <v>55900</v>
      </c>
      <c r="AA56" s="266"/>
      <c r="AB56" s="266"/>
      <c r="AC56" s="266"/>
      <c r="AD56" s="266">
        <f t="shared" si="3"/>
        <v>6400</v>
      </c>
      <c r="AE56" s="266"/>
      <c r="AF56" s="266"/>
      <c r="AG56" s="323"/>
    </row>
    <row r="57" spans="1:33" ht="18" customHeight="1">
      <c r="A57" s="29"/>
      <c r="B57" s="301" t="s">
        <v>586</v>
      </c>
      <c r="C57" s="301"/>
      <c r="D57" s="301"/>
      <c r="E57" s="301"/>
      <c r="F57" s="301"/>
      <c r="G57" s="301"/>
      <c r="H57" s="301"/>
      <c r="I57" s="301"/>
      <c r="J57" s="266">
        <v>732</v>
      </c>
      <c r="K57" s="266"/>
      <c r="L57" s="266"/>
      <c r="M57" s="266"/>
      <c r="N57" s="266">
        <v>12741300</v>
      </c>
      <c r="O57" s="266"/>
      <c r="P57" s="266"/>
      <c r="Q57" s="266"/>
      <c r="R57" s="266"/>
      <c r="S57" s="369">
        <f t="shared" si="0"/>
        <v>0.00803794966398735</v>
      </c>
      <c r="T57" s="369"/>
      <c r="U57" s="369"/>
      <c r="V57" s="266">
        <f t="shared" si="1"/>
        <v>17406</v>
      </c>
      <c r="W57" s="266"/>
      <c r="X57" s="266"/>
      <c r="Y57" s="266"/>
      <c r="Z57" s="266">
        <f t="shared" si="2"/>
        <v>1679</v>
      </c>
      <c r="AA57" s="266"/>
      <c r="AB57" s="266"/>
      <c r="AC57" s="266"/>
      <c r="AD57" s="266">
        <f t="shared" si="3"/>
        <v>192</v>
      </c>
      <c r="AE57" s="266"/>
      <c r="AF57" s="266"/>
      <c r="AG57" s="323"/>
    </row>
    <row r="58" spans="1:33" ht="18" customHeight="1">
      <c r="A58" s="29"/>
      <c r="B58" s="301" t="s">
        <v>587</v>
      </c>
      <c r="C58" s="301"/>
      <c r="D58" s="301"/>
      <c r="E58" s="301"/>
      <c r="F58" s="301"/>
      <c r="G58" s="301"/>
      <c r="H58" s="301"/>
      <c r="I58" s="301"/>
      <c r="J58" s="266">
        <v>18218</v>
      </c>
      <c r="K58" s="266"/>
      <c r="L58" s="266"/>
      <c r="M58" s="266"/>
      <c r="N58" s="266">
        <v>883403945</v>
      </c>
      <c r="O58" s="266"/>
      <c r="P58" s="266"/>
      <c r="Q58" s="266"/>
      <c r="R58" s="266"/>
      <c r="S58" s="369">
        <f t="shared" si="0"/>
        <v>0.20004831554442834</v>
      </c>
      <c r="T58" s="369"/>
      <c r="U58" s="369"/>
      <c r="V58" s="266">
        <f t="shared" si="1"/>
        <v>48491</v>
      </c>
      <c r="W58" s="266"/>
      <c r="X58" s="266"/>
      <c r="Y58" s="266"/>
      <c r="Z58" s="266">
        <f t="shared" si="2"/>
        <v>116406</v>
      </c>
      <c r="AA58" s="266"/>
      <c r="AB58" s="266"/>
      <c r="AC58" s="266"/>
      <c r="AD58" s="266">
        <f t="shared" si="3"/>
        <v>13328</v>
      </c>
      <c r="AE58" s="266"/>
      <c r="AF58" s="266"/>
      <c r="AG58" s="323"/>
    </row>
    <row r="59" spans="1:33" ht="18" customHeight="1">
      <c r="A59" s="29"/>
      <c r="B59" s="301" t="s">
        <v>588</v>
      </c>
      <c r="C59" s="301"/>
      <c r="D59" s="301"/>
      <c r="E59" s="301"/>
      <c r="F59" s="301"/>
      <c r="G59" s="301"/>
      <c r="H59" s="301"/>
      <c r="I59" s="301"/>
      <c r="J59" s="266">
        <v>5340</v>
      </c>
      <c r="K59" s="266"/>
      <c r="L59" s="266"/>
      <c r="M59" s="266"/>
      <c r="N59" s="266">
        <v>306529715</v>
      </c>
      <c r="O59" s="266"/>
      <c r="P59" s="266"/>
      <c r="Q59" s="266"/>
      <c r="R59" s="266"/>
      <c r="S59" s="369">
        <f t="shared" si="0"/>
        <v>0.05863750164712083</v>
      </c>
      <c r="T59" s="369"/>
      <c r="U59" s="369"/>
      <c r="V59" s="266">
        <f t="shared" si="1"/>
        <v>57403</v>
      </c>
      <c r="W59" s="266"/>
      <c r="X59" s="266"/>
      <c r="Y59" s="266"/>
      <c r="Z59" s="266">
        <f t="shared" si="2"/>
        <v>40391</v>
      </c>
      <c r="AA59" s="266"/>
      <c r="AB59" s="266"/>
      <c r="AC59" s="266"/>
      <c r="AD59" s="266">
        <f t="shared" si="3"/>
        <v>4625</v>
      </c>
      <c r="AE59" s="266"/>
      <c r="AF59" s="266"/>
      <c r="AG59" s="323"/>
    </row>
    <row r="60" spans="1:33" ht="18" customHeight="1">
      <c r="A60" s="28"/>
      <c r="B60" s="301" t="s">
        <v>589</v>
      </c>
      <c r="C60" s="301"/>
      <c r="D60" s="301"/>
      <c r="E60" s="301"/>
      <c r="F60" s="301"/>
      <c r="G60" s="301"/>
      <c r="H60" s="301"/>
      <c r="I60" s="301"/>
      <c r="J60" s="266">
        <v>16690</v>
      </c>
      <c r="K60" s="266"/>
      <c r="L60" s="266"/>
      <c r="M60" s="266"/>
      <c r="N60" s="266">
        <v>197679830</v>
      </c>
      <c r="O60" s="266"/>
      <c r="P60" s="266"/>
      <c r="Q60" s="266"/>
      <c r="R60" s="266"/>
      <c r="S60" s="369">
        <f t="shared" si="0"/>
        <v>0.18326964466113235</v>
      </c>
      <c r="T60" s="369"/>
      <c r="U60" s="369"/>
      <c r="V60" s="266">
        <f t="shared" si="1"/>
        <v>11844</v>
      </c>
      <c r="W60" s="266"/>
      <c r="X60" s="266"/>
      <c r="Y60" s="266"/>
      <c r="Z60" s="266">
        <f t="shared" si="2"/>
        <v>26048</v>
      </c>
      <c r="AA60" s="266"/>
      <c r="AB60" s="266"/>
      <c r="AC60" s="266"/>
      <c r="AD60" s="266">
        <f t="shared" si="3"/>
        <v>2982</v>
      </c>
      <c r="AE60" s="266"/>
      <c r="AF60" s="266"/>
      <c r="AG60" s="323"/>
    </row>
    <row r="61" spans="1:33" ht="18" customHeight="1">
      <c r="A61" s="377" t="s">
        <v>590</v>
      </c>
      <c r="B61" s="375"/>
      <c r="C61" s="375"/>
      <c r="D61" s="375"/>
      <c r="E61" s="375"/>
      <c r="F61" s="375"/>
      <c r="G61" s="375"/>
      <c r="H61" s="375"/>
      <c r="I61" s="375"/>
      <c r="J61" s="266">
        <f>SUM(J62:M63)</f>
        <v>5471</v>
      </c>
      <c r="K61" s="266"/>
      <c r="L61" s="266"/>
      <c r="M61" s="266"/>
      <c r="N61" s="266">
        <f>SUM(N62:R63)</f>
        <v>391840194</v>
      </c>
      <c r="O61" s="266"/>
      <c r="P61" s="266"/>
      <c r="Q61" s="266"/>
      <c r="R61" s="266"/>
      <c r="S61" s="369">
        <f t="shared" si="0"/>
        <v>0.060075987174419115</v>
      </c>
      <c r="T61" s="369"/>
      <c r="U61" s="369"/>
      <c r="V61" s="266">
        <f t="shared" si="1"/>
        <v>71621</v>
      </c>
      <c r="W61" s="266"/>
      <c r="X61" s="266"/>
      <c r="Y61" s="266"/>
      <c r="Z61" s="266">
        <f t="shared" si="2"/>
        <v>51633</v>
      </c>
      <c r="AA61" s="266"/>
      <c r="AB61" s="266"/>
      <c r="AC61" s="266"/>
      <c r="AD61" s="266">
        <f t="shared" si="3"/>
        <v>5912</v>
      </c>
      <c r="AE61" s="266"/>
      <c r="AF61" s="266"/>
      <c r="AG61" s="323"/>
    </row>
    <row r="62" spans="1:33" ht="18" customHeight="1">
      <c r="A62" s="29"/>
      <c r="B62" s="301" t="s">
        <v>591</v>
      </c>
      <c r="C62" s="301"/>
      <c r="D62" s="301"/>
      <c r="E62" s="301"/>
      <c r="F62" s="301"/>
      <c r="G62" s="301"/>
      <c r="H62" s="301"/>
      <c r="I62" s="301"/>
      <c r="J62" s="266">
        <v>4281</v>
      </c>
      <c r="K62" s="266"/>
      <c r="L62" s="266"/>
      <c r="M62" s="266"/>
      <c r="N62" s="266">
        <v>300002158</v>
      </c>
      <c r="O62" s="266"/>
      <c r="P62" s="266"/>
      <c r="Q62" s="266"/>
      <c r="R62" s="266"/>
      <c r="S62" s="369">
        <f t="shared" si="0"/>
        <v>0.047008828567663724</v>
      </c>
      <c r="T62" s="369"/>
      <c r="U62" s="369"/>
      <c r="V62" s="266">
        <f t="shared" si="1"/>
        <v>70078</v>
      </c>
      <c r="W62" s="266"/>
      <c r="X62" s="266"/>
      <c r="Y62" s="266"/>
      <c r="Z62" s="266">
        <f t="shared" si="2"/>
        <v>39531</v>
      </c>
      <c r="AA62" s="266"/>
      <c r="AB62" s="266"/>
      <c r="AC62" s="266"/>
      <c r="AD62" s="266">
        <f t="shared" si="3"/>
        <v>4526</v>
      </c>
      <c r="AE62" s="266"/>
      <c r="AF62" s="266"/>
      <c r="AG62" s="323"/>
    </row>
    <row r="63" spans="1:33" ht="18" customHeight="1">
      <c r="A63" s="28"/>
      <c r="B63" s="301" t="s">
        <v>592</v>
      </c>
      <c r="C63" s="301"/>
      <c r="D63" s="301"/>
      <c r="E63" s="301"/>
      <c r="F63" s="301"/>
      <c r="G63" s="301"/>
      <c r="H63" s="301"/>
      <c r="I63" s="301"/>
      <c r="J63" s="266">
        <v>1190</v>
      </c>
      <c r="K63" s="266"/>
      <c r="L63" s="266"/>
      <c r="M63" s="266"/>
      <c r="N63" s="266">
        <v>91838036</v>
      </c>
      <c r="O63" s="266"/>
      <c r="P63" s="266"/>
      <c r="Q63" s="266"/>
      <c r="R63" s="266"/>
      <c r="S63" s="369">
        <f t="shared" si="0"/>
        <v>0.013067158606755391</v>
      </c>
      <c r="T63" s="369"/>
      <c r="U63" s="369"/>
      <c r="V63" s="266">
        <f t="shared" si="1"/>
        <v>77175</v>
      </c>
      <c r="W63" s="266"/>
      <c r="X63" s="266"/>
      <c r="Y63" s="266"/>
      <c r="Z63" s="266">
        <f t="shared" si="2"/>
        <v>12101</v>
      </c>
      <c r="AA63" s="266"/>
      <c r="AB63" s="266"/>
      <c r="AC63" s="266"/>
      <c r="AD63" s="266">
        <f t="shared" si="3"/>
        <v>1386</v>
      </c>
      <c r="AE63" s="266"/>
      <c r="AF63" s="266"/>
      <c r="AG63" s="323"/>
    </row>
    <row r="64" spans="1:33" ht="18" customHeight="1">
      <c r="A64" s="377" t="s">
        <v>593</v>
      </c>
      <c r="B64" s="375"/>
      <c r="C64" s="375"/>
      <c r="D64" s="375"/>
      <c r="E64" s="375"/>
      <c r="F64" s="375"/>
      <c r="G64" s="375"/>
      <c r="H64" s="375"/>
      <c r="I64" s="375"/>
      <c r="J64" s="266">
        <f>SUM(J65:M68)</f>
        <v>55439</v>
      </c>
      <c r="K64" s="266"/>
      <c r="L64" s="266"/>
      <c r="M64" s="266"/>
      <c r="N64" s="266">
        <f>SUM(N65:R68)</f>
        <v>578319625</v>
      </c>
      <c r="O64" s="266"/>
      <c r="P64" s="266"/>
      <c r="Q64" s="266"/>
      <c r="R64" s="266"/>
      <c r="S64" s="369">
        <f t="shared" si="0"/>
        <v>0.6087648789915229</v>
      </c>
      <c r="T64" s="369"/>
      <c r="U64" s="369"/>
      <c r="V64" s="266">
        <f t="shared" si="1"/>
        <v>10432</v>
      </c>
      <c r="W64" s="266"/>
      <c r="X64" s="266"/>
      <c r="Y64" s="266"/>
      <c r="Z64" s="266">
        <f t="shared" si="2"/>
        <v>76205</v>
      </c>
      <c r="AA64" s="266"/>
      <c r="AB64" s="266"/>
      <c r="AC64" s="266"/>
      <c r="AD64" s="266">
        <f t="shared" si="3"/>
        <v>8725</v>
      </c>
      <c r="AE64" s="266"/>
      <c r="AF64" s="266"/>
      <c r="AG64" s="323"/>
    </row>
    <row r="65" spans="1:33" ht="18" customHeight="1">
      <c r="A65" s="29"/>
      <c r="B65" s="380" t="s">
        <v>594</v>
      </c>
      <c r="C65" s="380"/>
      <c r="D65" s="380"/>
      <c r="E65" s="380"/>
      <c r="F65" s="380"/>
      <c r="G65" s="380"/>
      <c r="H65" s="380"/>
      <c r="I65" s="380"/>
      <c r="J65" s="266">
        <v>5617</v>
      </c>
      <c r="K65" s="266"/>
      <c r="L65" s="266"/>
      <c r="M65" s="266"/>
      <c r="N65" s="266">
        <v>40541650</v>
      </c>
      <c r="O65" s="266"/>
      <c r="P65" s="266"/>
      <c r="Q65" s="266"/>
      <c r="R65" s="266"/>
      <c r="S65" s="369">
        <f t="shared" si="0"/>
        <v>0.06167918478499582</v>
      </c>
      <c r="T65" s="369"/>
      <c r="U65" s="369"/>
      <c r="V65" s="266">
        <f t="shared" si="1"/>
        <v>7218</v>
      </c>
      <c r="W65" s="266"/>
      <c r="X65" s="266"/>
      <c r="Y65" s="266"/>
      <c r="Z65" s="266">
        <f t="shared" si="2"/>
        <v>5342</v>
      </c>
      <c r="AA65" s="266"/>
      <c r="AB65" s="266"/>
      <c r="AC65" s="266"/>
      <c r="AD65" s="266">
        <f t="shared" si="3"/>
        <v>612</v>
      </c>
      <c r="AE65" s="266"/>
      <c r="AF65" s="266"/>
      <c r="AG65" s="323"/>
    </row>
    <row r="66" spans="1:33" ht="18" customHeight="1">
      <c r="A66" s="29"/>
      <c r="B66" s="380" t="s">
        <v>595</v>
      </c>
      <c r="C66" s="380"/>
      <c r="D66" s="380"/>
      <c r="E66" s="380"/>
      <c r="F66" s="380"/>
      <c r="G66" s="380"/>
      <c r="H66" s="380"/>
      <c r="I66" s="380"/>
      <c r="J66" s="266">
        <v>393</v>
      </c>
      <c r="K66" s="266"/>
      <c r="L66" s="266"/>
      <c r="M66" s="266"/>
      <c r="N66" s="266">
        <v>90288054</v>
      </c>
      <c r="O66" s="266"/>
      <c r="P66" s="266"/>
      <c r="Q66" s="266"/>
      <c r="R66" s="266"/>
      <c r="S66" s="369">
        <f t="shared" si="0"/>
        <v>0.004315456581894848</v>
      </c>
      <c r="T66" s="369"/>
      <c r="U66" s="369"/>
      <c r="V66" s="266">
        <f t="shared" si="1"/>
        <v>229741</v>
      </c>
      <c r="W66" s="266"/>
      <c r="X66" s="266"/>
      <c r="Y66" s="266"/>
      <c r="Z66" s="266">
        <f t="shared" si="2"/>
        <v>11897</v>
      </c>
      <c r="AA66" s="266"/>
      <c r="AB66" s="266"/>
      <c r="AC66" s="266"/>
      <c r="AD66" s="266">
        <f t="shared" si="3"/>
        <v>1362</v>
      </c>
      <c r="AE66" s="266"/>
      <c r="AF66" s="266"/>
      <c r="AG66" s="323"/>
    </row>
    <row r="67" spans="1:33" ht="18" customHeight="1">
      <c r="A67" s="29"/>
      <c r="B67" s="380" t="s">
        <v>596</v>
      </c>
      <c r="C67" s="380"/>
      <c r="D67" s="380"/>
      <c r="E67" s="380"/>
      <c r="F67" s="380"/>
      <c r="G67" s="380"/>
      <c r="H67" s="380"/>
      <c r="I67" s="380"/>
      <c r="J67" s="266">
        <v>492</v>
      </c>
      <c r="K67" s="266"/>
      <c r="L67" s="266"/>
      <c r="M67" s="266"/>
      <c r="N67" s="266">
        <v>83162581</v>
      </c>
      <c r="O67" s="266"/>
      <c r="P67" s="266"/>
      <c r="Q67" s="266"/>
      <c r="R67" s="266"/>
      <c r="S67" s="369">
        <f t="shared" si="0"/>
        <v>0.005402556331532481</v>
      </c>
      <c r="T67" s="369"/>
      <c r="U67" s="369"/>
      <c r="V67" s="266">
        <f t="shared" si="1"/>
        <v>169030</v>
      </c>
      <c r="W67" s="266"/>
      <c r="X67" s="266"/>
      <c r="Y67" s="266"/>
      <c r="Z67" s="266">
        <f t="shared" si="2"/>
        <v>10958</v>
      </c>
      <c r="AA67" s="266"/>
      <c r="AB67" s="266"/>
      <c r="AC67" s="266"/>
      <c r="AD67" s="266">
        <f t="shared" si="3"/>
        <v>1255</v>
      </c>
      <c r="AE67" s="266"/>
      <c r="AF67" s="266"/>
      <c r="AG67" s="323"/>
    </row>
    <row r="68" spans="1:33" ht="18" customHeight="1">
      <c r="A68" s="28"/>
      <c r="B68" s="380" t="s">
        <v>38</v>
      </c>
      <c r="C68" s="380"/>
      <c r="D68" s="380"/>
      <c r="E68" s="380"/>
      <c r="F68" s="380"/>
      <c r="G68" s="380"/>
      <c r="H68" s="380"/>
      <c r="I68" s="380"/>
      <c r="J68" s="266">
        <v>48937</v>
      </c>
      <c r="K68" s="266"/>
      <c r="L68" s="266"/>
      <c r="M68" s="266"/>
      <c r="N68" s="266">
        <v>364327340</v>
      </c>
      <c r="O68" s="266"/>
      <c r="P68" s="266"/>
      <c r="Q68" s="266"/>
      <c r="R68" s="266"/>
      <c r="S68" s="369">
        <f t="shared" si="0"/>
        <v>0.5373676812930996</v>
      </c>
      <c r="T68" s="369"/>
      <c r="U68" s="369"/>
      <c r="V68" s="266">
        <f t="shared" si="1"/>
        <v>7445</v>
      </c>
      <c r="W68" s="266"/>
      <c r="X68" s="266"/>
      <c r="Y68" s="266"/>
      <c r="Z68" s="266">
        <f t="shared" si="2"/>
        <v>48007</v>
      </c>
      <c r="AA68" s="266"/>
      <c r="AB68" s="266"/>
      <c r="AC68" s="266"/>
      <c r="AD68" s="266">
        <f t="shared" si="3"/>
        <v>5497</v>
      </c>
      <c r="AE68" s="266"/>
      <c r="AF68" s="266"/>
      <c r="AG68" s="323"/>
    </row>
    <row r="69" spans="1:33" ht="18" customHeight="1">
      <c r="A69" s="374" t="s">
        <v>597</v>
      </c>
      <c r="B69" s="375"/>
      <c r="C69" s="375"/>
      <c r="D69" s="375"/>
      <c r="E69" s="375"/>
      <c r="F69" s="375"/>
      <c r="G69" s="375"/>
      <c r="H69" s="375"/>
      <c r="I69" s="375"/>
      <c r="J69" s="266">
        <v>1226</v>
      </c>
      <c r="K69" s="266"/>
      <c r="L69" s="266"/>
      <c r="M69" s="266"/>
      <c r="N69" s="266">
        <v>31182761</v>
      </c>
      <c r="O69" s="266"/>
      <c r="P69" s="266"/>
      <c r="Q69" s="266"/>
      <c r="R69" s="266"/>
      <c r="S69" s="369">
        <f t="shared" si="0"/>
        <v>0.013462467606623623</v>
      </c>
      <c r="T69" s="369"/>
      <c r="U69" s="369"/>
      <c r="V69" s="266">
        <f t="shared" si="1"/>
        <v>25435</v>
      </c>
      <c r="W69" s="266"/>
      <c r="X69" s="266"/>
      <c r="Y69" s="266"/>
      <c r="Z69" s="266">
        <f t="shared" si="2"/>
        <v>4109</v>
      </c>
      <c r="AA69" s="266"/>
      <c r="AB69" s="266"/>
      <c r="AC69" s="266"/>
      <c r="AD69" s="266">
        <f t="shared" si="3"/>
        <v>470</v>
      </c>
      <c r="AE69" s="266"/>
      <c r="AF69" s="266"/>
      <c r="AG69" s="323"/>
    </row>
    <row r="70" spans="1:33" ht="18" customHeight="1">
      <c r="A70" s="374" t="s">
        <v>598</v>
      </c>
      <c r="B70" s="375"/>
      <c r="C70" s="375"/>
      <c r="D70" s="375"/>
      <c r="E70" s="375"/>
      <c r="F70" s="375"/>
      <c r="G70" s="375"/>
      <c r="H70" s="375"/>
      <c r="I70" s="375"/>
      <c r="J70" s="266">
        <v>787</v>
      </c>
      <c r="K70" s="266"/>
      <c r="L70" s="266"/>
      <c r="M70" s="266"/>
      <c r="N70" s="266">
        <v>88739215</v>
      </c>
      <c r="O70" s="266"/>
      <c r="P70" s="266"/>
      <c r="Q70" s="266"/>
      <c r="R70" s="266"/>
      <c r="S70" s="369">
        <f t="shared" si="0"/>
        <v>0.00864189396934159</v>
      </c>
      <c r="T70" s="369"/>
      <c r="U70" s="369"/>
      <c r="V70" s="266">
        <f t="shared" si="1"/>
        <v>112756</v>
      </c>
      <c r="W70" s="266"/>
      <c r="X70" s="266"/>
      <c r="Y70" s="266"/>
      <c r="Z70" s="266">
        <f t="shared" si="2"/>
        <v>11693</v>
      </c>
      <c r="AA70" s="266"/>
      <c r="AB70" s="266"/>
      <c r="AC70" s="266"/>
      <c r="AD70" s="266">
        <f t="shared" si="3"/>
        <v>1339</v>
      </c>
      <c r="AE70" s="266"/>
      <c r="AF70" s="266"/>
      <c r="AG70" s="323"/>
    </row>
    <row r="71" spans="1:33" ht="18" customHeight="1">
      <c r="A71" s="376" t="s">
        <v>620</v>
      </c>
      <c r="B71" s="258"/>
      <c r="C71" s="258"/>
      <c r="D71" s="258"/>
      <c r="E71" s="258"/>
      <c r="F71" s="258"/>
      <c r="G71" s="258"/>
      <c r="H71" s="258"/>
      <c r="I71" s="259"/>
      <c r="J71" s="266">
        <f>J53+J61+J64+J69+J70</f>
        <v>145576</v>
      </c>
      <c r="K71" s="266"/>
      <c r="L71" s="266"/>
      <c r="M71" s="266"/>
      <c r="N71" s="266">
        <f>N53+N61+N64+N69+N70</f>
        <v>4577891796</v>
      </c>
      <c r="O71" s="266"/>
      <c r="P71" s="266"/>
      <c r="Q71" s="266"/>
      <c r="R71" s="266"/>
      <c r="S71" s="369">
        <f t="shared" si="0"/>
        <v>1.5985417490227085</v>
      </c>
      <c r="T71" s="369"/>
      <c r="U71" s="369"/>
      <c r="V71" s="266">
        <f t="shared" si="1"/>
        <v>31447</v>
      </c>
      <c r="W71" s="266"/>
      <c r="X71" s="266"/>
      <c r="Y71" s="266"/>
      <c r="Z71" s="266">
        <f t="shared" si="2"/>
        <v>603227</v>
      </c>
      <c r="AA71" s="266"/>
      <c r="AB71" s="266"/>
      <c r="AC71" s="266"/>
      <c r="AD71" s="266">
        <f t="shared" si="3"/>
        <v>69066</v>
      </c>
      <c r="AE71" s="266"/>
      <c r="AF71" s="266"/>
      <c r="AG71" s="323"/>
    </row>
    <row r="72" spans="1:33" ht="18" customHeight="1">
      <c r="A72" s="377" t="s">
        <v>621</v>
      </c>
      <c r="B72" s="375"/>
      <c r="C72" s="375"/>
      <c r="D72" s="375"/>
      <c r="E72" s="375"/>
      <c r="F72" s="375"/>
      <c r="G72" s="375"/>
      <c r="H72" s="375"/>
      <c r="I72" s="375"/>
      <c r="J72" s="266">
        <f>SUM(J73:M75)</f>
        <v>20454</v>
      </c>
      <c r="K72" s="266"/>
      <c r="L72" s="266"/>
      <c r="M72" s="266"/>
      <c r="N72" s="266">
        <f>SUM(N73:R75)</f>
        <v>6398251408</v>
      </c>
      <c r="O72" s="266"/>
      <c r="P72" s="266"/>
      <c r="Q72" s="266"/>
      <c r="R72" s="266"/>
      <c r="S72" s="369">
        <f t="shared" si="0"/>
        <v>0.22460139675846622</v>
      </c>
      <c r="T72" s="369"/>
      <c r="U72" s="369"/>
      <c r="V72" s="266">
        <f t="shared" si="1"/>
        <v>312812</v>
      </c>
      <c r="W72" s="266"/>
      <c r="X72" s="266"/>
      <c r="Y72" s="266"/>
      <c r="Z72" s="266">
        <f t="shared" si="2"/>
        <v>843095</v>
      </c>
      <c r="AA72" s="266"/>
      <c r="AB72" s="266"/>
      <c r="AC72" s="266"/>
      <c r="AD72" s="266">
        <f t="shared" si="3"/>
        <v>96529</v>
      </c>
      <c r="AE72" s="266"/>
      <c r="AF72" s="266"/>
      <c r="AG72" s="323"/>
    </row>
    <row r="73" spans="1:33" ht="18" customHeight="1">
      <c r="A73" s="29"/>
      <c r="B73" s="301" t="s">
        <v>542</v>
      </c>
      <c r="C73" s="301"/>
      <c r="D73" s="301"/>
      <c r="E73" s="301"/>
      <c r="F73" s="301"/>
      <c r="G73" s="301"/>
      <c r="H73" s="301"/>
      <c r="I73" s="301"/>
      <c r="J73" s="266">
        <v>9177</v>
      </c>
      <c r="K73" s="266"/>
      <c r="L73" s="266"/>
      <c r="M73" s="266"/>
      <c r="N73" s="266">
        <v>2757584366</v>
      </c>
      <c r="O73" s="266"/>
      <c r="P73" s="266"/>
      <c r="Q73" s="266"/>
      <c r="R73" s="266"/>
      <c r="S73" s="369">
        <f t="shared" si="0"/>
        <v>0.10077085254974305</v>
      </c>
      <c r="T73" s="369"/>
      <c r="U73" s="369"/>
      <c r="V73" s="266">
        <f t="shared" si="1"/>
        <v>300489</v>
      </c>
      <c r="W73" s="266"/>
      <c r="X73" s="266"/>
      <c r="Y73" s="266"/>
      <c r="Z73" s="266">
        <f t="shared" si="2"/>
        <v>363366</v>
      </c>
      <c r="AA73" s="266"/>
      <c r="AB73" s="266"/>
      <c r="AC73" s="266"/>
      <c r="AD73" s="266">
        <f t="shared" si="3"/>
        <v>41603</v>
      </c>
      <c r="AE73" s="266"/>
      <c r="AF73" s="266"/>
      <c r="AG73" s="323"/>
    </row>
    <row r="74" spans="1:33" ht="18" customHeight="1">
      <c r="A74" s="29"/>
      <c r="B74" s="301" t="s">
        <v>543</v>
      </c>
      <c r="C74" s="301"/>
      <c r="D74" s="301"/>
      <c r="E74" s="301"/>
      <c r="F74" s="301"/>
      <c r="G74" s="301"/>
      <c r="H74" s="301"/>
      <c r="I74" s="301"/>
      <c r="J74" s="266">
        <v>7607</v>
      </c>
      <c r="K74" s="266"/>
      <c r="L74" s="266"/>
      <c r="M74" s="266"/>
      <c r="N74" s="266">
        <v>2199206448</v>
      </c>
      <c r="O74" s="266"/>
      <c r="P74" s="266"/>
      <c r="Q74" s="266"/>
      <c r="R74" s="266"/>
      <c r="S74" s="369">
        <f t="shared" si="0"/>
        <v>0.08353098783326746</v>
      </c>
      <c r="T74" s="369"/>
      <c r="U74" s="369"/>
      <c r="V74" s="266">
        <f t="shared" si="1"/>
        <v>289103</v>
      </c>
      <c r="W74" s="266"/>
      <c r="X74" s="266"/>
      <c r="Y74" s="266"/>
      <c r="Z74" s="266">
        <f t="shared" si="2"/>
        <v>289789</v>
      </c>
      <c r="AA74" s="266"/>
      <c r="AB74" s="266"/>
      <c r="AC74" s="266"/>
      <c r="AD74" s="266">
        <f t="shared" si="3"/>
        <v>33179</v>
      </c>
      <c r="AE74" s="266"/>
      <c r="AF74" s="266"/>
      <c r="AG74" s="323"/>
    </row>
    <row r="75" spans="1:33" ht="18" customHeight="1">
      <c r="A75" s="28"/>
      <c r="B75" s="301" t="s">
        <v>518</v>
      </c>
      <c r="C75" s="301"/>
      <c r="D75" s="301"/>
      <c r="E75" s="301"/>
      <c r="F75" s="301"/>
      <c r="G75" s="301"/>
      <c r="H75" s="301"/>
      <c r="I75" s="301"/>
      <c r="J75" s="266">
        <v>3670</v>
      </c>
      <c r="K75" s="266"/>
      <c r="L75" s="266"/>
      <c r="M75" s="266"/>
      <c r="N75" s="266">
        <v>1441460594</v>
      </c>
      <c r="O75" s="266"/>
      <c r="P75" s="266"/>
      <c r="Q75" s="266"/>
      <c r="R75" s="266"/>
      <c r="S75" s="369">
        <f t="shared" si="0"/>
        <v>0.0402995563754557</v>
      </c>
      <c r="T75" s="369"/>
      <c r="U75" s="369"/>
      <c r="V75" s="266">
        <f t="shared" si="1"/>
        <v>392769</v>
      </c>
      <c r="W75" s="266"/>
      <c r="X75" s="266"/>
      <c r="Y75" s="266"/>
      <c r="Z75" s="266">
        <f t="shared" si="2"/>
        <v>189941</v>
      </c>
      <c r="AA75" s="266"/>
      <c r="AB75" s="266"/>
      <c r="AC75" s="266"/>
      <c r="AD75" s="266">
        <f t="shared" si="3"/>
        <v>21747</v>
      </c>
      <c r="AE75" s="266"/>
      <c r="AF75" s="266"/>
      <c r="AG75" s="323"/>
    </row>
    <row r="76" spans="1:33" ht="18" customHeight="1" thickBot="1">
      <c r="A76" s="347" t="s">
        <v>622</v>
      </c>
      <c r="B76" s="348"/>
      <c r="C76" s="348"/>
      <c r="D76" s="348"/>
      <c r="E76" s="348"/>
      <c r="F76" s="348"/>
      <c r="G76" s="348"/>
      <c r="H76" s="348"/>
      <c r="I76" s="349"/>
      <c r="J76" s="321">
        <f>J71+J72</f>
        <v>166030</v>
      </c>
      <c r="K76" s="321"/>
      <c r="L76" s="321"/>
      <c r="M76" s="321"/>
      <c r="N76" s="321">
        <f>N71+N72</f>
        <v>10976143204</v>
      </c>
      <c r="O76" s="321"/>
      <c r="P76" s="321"/>
      <c r="Q76" s="321"/>
      <c r="R76" s="321"/>
      <c r="S76" s="370">
        <f>J76/$K$78/12</f>
        <v>1.8231431457811746</v>
      </c>
      <c r="T76" s="370"/>
      <c r="U76" s="370"/>
      <c r="V76" s="321">
        <f t="shared" si="1"/>
        <v>66109</v>
      </c>
      <c r="W76" s="321"/>
      <c r="X76" s="321"/>
      <c r="Y76" s="321"/>
      <c r="Z76" s="321">
        <f t="shared" si="2"/>
        <v>1446323</v>
      </c>
      <c r="AA76" s="321"/>
      <c r="AB76" s="321"/>
      <c r="AC76" s="321"/>
      <c r="AD76" s="321">
        <f t="shared" si="3"/>
        <v>165595</v>
      </c>
      <c r="AE76" s="321"/>
      <c r="AF76" s="321"/>
      <c r="AG76" s="324"/>
    </row>
    <row r="78" spans="1:15" ht="15" customHeight="1">
      <c r="A78" s="11" t="s">
        <v>633</v>
      </c>
      <c r="K78" s="356">
        <v>7589</v>
      </c>
      <c r="L78" s="356"/>
      <c r="M78" s="356"/>
      <c r="N78" s="356"/>
      <c r="O78" s="11" t="s">
        <v>635</v>
      </c>
    </row>
    <row r="79" spans="1:15" ht="15" customHeight="1">
      <c r="A79" s="11" t="s">
        <v>634</v>
      </c>
      <c r="K79" s="356">
        <v>66283</v>
      </c>
      <c r="L79" s="356"/>
      <c r="M79" s="356"/>
      <c r="N79" s="356"/>
      <c r="O79" s="11" t="s">
        <v>636</v>
      </c>
    </row>
    <row r="80" spans="11:14" ht="15" customHeight="1">
      <c r="K80" s="30"/>
      <c r="L80" s="30"/>
      <c r="M80" s="30"/>
      <c r="N80" s="30"/>
    </row>
    <row r="82" ht="15" customHeight="1">
      <c r="A82" s="11" t="s">
        <v>637</v>
      </c>
    </row>
    <row r="83" spans="27:30" ht="15" customHeight="1" thickBot="1">
      <c r="AA83" s="307" t="s">
        <v>632</v>
      </c>
      <c r="AB83" s="307"/>
      <c r="AC83" s="307"/>
      <c r="AD83" s="307"/>
    </row>
    <row r="84" spans="1:30" ht="18" customHeight="1">
      <c r="A84" s="350" t="s">
        <v>619</v>
      </c>
      <c r="B84" s="295"/>
      <c r="C84" s="295"/>
      <c r="D84" s="295"/>
      <c r="E84" s="295"/>
      <c r="F84" s="295"/>
      <c r="G84" s="295"/>
      <c r="H84" s="295"/>
      <c r="I84" s="295"/>
      <c r="J84" s="295" t="s">
        <v>570</v>
      </c>
      <c r="K84" s="295"/>
      <c r="L84" s="295"/>
      <c r="M84" s="295"/>
      <c r="N84" s="295" t="s">
        <v>623</v>
      </c>
      <c r="O84" s="295"/>
      <c r="P84" s="295"/>
      <c r="Q84" s="295"/>
      <c r="R84" s="295"/>
      <c r="S84" s="336" t="s">
        <v>36</v>
      </c>
      <c r="T84" s="336"/>
      <c r="U84" s="336"/>
      <c r="V84" s="336"/>
      <c r="W84" s="336" t="s">
        <v>625</v>
      </c>
      <c r="X84" s="336"/>
      <c r="Y84" s="336"/>
      <c r="Z84" s="336"/>
      <c r="AA84" s="339" t="s">
        <v>35</v>
      </c>
      <c r="AB84" s="339"/>
      <c r="AC84" s="339"/>
      <c r="AD84" s="340"/>
    </row>
    <row r="85" spans="1:30" ht="18" customHeight="1">
      <c r="A85" s="351"/>
      <c r="B85" s="345"/>
      <c r="C85" s="345"/>
      <c r="D85" s="345"/>
      <c r="E85" s="345"/>
      <c r="F85" s="345"/>
      <c r="G85" s="345"/>
      <c r="H85" s="345"/>
      <c r="I85" s="345"/>
      <c r="J85" s="345"/>
      <c r="K85" s="345"/>
      <c r="L85" s="345"/>
      <c r="M85" s="345"/>
      <c r="N85" s="345"/>
      <c r="O85" s="345"/>
      <c r="P85" s="345"/>
      <c r="Q85" s="345"/>
      <c r="R85" s="345"/>
      <c r="S85" s="337"/>
      <c r="T85" s="337"/>
      <c r="U85" s="337"/>
      <c r="V85" s="337"/>
      <c r="W85" s="337"/>
      <c r="X85" s="337"/>
      <c r="Y85" s="337"/>
      <c r="Z85" s="337"/>
      <c r="AA85" s="341"/>
      <c r="AB85" s="341"/>
      <c r="AC85" s="341"/>
      <c r="AD85" s="342"/>
    </row>
    <row r="86" spans="1:30" ht="18" customHeight="1">
      <c r="A86" s="352"/>
      <c r="B86" s="296"/>
      <c r="C86" s="296"/>
      <c r="D86" s="296"/>
      <c r="E86" s="296"/>
      <c r="F86" s="296"/>
      <c r="G86" s="296"/>
      <c r="H86" s="296"/>
      <c r="I86" s="296"/>
      <c r="J86" s="346"/>
      <c r="K86" s="346"/>
      <c r="L86" s="346"/>
      <c r="M86" s="346"/>
      <c r="N86" s="346"/>
      <c r="O86" s="346"/>
      <c r="P86" s="346"/>
      <c r="Q86" s="346"/>
      <c r="R86" s="346"/>
      <c r="S86" s="338"/>
      <c r="T86" s="338"/>
      <c r="U86" s="338"/>
      <c r="V86" s="338"/>
      <c r="W86" s="338"/>
      <c r="X86" s="338"/>
      <c r="Y86" s="338"/>
      <c r="Z86" s="338"/>
      <c r="AA86" s="343"/>
      <c r="AB86" s="343"/>
      <c r="AC86" s="343"/>
      <c r="AD86" s="344"/>
    </row>
    <row r="87" spans="1:30" ht="18" customHeight="1" thickBot="1">
      <c r="A87" s="353"/>
      <c r="B87" s="354"/>
      <c r="C87" s="354"/>
      <c r="D87" s="354"/>
      <c r="E87" s="354"/>
      <c r="F87" s="354"/>
      <c r="G87" s="354"/>
      <c r="H87" s="354"/>
      <c r="I87" s="354"/>
      <c r="J87" s="330" t="s">
        <v>640</v>
      </c>
      <c r="K87" s="330"/>
      <c r="L87" s="330"/>
      <c r="M87" s="330"/>
      <c r="N87" s="330" t="s">
        <v>627</v>
      </c>
      <c r="O87" s="330"/>
      <c r="P87" s="330"/>
      <c r="Q87" s="330"/>
      <c r="R87" s="330"/>
      <c r="S87" s="330" t="s">
        <v>641</v>
      </c>
      <c r="T87" s="330"/>
      <c r="U87" s="330"/>
      <c r="V87" s="330"/>
      <c r="W87" s="330" t="s">
        <v>642</v>
      </c>
      <c r="X87" s="330"/>
      <c r="Y87" s="330"/>
      <c r="Z87" s="330"/>
      <c r="AA87" s="330" t="s">
        <v>643</v>
      </c>
      <c r="AB87" s="330"/>
      <c r="AC87" s="330"/>
      <c r="AD87" s="331"/>
    </row>
    <row r="88" spans="1:30" ht="18" customHeight="1">
      <c r="A88" s="355" t="s">
        <v>639</v>
      </c>
      <c r="B88" s="299"/>
      <c r="C88" s="299"/>
      <c r="D88" s="299"/>
      <c r="E88" s="299"/>
      <c r="F88" s="299"/>
      <c r="G88" s="299"/>
      <c r="H88" s="299"/>
      <c r="I88" s="299"/>
      <c r="J88" s="269">
        <v>12378</v>
      </c>
      <c r="K88" s="269"/>
      <c r="L88" s="269"/>
      <c r="M88" s="269"/>
      <c r="N88" s="269">
        <v>89019942</v>
      </c>
      <c r="O88" s="269"/>
      <c r="P88" s="269"/>
      <c r="Q88" s="269"/>
      <c r="R88" s="269"/>
      <c r="S88" s="269">
        <f>ROUND(N88/J88,0)</f>
        <v>7192</v>
      </c>
      <c r="T88" s="269"/>
      <c r="U88" s="269"/>
      <c r="V88" s="269"/>
      <c r="W88" s="332"/>
      <c r="X88" s="332"/>
      <c r="Y88" s="332"/>
      <c r="Z88" s="332"/>
      <c r="AA88" s="332"/>
      <c r="AB88" s="332"/>
      <c r="AC88" s="332"/>
      <c r="AD88" s="333"/>
    </row>
    <row r="89" spans="1:30" ht="18" customHeight="1">
      <c r="A89" s="270" t="s">
        <v>638</v>
      </c>
      <c r="B89" s="271"/>
      <c r="C89" s="271"/>
      <c r="D89" s="271"/>
      <c r="E89" s="271"/>
      <c r="F89" s="271"/>
      <c r="G89" s="271"/>
      <c r="H89" s="271"/>
      <c r="I89" s="271"/>
      <c r="J89" s="266">
        <v>78</v>
      </c>
      <c r="K89" s="266"/>
      <c r="L89" s="266"/>
      <c r="M89" s="266"/>
      <c r="N89" s="266">
        <v>67277</v>
      </c>
      <c r="O89" s="266"/>
      <c r="P89" s="266"/>
      <c r="Q89" s="266"/>
      <c r="R89" s="266"/>
      <c r="S89" s="266">
        <f>ROUND(N89/J89,0)</f>
        <v>863</v>
      </c>
      <c r="T89" s="266"/>
      <c r="U89" s="266"/>
      <c r="V89" s="266"/>
      <c r="W89" s="334"/>
      <c r="X89" s="334"/>
      <c r="Y89" s="334"/>
      <c r="Z89" s="334"/>
      <c r="AA89" s="334"/>
      <c r="AB89" s="334"/>
      <c r="AC89" s="334"/>
      <c r="AD89" s="335"/>
    </row>
    <row r="90" spans="1:30" ht="18" customHeight="1" thickBot="1">
      <c r="A90" s="347" t="s">
        <v>622</v>
      </c>
      <c r="B90" s="348"/>
      <c r="C90" s="348"/>
      <c r="D90" s="348"/>
      <c r="E90" s="348"/>
      <c r="F90" s="348"/>
      <c r="G90" s="348"/>
      <c r="H90" s="348"/>
      <c r="I90" s="349"/>
      <c r="J90" s="321">
        <f>SUM(J88:M89)</f>
        <v>12456</v>
      </c>
      <c r="K90" s="321"/>
      <c r="L90" s="321"/>
      <c r="M90" s="321"/>
      <c r="N90" s="321">
        <f>SUM(N88:R89)</f>
        <v>89087219</v>
      </c>
      <c r="O90" s="321"/>
      <c r="P90" s="321"/>
      <c r="Q90" s="321"/>
      <c r="R90" s="321"/>
      <c r="S90" s="321">
        <f>ROUND(N90/J90,0)</f>
        <v>7152</v>
      </c>
      <c r="T90" s="321"/>
      <c r="U90" s="321"/>
      <c r="V90" s="321"/>
      <c r="W90" s="321">
        <f>ROUND(N90/K78,0)</f>
        <v>11739</v>
      </c>
      <c r="X90" s="321"/>
      <c r="Y90" s="321"/>
      <c r="Z90" s="321"/>
      <c r="AA90" s="321">
        <f>ROUND(N90/K79,0)</f>
        <v>1344</v>
      </c>
      <c r="AB90" s="321"/>
      <c r="AC90" s="321"/>
      <c r="AD90" s="324"/>
    </row>
  </sheetData>
  <mergeCells count="308">
    <mergeCell ref="M33:T33"/>
    <mergeCell ref="M34:T34"/>
    <mergeCell ref="M35:P35"/>
    <mergeCell ref="I35:L35"/>
    <mergeCell ref="I36:L36"/>
    <mergeCell ref="M38:P38"/>
    <mergeCell ref="M36:P36"/>
    <mergeCell ref="M37:P37"/>
    <mergeCell ref="Q35:T35"/>
    <mergeCell ref="Q36:T36"/>
    <mergeCell ref="Q37:T37"/>
    <mergeCell ref="Q38:T38"/>
    <mergeCell ref="E38:H38"/>
    <mergeCell ref="A42:T45"/>
    <mergeCell ref="M40:P40"/>
    <mergeCell ref="Q40:T40"/>
    <mergeCell ref="I40:L40"/>
    <mergeCell ref="E40:H40"/>
    <mergeCell ref="E33:L34"/>
    <mergeCell ref="E39:H39"/>
    <mergeCell ref="I37:L37"/>
    <mergeCell ref="I38:L38"/>
    <mergeCell ref="E35:H35"/>
    <mergeCell ref="E36:H36"/>
    <mergeCell ref="I39:L39"/>
    <mergeCell ref="E37:H37"/>
    <mergeCell ref="M39:P39"/>
    <mergeCell ref="Q39:T39"/>
    <mergeCell ref="W43:AD43"/>
    <mergeCell ref="W44:AD44"/>
    <mergeCell ref="W41:AD41"/>
    <mergeCell ref="W42:AD42"/>
    <mergeCell ref="W37:AD37"/>
    <mergeCell ref="W38:AD38"/>
    <mergeCell ref="W39:AD39"/>
    <mergeCell ref="W40:AD40"/>
    <mergeCell ref="W33:AD33"/>
    <mergeCell ref="W34:AD34"/>
    <mergeCell ref="W35:AD35"/>
    <mergeCell ref="W36:AD36"/>
    <mergeCell ref="AE44:AG44"/>
    <mergeCell ref="AE39:AG43"/>
    <mergeCell ref="AE34:AG38"/>
    <mergeCell ref="AE33:AG33"/>
    <mergeCell ref="A5:F5"/>
    <mergeCell ref="G5:AA5"/>
    <mergeCell ref="A39:D39"/>
    <mergeCell ref="A40:D40"/>
    <mergeCell ref="A38:D38"/>
    <mergeCell ref="A35:D35"/>
    <mergeCell ref="A36:D36"/>
    <mergeCell ref="A37:D37"/>
    <mergeCell ref="A33:D34"/>
    <mergeCell ref="G21:AA21"/>
    <mergeCell ref="AB21:AG23"/>
    <mergeCell ref="AB24:AG24"/>
    <mergeCell ref="A25:J28"/>
    <mergeCell ref="K25:AG25"/>
    <mergeCell ref="K26:AA26"/>
    <mergeCell ref="K27:AA27"/>
    <mergeCell ref="K28:AA28"/>
    <mergeCell ref="AB26:AG26"/>
    <mergeCell ref="AB27:AG27"/>
    <mergeCell ref="AB28:AG28"/>
    <mergeCell ref="G22:AA22"/>
    <mergeCell ref="G23:AA23"/>
    <mergeCell ref="A21:F24"/>
    <mergeCell ref="G24:AA24"/>
    <mergeCell ref="AB5:AG5"/>
    <mergeCell ref="G20:N20"/>
    <mergeCell ref="O19:AA19"/>
    <mergeCell ref="O20:AA20"/>
    <mergeCell ref="O18:AA18"/>
    <mergeCell ref="AB6:AG17"/>
    <mergeCell ref="O14:AA14"/>
    <mergeCell ref="O15:AA15"/>
    <mergeCell ref="O16:AA16"/>
    <mergeCell ref="O17:AA17"/>
    <mergeCell ref="A6:F20"/>
    <mergeCell ref="AB19:AG19"/>
    <mergeCell ref="AB20:AG20"/>
    <mergeCell ref="O6:AA6"/>
    <mergeCell ref="O7:AA7"/>
    <mergeCell ref="O8:AA8"/>
    <mergeCell ref="O9:AA9"/>
    <mergeCell ref="O10:AA10"/>
    <mergeCell ref="O11:AA11"/>
    <mergeCell ref="O12:AA12"/>
    <mergeCell ref="G6:N12"/>
    <mergeCell ref="G13:N14"/>
    <mergeCell ref="G15:N18"/>
    <mergeCell ref="AB18:AG18"/>
    <mergeCell ref="O13:AA13"/>
    <mergeCell ref="B65:I65"/>
    <mergeCell ref="B66:I66"/>
    <mergeCell ref="B54:I54"/>
    <mergeCell ref="B55:I55"/>
    <mergeCell ref="B56:I56"/>
    <mergeCell ref="B57:I57"/>
    <mergeCell ref="B58:I58"/>
    <mergeCell ref="B59:I59"/>
    <mergeCell ref="G19:N19"/>
    <mergeCell ref="B67:I67"/>
    <mergeCell ref="B68:I68"/>
    <mergeCell ref="B62:I62"/>
    <mergeCell ref="B63:I63"/>
    <mergeCell ref="B60:I60"/>
    <mergeCell ref="A61:I61"/>
    <mergeCell ref="A53:I53"/>
    <mergeCell ref="A64:I64"/>
    <mergeCell ref="J53:M53"/>
    <mergeCell ref="A69:I69"/>
    <mergeCell ref="A70:I70"/>
    <mergeCell ref="A71:I71"/>
    <mergeCell ref="A72:I72"/>
    <mergeCell ref="B73:I73"/>
    <mergeCell ref="B74:I74"/>
    <mergeCell ref="B75:I75"/>
    <mergeCell ref="A76:I76"/>
    <mergeCell ref="AD53:AG53"/>
    <mergeCell ref="AD54:AG54"/>
    <mergeCell ref="AD55:AG55"/>
    <mergeCell ref="AD56:AG56"/>
    <mergeCell ref="AD57:AG57"/>
    <mergeCell ref="AD58:AG58"/>
    <mergeCell ref="AD59:AG59"/>
    <mergeCell ref="AD60:AG60"/>
    <mergeCell ref="AD61:AG61"/>
    <mergeCell ref="AD62:AG62"/>
    <mergeCell ref="AD63:AG63"/>
    <mergeCell ref="AD64:AG64"/>
    <mergeCell ref="AD65:AG65"/>
    <mergeCell ref="AD66:AG66"/>
    <mergeCell ref="AD67:AG67"/>
    <mergeCell ref="AD68:AG68"/>
    <mergeCell ref="AD69:AG69"/>
    <mergeCell ref="AD70:AG70"/>
    <mergeCell ref="AD71:AG71"/>
    <mergeCell ref="AD72:AG72"/>
    <mergeCell ref="AD73:AG73"/>
    <mergeCell ref="AD74:AG74"/>
    <mergeCell ref="AD75:AG75"/>
    <mergeCell ref="AD76:AG76"/>
    <mergeCell ref="Z53:AC53"/>
    <mergeCell ref="Z54:AC54"/>
    <mergeCell ref="Z55:AC55"/>
    <mergeCell ref="Z56:AC56"/>
    <mergeCell ref="Z57:AC57"/>
    <mergeCell ref="Z58:AC58"/>
    <mergeCell ref="Z59:AC59"/>
    <mergeCell ref="Z60:AC60"/>
    <mergeCell ref="Z61:AC61"/>
    <mergeCell ref="Z62:AC62"/>
    <mergeCell ref="Z63:AC63"/>
    <mergeCell ref="Z64:AC64"/>
    <mergeCell ref="Z65:AC65"/>
    <mergeCell ref="Z66:AC66"/>
    <mergeCell ref="Z67:AC67"/>
    <mergeCell ref="Z68:AC68"/>
    <mergeCell ref="Z69:AC69"/>
    <mergeCell ref="Z70:AC70"/>
    <mergeCell ref="Z71:AC71"/>
    <mergeCell ref="Z72:AC72"/>
    <mergeCell ref="Z73:AC73"/>
    <mergeCell ref="Z74:AC74"/>
    <mergeCell ref="Z75:AC75"/>
    <mergeCell ref="Z76:AC76"/>
    <mergeCell ref="V53:Y53"/>
    <mergeCell ref="V54:Y54"/>
    <mergeCell ref="V55:Y55"/>
    <mergeCell ref="V56:Y56"/>
    <mergeCell ref="V57:Y57"/>
    <mergeCell ref="V58:Y58"/>
    <mergeCell ref="V59:Y59"/>
    <mergeCell ref="V60:Y60"/>
    <mergeCell ref="V61:Y61"/>
    <mergeCell ref="V62:Y62"/>
    <mergeCell ref="V63:Y63"/>
    <mergeCell ref="V64:Y64"/>
    <mergeCell ref="V65:Y65"/>
    <mergeCell ref="V66:Y66"/>
    <mergeCell ref="V67:Y67"/>
    <mergeCell ref="V68:Y68"/>
    <mergeCell ref="V69:Y69"/>
    <mergeCell ref="V70:Y70"/>
    <mergeCell ref="V71:Y71"/>
    <mergeCell ref="V72:Y72"/>
    <mergeCell ref="V73:Y73"/>
    <mergeCell ref="V74:Y74"/>
    <mergeCell ref="V75:Y75"/>
    <mergeCell ref="V76:Y76"/>
    <mergeCell ref="J54:M54"/>
    <mergeCell ref="J55:M55"/>
    <mergeCell ref="J56:M56"/>
    <mergeCell ref="J57:M57"/>
    <mergeCell ref="J58:M58"/>
    <mergeCell ref="J59:M59"/>
    <mergeCell ref="J60:M60"/>
    <mergeCell ref="J61:M61"/>
    <mergeCell ref="J62:M62"/>
    <mergeCell ref="J63:M63"/>
    <mergeCell ref="J64:M64"/>
    <mergeCell ref="J65:M65"/>
    <mergeCell ref="J66:M66"/>
    <mergeCell ref="J67:M67"/>
    <mergeCell ref="J68:M68"/>
    <mergeCell ref="J69:M69"/>
    <mergeCell ref="J70:M70"/>
    <mergeCell ref="J71:M71"/>
    <mergeCell ref="J72:M72"/>
    <mergeCell ref="J73:M73"/>
    <mergeCell ref="J74:M74"/>
    <mergeCell ref="J75:M75"/>
    <mergeCell ref="J76:M76"/>
    <mergeCell ref="N53:R53"/>
    <mergeCell ref="N54:R54"/>
    <mergeCell ref="N55:R55"/>
    <mergeCell ref="N56:R56"/>
    <mergeCell ref="N57:R57"/>
    <mergeCell ref="N58:R58"/>
    <mergeCell ref="N59:R59"/>
    <mergeCell ref="N60:R60"/>
    <mergeCell ref="N61:R61"/>
    <mergeCell ref="N62:R62"/>
    <mergeCell ref="N63:R63"/>
    <mergeCell ref="N64:R64"/>
    <mergeCell ref="N65:R65"/>
    <mergeCell ref="N66:R66"/>
    <mergeCell ref="N67:R67"/>
    <mergeCell ref="N68:R68"/>
    <mergeCell ref="N69:R69"/>
    <mergeCell ref="N70:R70"/>
    <mergeCell ref="N71:R71"/>
    <mergeCell ref="N72:R72"/>
    <mergeCell ref="N73:R73"/>
    <mergeCell ref="N74:R74"/>
    <mergeCell ref="N75:R75"/>
    <mergeCell ref="N76:R76"/>
    <mergeCell ref="S53:U53"/>
    <mergeCell ref="S54:U54"/>
    <mergeCell ref="S55:U55"/>
    <mergeCell ref="S56:U56"/>
    <mergeCell ref="S57:U57"/>
    <mergeCell ref="S58:U58"/>
    <mergeCell ref="S59:U59"/>
    <mergeCell ref="S60:U60"/>
    <mergeCell ref="S61:U61"/>
    <mergeCell ref="S67:U67"/>
    <mergeCell ref="S68:U68"/>
    <mergeCell ref="S69:U69"/>
    <mergeCell ref="S62:U62"/>
    <mergeCell ref="S63:U63"/>
    <mergeCell ref="S64:U64"/>
    <mergeCell ref="S65:U65"/>
    <mergeCell ref="S74:U74"/>
    <mergeCell ref="S75:U75"/>
    <mergeCell ref="S76:U76"/>
    <mergeCell ref="V49:Y51"/>
    <mergeCell ref="V52:Y52"/>
    <mergeCell ref="S70:U70"/>
    <mergeCell ref="S71:U71"/>
    <mergeCell ref="S72:U72"/>
    <mergeCell ref="S73:U73"/>
    <mergeCell ref="S66:U66"/>
    <mergeCell ref="A49:I52"/>
    <mergeCell ref="J49:M51"/>
    <mergeCell ref="N49:R51"/>
    <mergeCell ref="J52:M52"/>
    <mergeCell ref="N52:R52"/>
    <mergeCell ref="AD48:AG48"/>
    <mergeCell ref="K78:N78"/>
    <mergeCell ref="K79:N79"/>
    <mergeCell ref="AA83:AD83"/>
    <mergeCell ref="Z49:AC51"/>
    <mergeCell ref="Z52:AC52"/>
    <mergeCell ref="AD49:AG51"/>
    <mergeCell ref="AD52:AG52"/>
    <mergeCell ref="S49:U51"/>
    <mergeCell ref="S52:U52"/>
    <mergeCell ref="A90:I90"/>
    <mergeCell ref="J87:M87"/>
    <mergeCell ref="J88:M88"/>
    <mergeCell ref="J89:M89"/>
    <mergeCell ref="J90:M90"/>
    <mergeCell ref="A84:I87"/>
    <mergeCell ref="J84:M86"/>
    <mergeCell ref="A88:I88"/>
    <mergeCell ref="A89:I89"/>
    <mergeCell ref="N84:R86"/>
    <mergeCell ref="S84:V86"/>
    <mergeCell ref="N87:R87"/>
    <mergeCell ref="N88:R88"/>
    <mergeCell ref="N90:R90"/>
    <mergeCell ref="S87:V87"/>
    <mergeCell ref="S88:V88"/>
    <mergeCell ref="S89:V89"/>
    <mergeCell ref="S90:V90"/>
    <mergeCell ref="N89:R89"/>
    <mergeCell ref="W84:Z86"/>
    <mergeCell ref="AA84:AD86"/>
    <mergeCell ref="W87:Z87"/>
    <mergeCell ref="W88:Z88"/>
    <mergeCell ref="W90:Z90"/>
    <mergeCell ref="AA87:AD87"/>
    <mergeCell ref="AA88:AD88"/>
    <mergeCell ref="AA89:AD89"/>
    <mergeCell ref="AA90:AD90"/>
    <mergeCell ref="W89:Z89"/>
  </mergeCells>
  <printOptions/>
  <pageMargins left="0.75" right="0.75" top="1" bottom="1" header="0.512" footer="0.512"/>
  <pageSetup firstPageNumber="6" useFirstPageNumber="1" horizontalDpi="600" verticalDpi="600" orientation="portrait" paperSize="9" r:id="rId1"/>
  <headerFooter alignWithMargins="0">
    <oddFooter>&amp;C－&amp;P－</oddFooter>
  </headerFooter>
  <rowBreaks count="1" manualBreakCount="1">
    <brk id="46" max="255" man="1"/>
  </rowBreaks>
</worksheet>
</file>

<file path=xl/worksheets/sheet8.xml><?xml version="1.0" encoding="utf-8"?>
<worksheet xmlns="http://schemas.openxmlformats.org/spreadsheetml/2006/main" xmlns:r="http://schemas.openxmlformats.org/officeDocument/2006/relationships">
  <dimension ref="A1:AG50"/>
  <sheetViews>
    <sheetView workbookViewId="0" topLeftCell="A27">
      <selection activeCell="E47" sqref="E47:H48"/>
    </sheetView>
  </sheetViews>
  <sheetFormatPr defaultColWidth="9.00390625" defaultRowHeight="15" customHeight="1"/>
  <cols>
    <col min="1" max="16384" width="2.625" style="11" customWidth="1"/>
  </cols>
  <sheetData>
    <row r="1" ht="15" customHeight="1">
      <c r="A1" s="11" t="s">
        <v>644</v>
      </c>
    </row>
    <row r="3" ht="15" customHeight="1">
      <c r="A3" s="11" t="s">
        <v>645</v>
      </c>
    </row>
    <row r="4" spans="29:33" ht="15" customHeight="1" thickBot="1">
      <c r="AC4" s="325" t="s">
        <v>632</v>
      </c>
      <c r="AD4" s="325"/>
      <c r="AE4" s="325"/>
      <c r="AF4" s="325"/>
      <c r="AG4" s="325"/>
    </row>
    <row r="5" spans="1:33" ht="15" customHeight="1">
      <c r="A5" s="472"/>
      <c r="B5" s="466"/>
      <c r="C5" s="466"/>
      <c r="D5" s="466"/>
      <c r="E5" s="501" t="s">
        <v>658</v>
      </c>
      <c r="F5" s="501"/>
      <c r="G5" s="501"/>
      <c r="H5" s="501"/>
      <c r="I5" s="501" t="s">
        <v>659</v>
      </c>
      <c r="J5" s="501"/>
      <c r="K5" s="501"/>
      <c r="L5" s="501"/>
      <c r="M5" s="501" t="s">
        <v>660</v>
      </c>
      <c r="N5" s="501"/>
      <c r="O5" s="501"/>
      <c r="P5" s="501"/>
      <c r="Q5" s="505" t="s">
        <v>661</v>
      </c>
      <c r="R5" s="505"/>
      <c r="S5" s="505"/>
      <c r="T5" s="505"/>
      <c r="U5" s="505" t="s">
        <v>662</v>
      </c>
      <c r="V5" s="505"/>
      <c r="W5" s="505"/>
      <c r="X5" s="505"/>
      <c r="Y5" s="466" t="s">
        <v>646</v>
      </c>
      <c r="Z5" s="466"/>
      <c r="AA5" s="466"/>
      <c r="AB5" s="466"/>
      <c r="AC5" s="466"/>
      <c r="AD5" s="466"/>
      <c r="AE5" s="466"/>
      <c r="AF5" s="466"/>
      <c r="AG5" s="473"/>
    </row>
    <row r="6" spans="1:33" ht="15" customHeight="1">
      <c r="A6" s="503"/>
      <c r="B6" s="504"/>
      <c r="C6" s="504"/>
      <c r="D6" s="504"/>
      <c r="E6" s="502" t="s">
        <v>654</v>
      </c>
      <c r="F6" s="502"/>
      <c r="G6" s="502"/>
      <c r="H6" s="502"/>
      <c r="I6" s="502" t="s">
        <v>655</v>
      </c>
      <c r="J6" s="502"/>
      <c r="K6" s="502"/>
      <c r="L6" s="502"/>
      <c r="M6" s="502" t="s">
        <v>647</v>
      </c>
      <c r="N6" s="502"/>
      <c r="O6" s="502"/>
      <c r="P6" s="502"/>
      <c r="Q6" s="502" t="s">
        <v>656</v>
      </c>
      <c r="R6" s="502"/>
      <c r="S6" s="502"/>
      <c r="T6" s="502"/>
      <c r="U6" s="502" t="s">
        <v>657</v>
      </c>
      <c r="V6" s="502"/>
      <c r="W6" s="502"/>
      <c r="X6" s="502"/>
      <c r="Y6" s="504"/>
      <c r="Z6" s="504"/>
      <c r="AA6" s="504"/>
      <c r="AB6" s="504"/>
      <c r="AC6" s="504"/>
      <c r="AD6" s="504"/>
      <c r="AE6" s="504"/>
      <c r="AF6" s="504"/>
      <c r="AG6" s="508"/>
    </row>
    <row r="7" spans="1:33" ht="15" customHeight="1">
      <c r="A7" s="503" t="s">
        <v>648</v>
      </c>
      <c r="B7" s="504"/>
      <c r="C7" s="504"/>
      <c r="D7" s="504"/>
      <c r="E7" s="266">
        <v>4400</v>
      </c>
      <c r="F7" s="266"/>
      <c r="G7" s="266"/>
      <c r="H7" s="266"/>
      <c r="I7" s="266">
        <v>6600</v>
      </c>
      <c r="J7" s="266"/>
      <c r="K7" s="266"/>
      <c r="L7" s="266"/>
      <c r="M7" s="266">
        <v>8800</v>
      </c>
      <c r="N7" s="266"/>
      <c r="O7" s="266"/>
      <c r="P7" s="266"/>
      <c r="Q7" s="266">
        <v>11000</v>
      </c>
      <c r="R7" s="266"/>
      <c r="S7" s="266"/>
      <c r="T7" s="266"/>
      <c r="U7" s="266">
        <v>13200</v>
      </c>
      <c r="V7" s="266"/>
      <c r="W7" s="266"/>
      <c r="X7" s="266"/>
      <c r="Y7" s="509" t="s">
        <v>651</v>
      </c>
      <c r="Z7" s="509"/>
      <c r="AA7" s="509"/>
      <c r="AB7" s="509"/>
      <c r="AC7" s="509"/>
      <c r="AD7" s="509"/>
      <c r="AE7" s="509"/>
      <c r="AF7" s="509"/>
      <c r="AG7" s="510"/>
    </row>
    <row r="8" spans="1:33" ht="15" customHeight="1">
      <c r="A8" s="503" t="s">
        <v>649</v>
      </c>
      <c r="B8" s="504"/>
      <c r="C8" s="504"/>
      <c r="D8" s="504"/>
      <c r="E8" s="266">
        <v>13200</v>
      </c>
      <c r="F8" s="266"/>
      <c r="G8" s="266"/>
      <c r="H8" s="266"/>
      <c r="I8" s="266">
        <v>19800</v>
      </c>
      <c r="J8" s="266"/>
      <c r="K8" s="266"/>
      <c r="L8" s="266"/>
      <c r="M8" s="266">
        <v>26400</v>
      </c>
      <c r="N8" s="266"/>
      <c r="O8" s="266"/>
      <c r="P8" s="266"/>
      <c r="Q8" s="266">
        <v>33000</v>
      </c>
      <c r="R8" s="266"/>
      <c r="S8" s="266"/>
      <c r="T8" s="266"/>
      <c r="U8" s="266">
        <v>39600</v>
      </c>
      <c r="V8" s="266"/>
      <c r="W8" s="266"/>
      <c r="X8" s="266"/>
      <c r="Y8" s="509" t="s">
        <v>652</v>
      </c>
      <c r="Z8" s="509"/>
      <c r="AA8" s="509"/>
      <c r="AB8" s="509"/>
      <c r="AC8" s="509"/>
      <c r="AD8" s="509"/>
      <c r="AE8" s="509"/>
      <c r="AF8" s="509"/>
      <c r="AG8" s="510"/>
    </row>
    <row r="9" spans="1:33" ht="15" customHeight="1" thickBot="1">
      <c r="A9" s="469" t="s">
        <v>650</v>
      </c>
      <c r="B9" s="470"/>
      <c r="C9" s="470"/>
      <c r="D9" s="470"/>
      <c r="E9" s="321">
        <v>17600</v>
      </c>
      <c r="F9" s="321"/>
      <c r="G9" s="321"/>
      <c r="H9" s="321"/>
      <c r="I9" s="321">
        <v>26400</v>
      </c>
      <c r="J9" s="321"/>
      <c r="K9" s="321"/>
      <c r="L9" s="321"/>
      <c r="M9" s="321">
        <v>35200</v>
      </c>
      <c r="N9" s="321"/>
      <c r="O9" s="321"/>
      <c r="P9" s="321"/>
      <c r="Q9" s="321">
        <v>44000</v>
      </c>
      <c r="R9" s="321"/>
      <c r="S9" s="321"/>
      <c r="T9" s="321"/>
      <c r="U9" s="321">
        <v>52800</v>
      </c>
      <c r="V9" s="321"/>
      <c r="W9" s="321"/>
      <c r="X9" s="321"/>
      <c r="Y9" s="506" t="s">
        <v>653</v>
      </c>
      <c r="Z9" s="506"/>
      <c r="AA9" s="506"/>
      <c r="AB9" s="506"/>
      <c r="AC9" s="506"/>
      <c r="AD9" s="506"/>
      <c r="AE9" s="506"/>
      <c r="AF9" s="506"/>
      <c r="AG9" s="507"/>
    </row>
    <row r="12" ht="15" customHeight="1">
      <c r="A12" s="11" t="s">
        <v>765</v>
      </c>
    </row>
    <row r="13" spans="28:30" ht="15" customHeight="1" thickBot="1">
      <c r="AB13" s="38"/>
      <c r="AC13" s="38"/>
      <c r="AD13" s="38" t="s">
        <v>632</v>
      </c>
    </row>
    <row r="14" spans="1:30" ht="15" customHeight="1">
      <c r="A14" s="350" t="s">
        <v>663</v>
      </c>
      <c r="B14" s="295"/>
      <c r="C14" s="295"/>
      <c r="D14" s="295"/>
      <c r="E14" s="295" t="s">
        <v>664</v>
      </c>
      <c r="F14" s="295"/>
      <c r="G14" s="295"/>
      <c r="H14" s="295"/>
      <c r="I14" s="295" t="s">
        <v>532</v>
      </c>
      <c r="J14" s="295"/>
      <c r="K14" s="295"/>
      <c r="L14" s="295"/>
      <c r="M14" s="295" t="s">
        <v>665</v>
      </c>
      <c r="N14" s="295"/>
      <c r="O14" s="295"/>
      <c r="P14" s="295"/>
      <c r="Q14" s="295"/>
      <c r="R14" s="295" t="s">
        <v>666</v>
      </c>
      <c r="S14" s="295"/>
      <c r="T14" s="295"/>
      <c r="U14" s="295"/>
      <c r="V14" s="295"/>
      <c r="W14" s="295" t="s">
        <v>667</v>
      </c>
      <c r="X14" s="295"/>
      <c r="Y14" s="295"/>
      <c r="Z14" s="295"/>
      <c r="AA14" s="295" t="s">
        <v>668</v>
      </c>
      <c r="AB14" s="295"/>
      <c r="AC14" s="295"/>
      <c r="AD14" s="309"/>
    </row>
    <row r="15" spans="1:30" ht="15" customHeight="1">
      <c r="A15" s="352" t="s">
        <v>658</v>
      </c>
      <c r="B15" s="296"/>
      <c r="C15" s="296"/>
      <c r="D15" s="296"/>
      <c r="E15" s="266">
        <v>1527</v>
      </c>
      <c r="F15" s="266"/>
      <c r="G15" s="266"/>
      <c r="H15" s="266"/>
      <c r="I15" s="499">
        <f>ROUND(E15/$E$20,4)</f>
        <v>0.0218</v>
      </c>
      <c r="J15" s="499"/>
      <c r="K15" s="499"/>
      <c r="L15" s="499"/>
      <c r="M15" s="266">
        <v>18416690</v>
      </c>
      <c r="N15" s="266"/>
      <c r="O15" s="266"/>
      <c r="P15" s="266"/>
      <c r="Q15" s="266"/>
      <c r="R15" s="266">
        <v>18233730</v>
      </c>
      <c r="S15" s="266"/>
      <c r="T15" s="266"/>
      <c r="U15" s="266"/>
      <c r="V15" s="266"/>
      <c r="W15" s="266">
        <f>M15-R15</f>
        <v>182960</v>
      </c>
      <c r="X15" s="266"/>
      <c r="Y15" s="266"/>
      <c r="Z15" s="266"/>
      <c r="AA15" s="499">
        <f aca="true" t="shared" si="0" ref="AA15:AA20">ROUND(R15/M15,4)</f>
        <v>0.9901</v>
      </c>
      <c r="AB15" s="499"/>
      <c r="AC15" s="499"/>
      <c r="AD15" s="500"/>
    </row>
    <row r="16" spans="1:30" ht="15" customHeight="1">
      <c r="A16" s="352" t="s">
        <v>659</v>
      </c>
      <c r="B16" s="296"/>
      <c r="C16" s="296"/>
      <c r="D16" s="296"/>
      <c r="E16" s="266">
        <v>23164</v>
      </c>
      <c r="F16" s="266"/>
      <c r="G16" s="266"/>
      <c r="H16" s="266"/>
      <c r="I16" s="499">
        <f>ROUND(E16/$E$20,4)</f>
        <v>0.33</v>
      </c>
      <c r="J16" s="499"/>
      <c r="K16" s="499"/>
      <c r="L16" s="499"/>
      <c r="M16" s="266">
        <v>430838150</v>
      </c>
      <c r="N16" s="266"/>
      <c r="O16" s="266"/>
      <c r="P16" s="266"/>
      <c r="Q16" s="266"/>
      <c r="R16" s="266">
        <v>424859850</v>
      </c>
      <c r="S16" s="266"/>
      <c r="T16" s="266"/>
      <c r="U16" s="266"/>
      <c r="V16" s="266"/>
      <c r="W16" s="266">
        <f>M16-R16</f>
        <v>5978300</v>
      </c>
      <c r="X16" s="266"/>
      <c r="Y16" s="266"/>
      <c r="Z16" s="266"/>
      <c r="AA16" s="499">
        <f t="shared" si="0"/>
        <v>0.9861</v>
      </c>
      <c r="AB16" s="499"/>
      <c r="AC16" s="499"/>
      <c r="AD16" s="500"/>
    </row>
    <row r="17" spans="1:30" ht="15" customHeight="1">
      <c r="A17" s="352" t="s">
        <v>660</v>
      </c>
      <c r="B17" s="296"/>
      <c r="C17" s="296"/>
      <c r="D17" s="296"/>
      <c r="E17" s="266">
        <v>20544</v>
      </c>
      <c r="F17" s="266"/>
      <c r="G17" s="266"/>
      <c r="H17" s="266"/>
      <c r="I17" s="499">
        <f>ROUND(E17/$E$20,4)</f>
        <v>0.2927</v>
      </c>
      <c r="J17" s="499"/>
      <c r="K17" s="499"/>
      <c r="L17" s="499"/>
      <c r="M17" s="266">
        <v>517596740</v>
      </c>
      <c r="N17" s="266"/>
      <c r="O17" s="266"/>
      <c r="P17" s="266"/>
      <c r="Q17" s="266"/>
      <c r="R17" s="266">
        <v>513243390</v>
      </c>
      <c r="S17" s="266"/>
      <c r="T17" s="266"/>
      <c r="U17" s="266"/>
      <c r="V17" s="266"/>
      <c r="W17" s="266">
        <f>M17-R17</f>
        <v>4353350</v>
      </c>
      <c r="X17" s="266"/>
      <c r="Y17" s="266"/>
      <c r="Z17" s="266"/>
      <c r="AA17" s="499">
        <f t="shared" si="0"/>
        <v>0.9916</v>
      </c>
      <c r="AB17" s="499"/>
      <c r="AC17" s="499"/>
      <c r="AD17" s="500"/>
    </row>
    <row r="18" spans="1:30" ht="15" customHeight="1">
      <c r="A18" s="352" t="s">
        <v>661</v>
      </c>
      <c r="B18" s="296"/>
      <c r="C18" s="296"/>
      <c r="D18" s="296"/>
      <c r="E18" s="266">
        <v>14171</v>
      </c>
      <c r="F18" s="266"/>
      <c r="G18" s="266"/>
      <c r="H18" s="266"/>
      <c r="I18" s="499">
        <f>ROUND(E18/$E$20,4)</f>
        <v>0.2019</v>
      </c>
      <c r="J18" s="499"/>
      <c r="K18" s="499"/>
      <c r="L18" s="499"/>
      <c r="M18" s="266">
        <v>440562270</v>
      </c>
      <c r="N18" s="266"/>
      <c r="O18" s="266"/>
      <c r="P18" s="266"/>
      <c r="Q18" s="266"/>
      <c r="R18" s="266">
        <v>437321910</v>
      </c>
      <c r="S18" s="266"/>
      <c r="T18" s="266"/>
      <c r="U18" s="266"/>
      <c r="V18" s="266"/>
      <c r="W18" s="266">
        <f>M18-R18</f>
        <v>3240360</v>
      </c>
      <c r="X18" s="266"/>
      <c r="Y18" s="266"/>
      <c r="Z18" s="266"/>
      <c r="AA18" s="499">
        <f t="shared" si="0"/>
        <v>0.9926</v>
      </c>
      <c r="AB18" s="499"/>
      <c r="AC18" s="499"/>
      <c r="AD18" s="500"/>
    </row>
    <row r="19" spans="1:30" ht="15" customHeight="1">
      <c r="A19" s="352" t="s">
        <v>662</v>
      </c>
      <c r="B19" s="296"/>
      <c r="C19" s="296"/>
      <c r="D19" s="296"/>
      <c r="E19" s="266">
        <v>10783</v>
      </c>
      <c r="F19" s="266"/>
      <c r="G19" s="266"/>
      <c r="H19" s="266"/>
      <c r="I19" s="499">
        <f>ROUND(E19/$E$20,4)</f>
        <v>0.1536</v>
      </c>
      <c r="J19" s="499"/>
      <c r="K19" s="499"/>
      <c r="L19" s="499"/>
      <c r="M19" s="266">
        <v>402669970</v>
      </c>
      <c r="N19" s="266"/>
      <c r="O19" s="266"/>
      <c r="P19" s="266"/>
      <c r="Q19" s="266"/>
      <c r="R19" s="266">
        <v>401130850</v>
      </c>
      <c r="S19" s="266"/>
      <c r="T19" s="266"/>
      <c r="U19" s="266"/>
      <c r="V19" s="266"/>
      <c r="W19" s="266">
        <f>M19-R19</f>
        <v>1539120</v>
      </c>
      <c r="X19" s="266"/>
      <c r="Y19" s="266"/>
      <c r="Z19" s="266"/>
      <c r="AA19" s="499">
        <f t="shared" si="0"/>
        <v>0.9962</v>
      </c>
      <c r="AB19" s="499"/>
      <c r="AC19" s="499"/>
      <c r="AD19" s="500"/>
    </row>
    <row r="20" spans="1:30" ht="15" customHeight="1" thickBot="1">
      <c r="A20" s="353" t="s">
        <v>531</v>
      </c>
      <c r="B20" s="354"/>
      <c r="C20" s="354"/>
      <c r="D20" s="354"/>
      <c r="E20" s="321">
        <f>SUM(E15:H19)</f>
        <v>70189</v>
      </c>
      <c r="F20" s="321"/>
      <c r="G20" s="321"/>
      <c r="H20" s="321"/>
      <c r="I20" s="306">
        <f>SUM(I15:L19)</f>
        <v>1</v>
      </c>
      <c r="J20" s="306"/>
      <c r="K20" s="306"/>
      <c r="L20" s="306"/>
      <c r="M20" s="321">
        <f>SUM(M15:P19)</f>
        <v>1810083820</v>
      </c>
      <c r="N20" s="321"/>
      <c r="O20" s="321"/>
      <c r="P20" s="321"/>
      <c r="Q20" s="321"/>
      <c r="R20" s="321">
        <f>SUM(R15:U19)</f>
        <v>1794789730</v>
      </c>
      <c r="S20" s="321"/>
      <c r="T20" s="321"/>
      <c r="U20" s="321"/>
      <c r="V20" s="321"/>
      <c r="W20" s="321">
        <f>SUM(W15:Z19)</f>
        <v>15294090</v>
      </c>
      <c r="X20" s="321"/>
      <c r="Y20" s="321"/>
      <c r="Z20" s="321"/>
      <c r="AA20" s="467">
        <f t="shared" si="0"/>
        <v>0.9916</v>
      </c>
      <c r="AB20" s="467"/>
      <c r="AC20" s="467"/>
      <c r="AD20" s="468"/>
    </row>
    <row r="23" ht="15" customHeight="1">
      <c r="A23" s="11" t="s">
        <v>764</v>
      </c>
    </row>
    <row r="24" spans="30:33" ht="15" customHeight="1" thickBot="1">
      <c r="AD24" s="307" t="s">
        <v>632</v>
      </c>
      <c r="AE24" s="307"/>
      <c r="AF24" s="307"/>
      <c r="AG24" s="307"/>
    </row>
    <row r="25" spans="1:33" ht="15" customHeight="1">
      <c r="A25" s="472"/>
      <c r="B25" s="466"/>
      <c r="C25" s="466"/>
      <c r="D25" s="466"/>
      <c r="E25" s="466"/>
      <c r="F25" s="466" t="s">
        <v>664</v>
      </c>
      <c r="G25" s="466"/>
      <c r="H25" s="466"/>
      <c r="I25" s="466"/>
      <c r="J25" s="484" t="s">
        <v>527</v>
      </c>
      <c r="K25" s="485"/>
      <c r="L25" s="486"/>
      <c r="M25" s="484" t="s">
        <v>665</v>
      </c>
      <c r="N25" s="485"/>
      <c r="O25" s="485"/>
      <c r="P25" s="485"/>
      <c r="Q25" s="486"/>
      <c r="R25" s="484" t="s">
        <v>527</v>
      </c>
      <c r="S25" s="485"/>
      <c r="T25" s="486"/>
      <c r="U25" s="484" t="s">
        <v>666</v>
      </c>
      <c r="V25" s="485"/>
      <c r="W25" s="485"/>
      <c r="X25" s="485"/>
      <c r="Y25" s="486"/>
      <c r="Z25" s="466" t="s">
        <v>667</v>
      </c>
      <c r="AA25" s="466"/>
      <c r="AB25" s="466"/>
      <c r="AC25" s="466"/>
      <c r="AD25" s="466" t="s">
        <v>668</v>
      </c>
      <c r="AE25" s="466"/>
      <c r="AF25" s="466"/>
      <c r="AG25" s="473"/>
    </row>
    <row r="26" spans="1:33" ht="15" customHeight="1">
      <c r="A26" s="503" t="s">
        <v>669</v>
      </c>
      <c r="B26" s="504"/>
      <c r="C26" s="504"/>
      <c r="D26" s="504"/>
      <c r="E26" s="504"/>
      <c r="F26" s="266">
        <v>54588</v>
      </c>
      <c r="G26" s="266"/>
      <c r="H26" s="266"/>
      <c r="I26" s="266"/>
      <c r="J26" s="496">
        <f>ROUND(F26/$F$34,4)</f>
        <v>0.7009</v>
      </c>
      <c r="K26" s="497"/>
      <c r="L26" s="498"/>
      <c r="M26" s="487">
        <v>1410277750</v>
      </c>
      <c r="N26" s="488"/>
      <c r="O26" s="488"/>
      <c r="P26" s="488"/>
      <c r="Q26" s="489"/>
      <c r="R26" s="496">
        <f>ROUND(M26/$M$34,4)</f>
        <v>0.7791</v>
      </c>
      <c r="S26" s="497"/>
      <c r="T26" s="498"/>
      <c r="U26" s="487">
        <v>1410277750</v>
      </c>
      <c r="V26" s="488"/>
      <c r="W26" s="488"/>
      <c r="X26" s="488"/>
      <c r="Y26" s="489"/>
      <c r="Z26" s="266">
        <f>M26-U26</f>
        <v>0</v>
      </c>
      <c r="AA26" s="266"/>
      <c r="AB26" s="266"/>
      <c r="AC26" s="266"/>
      <c r="AD26" s="311">
        <f>ROUND(U26/M26,4)</f>
        <v>1</v>
      </c>
      <c r="AE26" s="311"/>
      <c r="AF26" s="311"/>
      <c r="AG26" s="312"/>
    </row>
    <row r="27" spans="1:33" ht="15" customHeight="1">
      <c r="A27" s="511" t="s">
        <v>670</v>
      </c>
      <c r="B27" s="504"/>
      <c r="C27" s="504"/>
      <c r="D27" s="504"/>
      <c r="E27" s="504"/>
      <c r="F27" s="266">
        <v>23293</v>
      </c>
      <c r="G27" s="266"/>
      <c r="H27" s="266"/>
      <c r="I27" s="266"/>
      <c r="J27" s="496">
        <f>ROUND(F27/$F$34,4)</f>
        <v>0.2991</v>
      </c>
      <c r="K27" s="497"/>
      <c r="L27" s="498"/>
      <c r="M27" s="487">
        <v>399806070</v>
      </c>
      <c r="N27" s="488"/>
      <c r="O27" s="488"/>
      <c r="P27" s="488"/>
      <c r="Q27" s="489"/>
      <c r="R27" s="496">
        <f>ROUND(M27/$M$34,4)</f>
        <v>0.2209</v>
      </c>
      <c r="S27" s="497"/>
      <c r="T27" s="498"/>
      <c r="U27" s="487">
        <v>384511980</v>
      </c>
      <c r="V27" s="488"/>
      <c r="W27" s="488"/>
      <c r="X27" s="488"/>
      <c r="Y27" s="489"/>
      <c r="Z27" s="266">
        <f>M27-U27</f>
        <v>15294090</v>
      </c>
      <c r="AA27" s="266"/>
      <c r="AB27" s="266"/>
      <c r="AC27" s="266"/>
      <c r="AD27" s="499">
        <f>ROUND(U27/M27,4)</f>
        <v>0.9617</v>
      </c>
      <c r="AE27" s="499"/>
      <c r="AF27" s="499"/>
      <c r="AG27" s="500"/>
    </row>
    <row r="28" spans="1:33" ht="15" customHeight="1">
      <c r="A28" s="450"/>
      <c r="B28" s="512" t="s">
        <v>671</v>
      </c>
      <c r="C28" s="512"/>
      <c r="D28" s="512"/>
      <c r="E28" s="512"/>
      <c r="F28" s="268">
        <v>8830</v>
      </c>
      <c r="G28" s="268"/>
      <c r="H28" s="268"/>
      <c r="I28" s="268"/>
      <c r="J28" s="475"/>
      <c r="K28" s="476"/>
      <c r="L28" s="477"/>
      <c r="M28" s="490">
        <v>172606250</v>
      </c>
      <c r="N28" s="491"/>
      <c r="O28" s="491"/>
      <c r="P28" s="491"/>
      <c r="Q28" s="492"/>
      <c r="R28" s="475"/>
      <c r="S28" s="476"/>
      <c r="T28" s="477"/>
      <c r="U28" s="490">
        <v>172404400</v>
      </c>
      <c r="V28" s="491"/>
      <c r="W28" s="491"/>
      <c r="X28" s="491"/>
      <c r="Y28" s="492"/>
      <c r="Z28" s="268">
        <f>M28-U28</f>
        <v>201850</v>
      </c>
      <c r="AA28" s="268"/>
      <c r="AB28" s="268"/>
      <c r="AC28" s="268"/>
      <c r="AD28" s="527">
        <f>ROUND(U28/M28,4)</f>
        <v>0.9988</v>
      </c>
      <c r="AE28" s="527"/>
      <c r="AF28" s="527"/>
      <c r="AG28" s="528"/>
    </row>
    <row r="29" spans="1:33" ht="15" customHeight="1">
      <c r="A29" s="450"/>
      <c r="B29" s="502" t="s">
        <v>527</v>
      </c>
      <c r="C29" s="502"/>
      <c r="D29" s="502"/>
      <c r="E29" s="502"/>
      <c r="F29" s="513">
        <f>ROUND(F28/F27,4)</f>
        <v>0.3791</v>
      </c>
      <c r="G29" s="513"/>
      <c r="H29" s="513"/>
      <c r="I29" s="513"/>
      <c r="J29" s="478"/>
      <c r="K29" s="479"/>
      <c r="L29" s="480"/>
      <c r="M29" s="514">
        <f>ROUND(M28/M27,4)</f>
        <v>0.4317</v>
      </c>
      <c r="N29" s="515"/>
      <c r="O29" s="515"/>
      <c r="P29" s="515"/>
      <c r="Q29" s="516"/>
      <c r="R29" s="478"/>
      <c r="S29" s="479"/>
      <c r="T29" s="480"/>
      <c r="U29" s="493"/>
      <c r="V29" s="494"/>
      <c r="W29" s="494"/>
      <c r="X29" s="494"/>
      <c r="Y29" s="495"/>
      <c r="Z29" s="269"/>
      <c r="AA29" s="269"/>
      <c r="AB29" s="269"/>
      <c r="AC29" s="269"/>
      <c r="AD29" s="513"/>
      <c r="AE29" s="513"/>
      <c r="AF29" s="513"/>
      <c r="AG29" s="520"/>
    </row>
    <row r="30" spans="1:33" ht="15" customHeight="1">
      <c r="A30" s="450"/>
      <c r="B30" s="512" t="s">
        <v>672</v>
      </c>
      <c r="C30" s="512"/>
      <c r="D30" s="512"/>
      <c r="E30" s="512"/>
      <c r="F30" s="268">
        <v>13183</v>
      </c>
      <c r="G30" s="268"/>
      <c r="H30" s="268"/>
      <c r="I30" s="268"/>
      <c r="J30" s="475"/>
      <c r="K30" s="476"/>
      <c r="L30" s="477"/>
      <c r="M30" s="490">
        <v>213762230</v>
      </c>
      <c r="N30" s="491"/>
      <c r="O30" s="491"/>
      <c r="P30" s="491"/>
      <c r="Q30" s="492"/>
      <c r="R30" s="475"/>
      <c r="S30" s="476"/>
      <c r="T30" s="477"/>
      <c r="U30" s="490">
        <v>198669990</v>
      </c>
      <c r="V30" s="491"/>
      <c r="W30" s="491"/>
      <c r="X30" s="491"/>
      <c r="Y30" s="492"/>
      <c r="Z30" s="268">
        <f>M30-U30</f>
        <v>15092240</v>
      </c>
      <c r="AA30" s="268"/>
      <c r="AB30" s="268"/>
      <c r="AC30" s="268"/>
      <c r="AD30" s="527">
        <f>ROUND(U30/M30,4)</f>
        <v>0.9294</v>
      </c>
      <c r="AE30" s="527"/>
      <c r="AF30" s="527"/>
      <c r="AG30" s="528"/>
    </row>
    <row r="31" spans="1:33" ht="15" customHeight="1">
      <c r="A31" s="450"/>
      <c r="B31" s="502" t="s">
        <v>527</v>
      </c>
      <c r="C31" s="502"/>
      <c r="D31" s="502"/>
      <c r="E31" s="502"/>
      <c r="F31" s="513">
        <f>ROUND(F30/F27,4)</f>
        <v>0.566</v>
      </c>
      <c r="G31" s="513"/>
      <c r="H31" s="513"/>
      <c r="I31" s="513"/>
      <c r="J31" s="478"/>
      <c r="K31" s="479"/>
      <c r="L31" s="480"/>
      <c r="M31" s="514">
        <f>ROUND(M30/M27,4)</f>
        <v>0.5347</v>
      </c>
      <c r="N31" s="515"/>
      <c r="O31" s="515"/>
      <c r="P31" s="515"/>
      <c r="Q31" s="516"/>
      <c r="R31" s="478"/>
      <c r="S31" s="479"/>
      <c r="T31" s="480"/>
      <c r="U31" s="493"/>
      <c r="V31" s="494"/>
      <c r="W31" s="494"/>
      <c r="X31" s="494"/>
      <c r="Y31" s="495"/>
      <c r="Z31" s="269"/>
      <c r="AA31" s="269"/>
      <c r="AB31" s="269"/>
      <c r="AC31" s="269"/>
      <c r="AD31" s="513"/>
      <c r="AE31" s="513"/>
      <c r="AF31" s="513"/>
      <c r="AG31" s="520"/>
    </row>
    <row r="32" spans="1:33" ht="15" customHeight="1">
      <c r="A32" s="450"/>
      <c r="B32" s="224" t="s">
        <v>613</v>
      </c>
      <c r="C32" s="216"/>
      <c r="D32" s="216"/>
      <c r="E32" s="217"/>
      <c r="F32" s="490">
        <f>F27-F28-F30</f>
        <v>1280</v>
      </c>
      <c r="G32" s="491"/>
      <c r="H32" s="491"/>
      <c r="I32" s="492"/>
      <c r="J32" s="474"/>
      <c r="K32" s="474"/>
      <c r="L32" s="474"/>
      <c r="M32" s="491">
        <f>M27-M28-M30</f>
        <v>13437590</v>
      </c>
      <c r="N32" s="491"/>
      <c r="O32" s="491"/>
      <c r="P32" s="491"/>
      <c r="Q32" s="492"/>
      <c r="R32" s="474"/>
      <c r="S32" s="474"/>
      <c r="T32" s="474"/>
      <c r="U32" s="491">
        <f>U27-U28-U30</f>
        <v>13437590</v>
      </c>
      <c r="V32" s="491"/>
      <c r="W32" s="491"/>
      <c r="X32" s="491"/>
      <c r="Y32" s="492"/>
      <c r="Z32" s="490">
        <f>M32-U32</f>
        <v>0</v>
      </c>
      <c r="AA32" s="491"/>
      <c r="AB32" s="491"/>
      <c r="AC32" s="492"/>
      <c r="AD32" s="521">
        <f>ROUND(U32/M32,4)</f>
        <v>1</v>
      </c>
      <c r="AE32" s="522"/>
      <c r="AF32" s="522"/>
      <c r="AG32" s="523"/>
    </row>
    <row r="33" spans="1:33" ht="15" customHeight="1">
      <c r="A33" s="451"/>
      <c r="B33" s="502" t="s">
        <v>527</v>
      </c>
      <c r="C33" s="502"/>
      <c r="D33" s="502"/>
      <c r="E33" s="502"/>
      <c r="F33" s="514">
        <f>1-F29-F31</f>
        <v>0.05490000000000006</v>
      </c>
      <c r="G33" s="515"/>
      <c r="H33" s="515"/>
      <c r="I33" s="516"/>
      <c r="J33" s="474"/>
      <c r="K33" s="474"/>
      <c r="L33" s="474"/>
      <c r="M33" s="515">
        <f>1-M29-M31</f>
        <v>0.033600000000000074</v>
      </c>
      <c r="N33" s="515"/>
      <c r="O33" s="515"/>
      <c r="P33" s="515"/>
      <c r="Q33" s="516"/>
      <c r="R33" s="474"/>
      <c r="S33" s="474"/>
      <c r="T33" s="474"/>
      <c r="U33" s="494"/>
      <c r="V33" s="494"/>
      <c r="W33" s="494"/>
      <c r="X33" s="494"/>
      <c r="Y33" s="495"/>
      <c r="Z33" s="493"/>
      <c r="AA33" s="494"/>
      <c r="AB33" s="494"/>
      <c r="AC33" s="495"/>
      <c r="AD33" s="514"/>
      <c r="AE33" s="515"/>
      <c r="AF33" s="515"/>
      <c r="AG33" s="524"/>
    </row>
    <row r="34" spans="1:33" ht="15" customHeight="1" thickBot="1">
      <c r="A34" s="469" t="s">
        <v>531</v>
      </c>
      <c r="B34" s="470"/>
      <c r="C34" s="470"/>
      <c r="D34" s="470"/>
      <c r="E34" s="470"/>
      <c r="F34" s="321">
        <f>F26+F27</f>
        <v>77881</v>
      </c>
      <c r="G34" s="321"/>
      <c r="H34" s="321"/>
      <c r="I34" s="321"/>
      <c r="J34" s="481">
        <f>J26+J27</f>
        <v>1</v>
      </c>
      <c r="K34" s="482"/>
      <c r="L34" s="483"/>
      <c r="M34" s="517">
        <f>M26+M27</f>
        <v>1810083820</v>
      </c>
      <c r="N34" s="518"/>
      <c r="O34" s="518"/>
      <c r="P34" s="518"/>
      <c r="Q34" s="519"/>
      <c r="R34" s="481">
        <f>R26+R27</f>
        <v>1</v>
      </c>
      <c r="S34" s="482"/>
      <c r="T34" s="483"/>
      <c r="U34" s="517">
        <f>U26+U27</f>
        <v>1794789730</v>
      </c>
      <c r="V34" s="518"/>
      <c r="W34" s="518"/>
      <c r="X34" s="518"/>
      <c r="Y34" s="519"/>
      <c r="Z34" s="321">
        <f>Z26+Z27</f>
        <v>15294090</v>
      </c>
      <c r="AA34" s="321"/>
      <c r="AB34" s="321"/>
      <c r="AC34" s="321"/>
      <c r="AD34" s="467">
        <f>ROUND(U34/M34,4)</f>
        <v>0.9916</v>
      </c>
      <c r="AE34" s="467"/>
      <c r="AF34" s="467"/>
      <c r="AG34" s="468"/>
    </row>
    <row r="35" ht="15" customHeight="1">
      <c r="B35" s="11" t="s">
        <v>763</v>
      </c>
    </row>
    <row r="38" ht="15" customHeight="1">
      <c r="A38" s="11" t="s">
        <v>767</v>
      </c>
    </row>
    <row r="39" spans="30:33" ht="15" customHeight="1" thickBot="1">
      <c r="AD39" s="471" t="s">
        <v>632</v>
      </c>
      <c r="AE39" s="471"/>
      <c r="AF39" s="471"/>
      <c r="AG39" s="471"/>
    </row>
    <row r="40" spans="1:33" ht="15" customHeight="1">
      <c r="A40" s="472"/>
      <c r="B40" s="466"/>
      <c r="C40" s="466"/>
      <c r="D40" s="466"/>
      <c r="E40" s="466"/>
      <c r="F40" s="466" t="s">
        <v>664</v>
      </c>
      <c r="G40" s="466"/>
      <c r="H40" s="466"/>
      <c r="I40" s="466"/>
      <c r="J40" s="466" t="s">
        <v>665</v>
      </c>
      <c r="K40" s="466"/>
      <c r="L40" s="466"/>
      <c r="M40" s="466"/>
      <c r="N40" s="466"/>
      <c r="O40" s="466"/>
      <c r="P40" s="466"/>
      <c r="Q40" s="466" t="s">
        <v>666</v>
      </c>
      <c r="R40" s="466"/>
      <c r="S40" s="466"/>
      <c r="T40" s="466"/>
      <c r="U40" s="466"/>
      <c r="V40" s="466"/>
      <c r="W40" s="466"/>
      <c r="X40" s="466" t="s">
        <v>667</v>
      </c>
      <c r="Y40" s="466"/>
      <c r="Z40" s="466"/>
      <c r="AA40" s="466"/>
      <c r="AB40" s="466"/>
      <c r="AC40" s="466"/>
      <c r="AD40" s="466" t="s">
        <v>668</v>
      </c>
      <c r="AE40" s="466"/>
      <c r="AF40" s="466"/>
      <c r="AG40" s="473"/>
    </row>
    <row r="41" spans="1:33" ht="15" customHeight="1" thickBot="1">
      <c r="A41" s="469" t="s">
        <v>670</v>
      </c>
      <c r="B41" s="470"/>
      <c r="C41" s="470"/>
      <c r="D41" s="470"/>
      <c r="E41" s="470"/>
      <c r="F41" s="321">
        <v>891</v>
      </c>
      <c r="G41" s="321"/>
      <c r="H41" s="321"/>
      <c r="I41" s="321"/>
      <c r="J41" s="321">
        <v>4640860</v>
      </c>
      <c r="K41" s="321"/>
      <c r="L41" s="321"/>
      <c r="M41" s="321"/>
      <c r="N41" s="321"/>
      <c r="O41" s="321"/>
      <c r="P41" s="321"/>
      <c r="Q41" s="321">
        <v>2479480</v>
      </c>
      <c r="R41" s="321"/>
      <c r="S41" s="321"/>
      <c r="T41" s="321"/>
      <c r="U41" s="321"/>
      <c r="V41" s="321"/>
      <c r="W41" s="321"/>
      <c r="X41" s="321">
        <f>J41-Q41</f>
        <v>2161380</v>
      </c>
      <c r="Y41" s="321"/>
      <c r="Z41" s="321"/>
      <c r="AA41" s="321"/>
      <c r="AB41" s="321"/>
      <c r="AC41" s="321"/>
      <c r="AD41" s="467">
        <f>ROUND(Q41/J41,4)</f>
        <v>0.5343</v>
      </c>
      <c r="AE41" s="467"/>
      <c r="AF41" s="467"/>
      <c r="AG41" s="468"/>
    </row>
    <row r="44" ht="15" customHeight="1">
      <c r="A44" s="11" t="s">
        <v>766</v>
      </c>
    </row>
    <row r="45" spans="29:32" ht="15" customHeight="1" thickBot="1">
      <c r="AC45" s="325" t="s">
        <v>632</v>
      </c>
      <c r="AD45" s="325"/>
      <c r="AE45" s="325"/>
      <c r="AF45" s="325"/>
    </row>
    <row r="46" spans="1:32" ht="15" customHeight="1">
      <c r="A46" s="452"/>
      <c r="B46" s="453"/>
      <c r="C46" s="453"/>
      <c r="D46" s="454"/>
      <c r="E46" s="531" t="s">
        <v>673</v>
      </c>
      <c r="F46" s="531"/>
      <c r="G46" s="531"/>
      <c r="H46" s="531"/>
      <c r="I46" s="534" t="s">
        <v>678</v>
      </c>
      <c r="J46" s="534"/>
      <c r="K46" s="534"/>
      <c r="L46" s="534"/>
      <c r="M46" s="534"/>
      <c r="N46" s="534"/>
      <c r="O46" s="534"/>
      <c r="P46" s="534"/>
      <c r="Q46" s="534"/>
      <c r="R46" s="534"/>
      <c r="S46" s="534"/>
      <c r="T46" s="534"/>
      <c r="U46" s="534"/>
      <c r="V46" s="534"/>
      <c r="W46" s="534"/>
      <c r="X46" s="534"/>
      <c r="Y46" s="534"/>
      <c r="Z46" s="534"/>
      <c r="AA46" s="534"/>
      <c r="AB46" s="534"/>
      <c r="AC46" s="441" t="s">
        <v>622</v>
      </c>
      <c r="AD46" s="442"/>
      <c r="AE46" s="442"/>
      <c r="AF46" s="443"/>
    </row>
    <row r="47" spans="1:32" ht="15" customHeight="1">
      <c r="A47" s="455"/>
      <c r="B47" s="456"/>
      <c r="C47" s="456"/>
      <c r="D47" s="457"/>
      <c r="E47" s="461" t="s">
        <v>674</v>
      </c>
      <c r="F47" s="456"/>
      <c r="G47" s="456"/>
      <c r="H47" s="457"/>
      <c r="I47" s="463" t="s">
        <v>675</v>
      </c>
      <c r="J47" s="464"/>
      <c r="K47" s="464"/>
      <c r="L47" s="465"/>
      <c r="M47" s="463" t="s">
        <v>676</v>
      </c>
      <c r="N47" s="464"/>
      <c r="O47" s="464"/>
      <c r="P47" s="465"/>
      <c r="Q47" s="463" t="s">
        <v>677</v>
      </c>
      <c r="R47" s="464"/>
      <c r="S47" s="464"/>
      <c r="T47" s="465"/>
      <c r="U47" s="535" t="s">
        <v>768</v>
      </c>
      <c r="V47" s="536"/>
      <c r="W47" s="536"/>
      <c r="X47" s="536"/>
      <c r="Y47" s="536"/>
      <c r="Z47" s="536"/>
      <c r="AA47" s="536"/>
      <c r="AB47" s="537"/>
      <c r="AC47" s="444"/>
      <c r="AD47" s="445"/>
      <c r="AE47" s="445"/>
      <c r="AF47" s="446"/>
    </row>
    <row r="48" spans="1:32" ht="15" customHeight="1">
      <c r="A48" s="458"/>
      <c r="B48" s="459"/>
      <c r="C48" s="459"/>
      <c r="D48" s="460"/>
      <c r="E48" s="462"/>
      <c r="F48" s="459"/>
      <c r="G48" s="459"/>
      <c r="H48" s="460"/>
      <c r="I48" s="462"/>
      <c r="J48" s="459"/>
      <c r="K48" s="459"/>
      <c r="L48" s="460"/>
      <c r="M48" s="462"/>
      <c r="N48" s="459"/>
      <c r="O48" s="459"/>
      <c r="P48" s="460"/>
      <c r="Q48" s="462"/>
      <c r="R48" s="459"/>
      <c r="S48" s="459"/>
      <c r="T48" s="460"/>
      <c r="U48" s="526" t="s">
        <v>769</v>
      </c>
      <c r="V48" s="526"/>
      <c r="W48" s="526"/>
      <c r="X48" s="526"/>
      <c r="Y48" s="526" t="s">
        <v>770</v>
      </c>
      <c r="Z48" s="526"/>
      <c r="AA48" s="526"/>
      <c r="AB48" s="526"/>
      <c r="AC48" s="447"/>
      <c r="AD48" s="448"/>
      <c r="AE48" s="448"/>
      <c r="AF48" s="449"/>
    </row>
    <row r="49" spans="1:32" ht="15" customHeight="1">
      <c r="A49" s="525" t="s">
        <v>570</v>
      </c>
      <c r="B49" s="526"/>
      <c r="C49" s="526"/>
      <c r="D49" s="526"/>
      <c r="E49" s="266">
        <v>110</v>
      </c>
      <c r="F49" s="266"/>
      <c r="G49" s="266"/>
      <c r="H49" s="266"/>
      <c r="I49" s="266">
        <v>116</v>
      </c>
      <c r="J49" s="266"/>
      <c r="K49" s="266"/>
      <c r="L49" s="266"/>
      <c r="M49" s="266">
        <v>62</v>
      </c>
      <c r="N49" s="266"/>
      <c r="O49" s="266"/>
      <c r="P49" s="266"/>
      <c r="Q49" s="266">
        <v>4</v>
      </c>
      <c r="R49" s="266"/>
      <c r="S49" s="266"/>
      <c r="T49" s="266"/>
      <c r="U49" s="266">
        <v>396</v>
      </c>
      <c r="V49" s="266"/>
      <c r="W49" s="266"/>
      <c r="X49" s="266"/>
      <c r="Y49" s="266">
        <v>774</v>
      </c>
      <c r="Z49" s="266"/>
      <c r="AA49" s="266"/>
      <c r="AB49" s="266"/>
      <c r="AC49" s="266">
        <f>SUM(E49:AB49)</f>
        <v>1462</v>
      </c>
      <c r="AD49" s="271"/>
      <c r="AE49" s="271"/>
      <c r="AF49" s="532"/>
    </row>
    <row r="50" spans="1:32" ht="15" customHeight="1" thickBot="1">
      <c r="A50" s="529" t="s">
        <v>679</v>
      </c>
      <c r="B50" s="530"/>
      <c r="C50" s="530"/>
      <c r="D50" s="530"/>
      <c r="E50" s="321">
        <v>1016100</v>
      </c>
      <c r="F50" s="321"/>
      <c r="G50" s="321"/>
      <c r="H50" s="321"/>
      <c r="I50" s="321">
        <v>675760</v>
      </c>
      <c r="J50" s="321"/>
      <c r="K50" s="321"/>
      <c r="L50" s="321"/>
      <c r="M50" s="321">
        <v>396190</v>
      </c>
      <c r="N50" s="321"/>
      <c r="O50" s="321"/>
      <c r="P50" s="321"/>
      <c r="Q50" s="321">
        <v>56480</v>
      </c>
      <c r="R50" s="321"/>
      <c r="S50" s="321"/>
      <c r="T50" s="321"/>
      <c r="U50" s="321">
        <v>3429110</v>
      </c>
      <c r="V50" s="321"/>
      <c r="W50" s="321"/>
      <c r="X50" s="321"/>
      <c r="Y50" s="321">
        <v>3373140</v>
      </c>
      <c r="Z50" s="321"/>
      <c r="AA50" s="321"/>
      <c r="AB50" s="321"/>
      <c r="AC50" s="321">
        <f>SUM(E50:AB50)</f>
        <v>8946780</v>
      </c>
      <c r="AD50" s="273"/>
      <c r="AE50" s="273"/>
      <c r="AF50" s="533"/>
    </row>
  </sheetData>
  <mergeCells count="200">
    <mergeCell ref="U50:X50"/>
    <mergeCell ref="AC45:AF45"/>
    <mergeCell ref="Y49:AB49"/>
    <mergeCell ref="Y50:AB50"/>
    <mergeCell ref="AC49:AF49"/>
    <mergeCell ref="AC50:AF50"/>
    <mergeCell ref="I46:AB46"/>
    <mergeCell ref="U47:AB47"/>
    <mergeCell ref="U48:X48"/>
    <mergeCell ref="Y48:AB48"/>
    <mergeCell ref="A50:D50"/>
    <mergeCell ref="E46:H46"/>
    <mergeCell ref="E49:H49"/>
    <mergeCell ref="E50:H50"/>
    <mergeCell ref="AD24:AG24"/>
    <mergeCell ref="A49:D49"/>
    <mergeCell ref="I49:L49"/>
    <mergeCell ref="Q49:T49"/>
    <mergeCell ref="AD27:AG27"/>
    <mergeCell ref="AD28:AG28"/>
    <mergeCell ref="AD29:AG29"/>
    <mergeCell ref="AD30:AG30"/>
    <mergeCell ref="M49:P49"/>
    <mergeCell ref="U49:X49"/>
    <mergeCell ref="AD25:AG25"/>
    <mergeCell ref="AD26:AG26"/>
    <mergeCell ref="Z29:AC29"/>
    <mergeCell ref="Z30:AC30"/>
    <mergeCell ref="Z25:AC25"/>
    <mergeCell ref="Z26:AC26"/>
    <mergeCell ref="Z27:AC27"/>
    <mergeCell ref="Z28:AC28"/>
    <mergeCell ref="U33:Y33"/>
    <mergeCell ref="U34:Y34"/>
    <mergeCell ref="AD31:AG31"/>
    <mergeCell ref="AD34:AG34"/>
    <mergeCell ref="Z31:AC31"/>
    <mergeCell ref="Z34:AC34"/>
    <mergeCell ref="Z32:AC32"/>
    <mergeCell ref="Z33:AC33"/>
    <mergeCell ref="AD32:AG32"/>
    <mergeCell ref="AD33:AG33"/>
    <mergeCell ref="J27:L27"/>
    <mergeCell ref="M32:Q32"/>
    <mergeCell ref="M33:Q33"/>
    <mergeCell ref="M34:Q34"/>
    <mergeCell ref="J34:L34"/>
    <mergeCell ref="M29:Q29"/>
    <mergeCell ref="M30:Q30"/>
    <mergeCell ref="M31:Q31"/>
    <mergeCell ref="J28:L29"/>
    <mergeCell ref="J30:L31"/>
    <mergeCell ref="F31:I31"/>
    <mergeCell ref="F34:I34"/>
    <mergeCell ref="F32:I32"/>
    <mergeCell ref="F33:I33"/>
    <mergeCell ref="F27:I27"/>
    <mergeCell ref="F28:I28"/>
    <mergeCell ref="F29:I29"/>
    <mergeCell ref="F30:I30"/>
    <mergeCell ref="B31:E31"/>
    <mergeCell ref="A34:E34"/>
    <mergeCell ref="B32:E32"/>
    <mergeCell ref="B33:E33"/>
    <mergeCell ref="A27:E27"/>
    <mergeCell ref="B28:E28"/>
    <mergeCell ref="B29:E29"/>
    <mergeCell ref="B30:E30"/>
    <mergeCell ref="W14:Z14"/>
    <mergeCell ref="W15:Z15"/>
    <mergeCell ref="A25:E25"/>
    <mergeCell ref="A26:E26"/>
    <mergeCell ref="F25:I25"/>
    <mergeCell ref="F26:I26"/>
    <mergeCell ref="J25:L25"/>
    <mergeCell ref="J26:L26"/>
    <mergeCell ref="R25:T25"/>
    <mergeCell ref="R26:T26"/>
    <mergeCell ref="M16:Q16"/>
    <mergeCell ref="M17:Q17"/>
    <mergeCell ref="I14:L14"/>
    <mergeCell ref="I15:L15"/>
    <mergeCell ref="I16:L16"/>
    <mergeCell ref="I17:L17"/>
    <mergeCell ref="A18:D18"/>
    <mergeCell ref="A19:D19"/>
    <mergeCell ref="A20:D20"/>
    <mergeCell ref="E18:H18"/>
    <mergeCell ref="E19:H19"/>
    <mergeCell ref="E20:H20"/>
    <mergeCell ref="I18:L18"/>
    <mergeCell ref="I19:L19"/>
    <mergeCell ref="I20:L20"/>
    <mergeCell ref="E14:H14"/>
    <mergeCell ref="E15:H15"/>
    <mergeCell ref="E16:H16"/>
    <mergeCell ref="E17:H17"/>
    <mergeCell ref="A14:D14"/>
    <mergeCell ref="A15:D15"/>
    <mergeCell ref="A16:D16"/>
    <mergeCell ref="A17:D17"/>
    <mergeCell ref="Y9:AG9"/>
    <mergeCell ref="Y5:AG6"/>
    <mergeCell ref="A5:D6"/>
    <mergeCell ref="AC4:AG4"/>
    <mergeCell ref="Y7:AG7"/>
    <mergeCell ref="Y8:AG8"/>
    <mergeCell ref="Q9:T9"/>
    <mergeCell ref="U5:X5"/>
    <mergeCell ref="U6:X6"/>
    <mergeCell ref="U7:X7"/>
    <mergeCell ref="U8:X8"/>
    <mergeCell ref="U9:X9"/>
    <mergeCell ref="Q5:T5"/>
    <mergeCell ref="Q6:T6"/>
    <mergeCell ref="Q7:T7"/>
    <mergeCell ref="Q8:T8"/>
    <mergeCell ref="I9:L9"/>
    <mergeCell ref="M5:P5"/>
    <mergeCell ref="M6:P6"/>
    <mergeCell ref="M7:P7"/>
    <mergeCell ref="M8:P8"/>
    <mergeCell ref="M9:P9"/>
    <mergeCell ref="I5:L5"/>
    <mergeCell ref="I6:L6"/>
    <mergeCell ref="I7:L7"/>
    <mergeCell ref="I8:L8"/>
    <mergeCell ref="A9:D9"/>
    <mergeCell ref="E5:H5"/>
    <mergeCell ref="E6:H6"/>
    <mergeCell ref="E7:H7"/>
    <mergeCell ref="E8:H8"/>
    <mergeCell ref="E9:H9"/>
    <mergeCell ref="A7:D7"/>
    <mergeCell ref="A8:D8"/>
    <mergeCell ref="M20:Q20"/>
    <mergeCell ref="R14:V14"/>
    <mergeCell ref="R15:V15"/>
    <mergeCell ref="R16:V16"/>
    <mergeCell ref="R17:V17"/>
    <mergeCell ref="R18:V18"/>
    <mergeCell ref="R19:V19"/>
    <mergeCell ref="R20:V20"/>
    <mergeCell ref="M14:Q14"/>
    <mergeCell ref="M15:Q15"/>
    <mergeCell ref="W18:Z18"/>
    <mergeCell ref="W19:Z19"/>
    <mergeCell ref="M18:Q18"/>
    <mergeCell ref="M19:Q19"/>
    <mergeCell ref="W20:Z20"/>
    <mergeCell ref="AA14:AD14"/>
    <mergeCell ref="AA15:AD15"/>
    <mergeCell ref="AA16:AD16"/>
    <mergeCell ref="AA17:AD17"/>
    <mergeCell ref="AA18:AD18"/>
    <mergeCell ref="AA19:AD19"/>
    <mergeCell ref="AA20:AD20"/>
    <mergeCell ref="W16:Z16"/>
    <mergeCell ref="W17:Z17"/>
    <mergeCell ref="M25:Q25"/>
    <mergeCell ref="M26:Q26"/>
    <mergeCell ref="M27:Q27"/>
    <mergeCell ref="M28:Q28"/>
    <mergeCell ref="R34:T34"/>
    <mergeCell ref="U25:Y25"/>
    <mergeCell ref="U26:Y26"/>
    <mergeCell ref="U27:Y27"/>
    <mergeCell ref="U28:Y28"/>
    <mergeCell ref="U29:Y29"/>
    <mergeCell ref="U30:Y30"/>
    <mergeCell ref="U31:Y31"/>
    <mergeCell ref="R27:T27"/>
    <mergeCell ref="U32:Y32"/>
    <mergeCell ref="J32:L33"/>
    <mergeCell ref="R32:T33"/>
    <mergeCell ref="R30:T31"/>
    <mergeCell ref="R28:T29"/>
    <mergeCell ref="AD39:AG39"/>
    <mergeCell ref="A40:E40"/>
    <mergeCell ref="F40:I40"/>
    <mergeCell ref="AD40:AG40"/>
    <mergeCell ref="X40:AC40"/>
    <mergeCell ref="X41:AC41"/>
    <mergeCell ref="AD41:AG41"/>
    <mergeCell ref="A41:E41"/>
    <mergeCell ref="F41:I41"/>
    <mergeCell ref="Q47:T48"/>
    <mergeCell ref="I50:L50"/>
    <mergeCell ref="M50:P50"/>
    <mergeCell ref="Q50:T50"/>
    <mergeCell ref="AC46:AF48"/>
    <mergeCell ref="A28:A33"/>
    <mergeCell ref="A46:D48"/>
    <mergeCell ref="E47:H48"/>
    <mergeCell ref="I47:L48"/>
    <mergeCell ref="M47:P48"/>
    <mergeCell ref="J40:P40"/>
    <mergeCell ref="J41:P41"/>
    <mergeCell ref="Q40:W40"/>
    <mergeCell ref="Q41:W41"/>
  </mergeCells>
  <printOptions/>
  <pageMargins left="0.75" right="0.75" top="1" bottom="1" header="0.512" footer="0.512"/>
  <pageSetup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BA46"/>
  <sheetViews>
    <sheetView workbookViewId="0" topLeftCell="A25">
      <selection activeCell="AO45" sqref="AO45:AV45"/>
    </sheetView>
  </sheetViews>
  <sheetFormatPr defaultColWidth="9.00390625" defaultRowHeight="15.75" customHeight="1"/>
  <cols>
    <col min="1" max="16384" width="1.625" style="32" customWidth="1"/>
  </cols>
  <sheetData>
    <row r="1" ht="15.75" customHeight="1">
      <c r="A1" s="32" t="s">
        <v>680</v>
      </c>
    </row>
    <row r="3" ht="15.75" customHeight="1">
      <c r="A3" s="32" t="s">
        <v>681</v>
      </c>
    </row>
    <row r="5" spans="1:53" ht="15.75" customHeight="1">
      <c r="A5" s="32" t="s">
        <v>682</v>
      </c>
      <c r="S5" s="544" t="s">
        <v>632</v>
      </c>
      <c r="T5" s="544"/>
      <c r="U5" s="544"/>
      <c r="V5" s="544"/>
      <c r="W5" s="544"/>
      <c r="X5" s="544"/>
      <c r="Y5" s="544"/>
      <c r="Z5" s="544"/>
      <c r="AB5" s="32" t="s">
        <v>745</v>
      </c>
      <c r="AT5" s="544" t="s">
        <v>632</v>
      </c>
      <c r="AU5" s="544"/>
      <c r="AV5" s="544"/>
      <c r="AW5" s="544"/>
      <c r="AX5" s="544"/>
      <c r="AY5" s="544"/>
      <c r="AZ5" s="544"/>
      <c r="BA5" s="544"/>
    </row>
    <row r="6" spans="1:53" ht="15.75" customHeight="1">
      <c r="A6" s="548" t="s">
        <v>741</v>
      </c>
      <c r="B6" s="549"/>
      <c r="C6" s="549"/>
      <c r="D6" s="549"/>
      <c r="E6" s="549"/>
      <c r="F6" s="549"/>
      <c r="G6" s="549"/>
      <c r="H6" s="549"/>
      <c r="I6" s="549"/>
      <c r="J6" s="549"/>
      <c r="K6" s="549"/>
      <c r="L6" s="549"/>
      <c r="M6" s="550"/>
      <c r="N6" s="545" t="s">
        <v>742</v>
      </c>
      <c r="O6" s="546"/>
      <c r="P6" s="546"/>
      <c r="Q6" s="546"/>
      <c r="R6" s="546"/>
      <c r="S6" s="546"/>
      <c r="T6" s="546"/>
      <c r="U6" s="547"/>
      <c r="V6" s="545" t="s">
        <v>743</v>
      </c>
      <c r="W6" s="546"/>
      <c r="X6" s="546"/>
      <c r="Y6" s="546"/>
      <c r="Z6" s="547"/>
      <c r="AB6" s="548" t="s">
        <v>741</v>
      </c>
      <c r="AC6" s="549"/>
      <c r="AD6" s="549"/>
      <c r="AE6" s="549"/>
      <c r="AF6" s="549"/>
      <c r="AG6" s="549"/>
      <c r="AH6" s="549"/>
      <c r="AI6" s="549"/>
      <c r="AJ6" s="549"/>
      <c r="AK6" s="549"/>
      <c r="AL6" s="549"/>
      <c r="AM6" s="549"/>
      <c r="AN6" s="550"/>
      <c r="AO6" s="545" t="s">
        <v>742</v>
      </c>
      <c r="AP6" s="546"/>
      <c r="AQ6" s="546"/>
      <c r="AR6" s="546"/>
      <c r="AS6" s="546"/>
      <c r="AT6" s="546"/>
      <c r="AU6" s="546"/>
      <c r="AV6" s="547"/>
      <c r="AW6" s="545" t="s">
        <v>743</v>
      </c>
      <c r="AX6" s="546"/>
      <c r="AY6" s="546"/>
      <c r="AZ6" s="546"/>
      <c r="BA6" s="547"/>
    </row>
    <row r="7" spans="1:53" ht="15.75" customHeight="1">
      <c r="A7" s="552" t="s">
        <v>683</v>
      </c>
      <c r="B7" s="551"/>
      <c r="C7" s="551"/>
      <c r="D7" s="551"/>
      <c r="E7" s="551"/>
      <c r="F7" s="551"/>
      <c r="G7" s="551"/>
      <c r="H7" s="551"/>
      <c r="I7" s="551"/>
      <c r="J7" s="551"/>
      <c r="K7" s="551"/>
      <c r="L7" s="551"/>
      <c r="M7" s="551"/>
      <c r="N7" s="542">
        <f>N8</f>
        <v>1797269210</v>
      </c>
      <c r="O7" s="542"/>
      <c r="P7" s="542"/>
      <c r="Q7" s="542"/>
      <c r="R7" s="542"/>
      <c r="S7" s="542"/>
      <c r="T7" s="542"/>
      <c r="U7" s="542"/>
      <c r="V7" s="542">
        <f>ROUND(N7/'介護サービス費の状況'!$K$79,0)</f>
        <v>27115</v>
      </c>
      <c r="W7" s="542"/>
      <c r="X7" s="542"/>
      <c r="Y7" s="542"/>
      <c r="Z7" s="542"/>
      <c r="AB7" s="552" t="s">
        <v>720</v>
      </c>
      <c r="AC7" s="551"/>
      <c r="AD7" s="551"/>
      <c r="AE7" s="551"/>
      <c r="AF7" s="551"/>
      <c r="AG7" s="551"/>
      <c r="AH7" s="551"/>
      <c r="AI7" s="551"/>
      <c r="AJ7" s="551"/>
      <c r="AK7" s="551"/>
      <c r="AL7" s="551"/>
      <c r="AM7" s="551"/>
      <c r="AN7" s="551"/>
      <c r="AO7" s="542">
        <f>AO8+AO12</f>
        <v>578848466</v>
      </c>
      <c r="AP7" s="542"/>
      <c r="AQ7" s="542"/>
      <c r="AR7" s="542"/>
      <c r="AS7" s="542"/>
      <c r="AT7" s="542"/>
      <c r="AU7" s="542"/>
      <c r="AV7" s="542"/>
      <c r="AW7" s="542">
        <f>ROUND(AO7/'介護サービス費の状況'!$K$79,0)</f>
        <v>8733</v>
      </c>
      <c r="AX7" s="542"/>
      <c r="AY7" s="542"/>
      <c r="AZ7" s="542"/>
      <c r="BA7" s="542"/>
    </row>
    <row r="8" spans="1:53" ht="15.75" customHeight="1">
      <c r="A8" s="35"/>
      <c r="B8" s="552" t="s">
        <v>683</v>
      </c>
      <c r="C8" s="551"/>
      <c r="D8" s="551"/>
      <c r="E8" s="551"/>
      <c r="F8" s="551"/>
      <c r="G8" s="551"/>
      <c r="H8" s="551"/>
      <c r="I8" s="551"/>
      <c r="J8" s="551"/>
      <c r="K8" s="551"/>
      <c r="L8" s="551"/>
      <c r="M8" s="551"/>
      <c r="N8" s="542">
        <f>N9</f>
        <v>1797269210</v>
      </c>
      <c r="O8" s="542"/>
      <c r="P8" s="542"/>
      <c r="Q8" s="542"/>
      <c r="R8" s="542"/>
      <c r="S8" s="542"/>
      <c r="T8" s="542"/>
      <c r="U8" s="542"/>
      <c r="V8" s="542">
        <f>ROUND(N8/'介護サービス費の状況'!$K$79,0)</f>
        <v>27115</v>
      </c>
      <c r="W8" s="542"/>
      <c r="X8" s="542"/>
      <c r="Y8" s="542"/>
      <c r="Z8" s="542"/>
      <c r="AB8" s="35"/>
      <c r="AC8" s="552" t="s">
        <v>721</v>
      </c>
      <c r="AD8" s="551"/>
      <c r="AE8" s="551"/>
      <c r="AF8" s="551"/>
      <c r="AG8" s="551"/>
      <c r="AH8" s="551"/>
      <c r="AI8" s="551"/>
      <c r="AJ8" s="551"/>
      <c r="AK8" s="551"/>
      <c r="AL8" s="551"/>
      <c r="AM8" s="551"/>
      <c r="AN8" s="551"/>
      <c r="AO8" s="542">
        <f>AO9+AO10+AO11</f>
        <v>403525684</v>
      </c>
      <c r="AP8" s="542"/>
      <c r="AQ8" s="542"/>
      <c r="AR8" s="542"/>
      <c r="AS8" s="542"/>
      <c r="AT8" s="542"/>
      <c r="AU8" s="542"/>
      <c r="AV8" s="542"/>
      <c r="AW8" s="542">
        <f>ROUND(AO8/'介護サービス費の状況'!$K$79,0)</f>
        <v>6088</v>
      </c>
      <c r="AX8" s="542"/>
      <c r="AY8" s="542"/>
      <c r="AZ8" s="542"/>
      <c r="BA8" s="542"/>
    </row>
    <row r="9" spans="1:53" ht="15.75" customHeight="1">
      <c r="A9" s="34"/>
      <c r="B9" s="34"/>
      <c r="C9" s="551" t="s">
        <v>684</v>
      </c>
      <c r="D9" s="551"/>
      <c r="E9" s="551"/>
      <c r="F9" s="551"/>
      <c r="G9" s="551"/>
      <c r="H9" s="551"/>
      <c r="I9" s="551"/>
      <c r="J9" s="551"/>
      <c r="K9" s="551"/>
      <c r="L9" s="551"/>
      <c r="M9" s="551"/>
      <c r="N9" s="539">
        <v>1797269210</v>
      </c>
      <c r="O9" s="539"/>
      <c r="P9" s="539"/>
      <c r="Q9" s="539"/>
      <c r="R9" s="539"/>
      <c r="S9" s="539"/>
      <c r="T9" s="539"/>
      <c r="U9" s="539"/>
      <c r="V9" s="542">
        <f>ROUND(N9/'介護サービス費の状況'!$K$79,0)</f>
        <v>27115</v>
      </c>
      <c r="W9" s="542"/>
      <c r="X9" s="542"/>
      <c r="Y9" s="542"/>
      <c r="Z9" s="542"/>
      <c r="AB9" s="35"/>
      <c r="AC9" s="35"/>
      <c r="AD9" s="551" t="s">
        <v>722</v>
      </c>
      <c r="AE9" s="551"/>
      <c r="AF9" s="551"/>
      <c r="AG9" s="551"/>
      <c r="AH9" s="551"/>
      <c r="AI9" s="551"/>
      <c r="AJ9" s="551"/>
      <c r="AK9" s="551"/>
      <c r="AL9" s="551"/>
      <c r="AM9" s="551"/>
      <c r="AN9" s="551"/>
      <c r="AO9" s="539">
        <v>392625305</v>
      </c>
      <c r="AP9" s="539"/>
      <c r="AQ9" s="539"/>
      <c r="AR9" s="539"/>
      <c r="AS9" s="539"/>
      <c r="AT9" s="539"/>
      <c r="AU9" s="539"/>
      <c r="AV9" s="539"/>
      <c r="AW9" s="542">
        <f>ROUND(AO9/'介護サービス費の状況'!$K$79,0)</f>
        <v>5923</v>
      </c>
      <c r="AX9" s="542"/>
      <c r="AY9" s="542"/>
      <c r="AZ9" s="542"/>
      <c r="BA9" s="542"/>
    </row>
    <row r="10" spans="1:53" ht="15.75" customHeight="1">
      <c r="A10" s="552" t="s">
        <v>685</v>
      </c>
      <c r="B10" s="551"/>
      <c r="C10" s="551"/>
      <c r="D10" s="551"/>
      <c r="E10" s="551"/>
      <c r="F10" s="551"/>
      <c r="G10" s="551"/>
      <c r="H10" s="551"/>
      <c r="I10" s="551"/>
      <c r="J10" s="551"/>
      <c r="K10" s="551"/>
      <c r="L10" s="551"/>
      <c r="M10" s="551"/>
      <c r="N10" s="542">
        <f>N11+N13</f>
        <v>2743387100</v>
      </c>
      <c r="O10" s="542"/>
      <c r="P10" s="542"/>
      <c r="Q10" s="542"/>
      <c r="R10" s="542"/>
      <c r="S10" s="542"/>
      <c r="T10" s="542"/>
      <c r="U10" s="542"/>
      <c r="V10" s="542">
        <f>ROUND(N10/'介護サービス費の状況'!$K$79,0)</f>
        <v>41389</v>
      </c>
      <c r="W10" s="542"/>
      <c r="X10" s="542"/>
      <c r="Y10" s="542"/>
      <c r="Z10" s="542"/>
      <c r="AB10" s="35"/>
      <c r="AC10" s="35"/>
      <c r="AD10" s="551" t="s">
        <v>723</v>
      </c>
      <c r="AE10" s="551"/>
      <c r="AF10" s="551"/>
      <c r="AG10" s="551"/>
      <c r="AH10" s="551"/>
      <c r="AI10" s="551"/>
      <c r="AJ10" s="551"/>
      <c r="AK10" s="551"/>
      <c r="AL10" s="551"/>
      <c r="AM10" s="551"/>
      <c r="AN10" s="551"/>
      <c r="AO10" s="539">
        <v>4032710</v>
      </c>
      <c r="AP10" s="539"/>
      <c r="AQ10" s="539"/>
      <c r="AR10" s="539"/>
      <c r="AS10" s="539"/>
      <c r="AT10" s="539"/>
      <c r="AU10" s="539"/>
      <c r="AV10" s="539"/>
      <c r="AW10" s="542">
        <f>ROUND(AO10/'介護サービス費の状況'!$K$79,0)</f>
        <v>61</v>
      </c>
      <c r="AX10" s="542"/>
      <c r="AY10" s="542"/>
      <c r="AZ10" s="542"/>
      <c r="BA10" s="542"/>
    </row>
    <row r="11" spans="1:53" ht="15.75" customHeight="1">
      <c r="A11" s="35"/>
      <c r="B11" s="552" t="s">
        <v>686</v>
      </c>
      <c r="C11" s="551"/>
      <c r="D11" s="551"/>
      <c r="E11" s="551"/>
      <c r="F11" s="551"/>
      <c r="G11" s="551"/>
      <c r="H11" s="551"/>
      <c r="I11" s="551"/>
      <c r="J11" s="551"/>
      <c r="K11" s="551"/>
      <c r="L11" s="551"/>
      <c r="M11" s="551"/>
      <c r="N11" s="542">
        <f>N12</f>
        <v>2254483000</v>
      </c>
      <c r="O11" s="542"/>
      <c r="P11" s="542"/>
      <c r="Q11" s="542"/>
      <c r="R11" s="542"/>
      <c r="S11" s="542"/>
      <c r="T11" s="542"/>
      <c r="U11" s="542"/>
      <c r="V11" s="542">
        <f>ROUND(N11/'介護サービス費の状況'!$K$79,0)</f>
        <v>34013</v>
      </c>
      <c r="W11" s="542"/>
      <c r="X11" s="542"/>
      <c r="Y11" s="542"/>
      <c r="Z11" s="542"/>
      <c r="AB11" s="35"/>
      <c r="AC11" s="34"/>
      <c r="AD11" s="551" t="s">
        <v>724</v>
      </c>
      <c r="AE11" s="551"/>
      <c r="AF11" s="551"/>
      <c r="AG11" s="551"/>
      <c r="AH11" s="551"/>
      <c r="AI11" s="551"/>
      <c r="AJ11" s="551"/>
      <c r="AK11" s="551"/>
      <c r="AL11" s="551"/>
      <c r="AM11" s="551"/>
      <c r="AN11" s="551"/>
      <c r="AO11" s="539">
        <v>6867669</v>
      </c>
      <c r="AP11" s="539"/>
      <c r="AQ11" s="539"/>
      <c r="AR11" s="539"/>
      <c r="AS11" s="539"/>
      <c r="AT11" s="539"/>
      <c r="AU11" s="539"/>
      <c r="AV11" s="539"/>
      <c r="AW11" s="542">
        <f>ROUND(AO11/'介護サービス費の状況'!$K$79,0)</f>
        <v>104</v>
      </c>
      <c r="AX11" s="542"/>
      <c r="AY11" s="542"/>
      <c r="AZ11" s="542"/>
      <c r="BA11" s="542"/>
    </row>
    <row r="12" spans="1:53" ht="15.75" customHeight="1">
      <c r="A12" s="35"/>
      <c r="B12" s="34"/>
      <c r="C12" s="551" t="s">
        <v>687</v>
      </c>
      <c r="D12" s="551"/>
      <c r="E12" s="551"/>
      <c r="F12" s="551"/>
      <c r="G12" s="551"/>
      <c r="H12" s="551"/>
      <c r="I12" s="551"/>
      <c r="J12" s="551"/>
      <c r="K12" s="551"/>
      <c r="L12" s="551"/>
      <c r="M12" s="551"/>
      <c r="N12" s="539">
        <v>2254483000</v>
      </c>
      <c r="O12" s="539"/>
      <c r="P12" s="539"/>
      <c r="Q12" s="539"/>
      <c r="R12" s="539"/>
      <c r="S12" s="539"/>
      <c r="T12" s="539"/>
      <c r="U12" s="539"/>
      <c r="V12" s="542">
        <f>ROUND(N12/'介護サービス費の状況'!$K$79,0)</f>
        <v>34013</v>
      </c>
      <c r="W12" s="542"/>
      <c r="X12" s="542"/>
      <c r="Y12" s="542"/>
      <c r="Z12" s="542"/>
      <c r="AB12" s="35"/>
      <c r="AC12" s="552" t="s">
        <v>725</v>
      </c>
      <c r="AD12" s="551"/>
      <c r="AE12" s="551"/>
      <c r="AF12" s="551"/>
      <c r="AG12" s="551"/>
      <c r="AH12" s="551"/>
      <c r="AI12" s="551"/>
      <c r="AJ12" s="551"/>
      <c r="AK12" s="551"/>
      <c r="AL12" s="551"/>
      <c r="AM12" s="551"/>
      <c r="AN12" s="551"/>
      <c r="AO12" s="542">
        <f>AO13</f>
        <v>175322782</v>
      </c>
      <c r="AP12" s="542"/>
      <c r="AQ12" s="542"/>
      <c r="AR12" s="542"/>
      <c r="AS12" s="542"/>
      <c r="AT12" s="542"/>
      <c r="AU12" s="542"/>
      <c r="AV12" s="542"/>
      <c r="AW12" s="542">
        <f>ROUND(AO12/'介護サービス費の状況'!$K$79,0)</f>
        <v>2645</v>
      </c>
      <c r="AX12" s="542"/>
      <c r="AY12" s="542"/>
      <c r="AZ12" s="542"/>
      <c r="BA12" s="542"/>
    </row>
    <row r="13" spans="1:53" ht="15.75" customHeight="1">
      <c r="A13" s="35"/>
      <c r="B13" s="552" t="s">
        <v>688</v>
      </c>
      <c r="C13" s="551"/>
      <c r="D13" s="551"/>
      <c r="E13" s="551"/>
      <c r="F13" s="551"/>
      <c r="G13" s="551"/>
      <c r="H13" s="551"/>
      <c r="I13" s="551"/>
      <c r="J13" s="551"/>
      <c r="K13" s="551"/>
      <c r="L13" s="551"/>
      <c r="M13" s="551"/>
      <c r="N13" s="542">
        <f>N14+N15</f>
        <v>488904100</v>
      </c>
      <c r="O13" s="542"/>
      <c r="P13" s="542"/>
      <c r="Q13" s="542"/>
      <c r="R13" s="542"/>
      <c r="S13" s="542"/>
      <c r="T13" s="542"/>
      <c r="U13" s="542"/>
      <c r="V13" s="542">
        <f>ROUND(N13/'介護サービス費の状況'!$K$79,0)</f>
        <v>7376</v>
      </c>
      <c r="W13" s="542"/>
      <c r="X13" s="542"/>
      <c r="Y13" s="542"/>
      <c r="Z13" s="542"/>
      <c r="AB13" s="34"/>
      <c r="AC13" s="34"/>
      <c r="AD13" s="551" t="s">
        <v>725</v>
      </c>
      <c r="AE13" s="551"/>
      <c r="AF13" s="551"/>
      <c r="AG13" s="551"/>
      <c r="AH13" s="551"/>
      <c r="AI13" s="551"/>
      <c r="AJ13" s="551"/>
      <c r="AK13" s="551"/>
      <c r="AL13" s="551"/>
      <c r="AM13" s="551"/>
      <c r="AN13" s="551"/>
      <c r="AO13" s="539">
        <v>175322782</v>
      </c>
      <c r="AP13" s="539"/>
      <c r="AQ13" s="539"/>
      <c r="AR13" s="539"/>
      <c r="AS13" s="539"/>
      <c r="AT13" s="539"/>
      <c r="AU13" s="539"/>
      <c r="AV13" s="539"/>
      <c r="AW13" s="542">
        <f>ROUND(AO13/'介護サービス費の状況'!$K$79,0)</f>
        <v>2645</v>
      </c>
      <c r="AX13" s="542"/>
      <c r="AY13" s="542"/>
      <c r="AZ13" s="542"/>
      <c r="BA13" s="542"/>
    </row>
    <row r="14" spans="1:53" ht="15.75" customHeight="1">
      <c r="A14" s="35"/>
      <c r="B14" s="35"/>
      <c r="C14" s="551" t="s">
        <v>689</v>
      </c>
      <c r="D14" s="551"/>
      <c r="E14" s="551"/>
      <c r="F14" s="551"/>
      <c r="G14" s="551"/>
      <c r="H14" s="551"/>
      <c r="I14" s="551"/>
      <c r="J14" s="551"/>
      <c r="K14" s="551"/>
      <c r="L14" s="551"/>
      <c r="M14" s="551"/>
      <c r="N14" s="539">
        <v>75176100</v>
      </c>
      <c r="O14" s="539"/>
      <c r="P14" s="539"/>
      <c r="Q14" s="539"/>
      <c r="R14" s="539"/>
      <c r="S14" s="539"/>
      <c r="T14" s="539"/>
      <c r="U14" s="539"/>
      <c r="V14" s="542">
        <f>ROUND(N14/'介護サービス費の状況'!$K$79,0)</f>
        <v>1134</v>
      </c>
      <c r="W14" s="542"/>
      <c r="X14" s="542"/>
      <c r="Y14" s="542"/>
      <c r="Z14" s="542"/>
      <c r="AB14" s="552" t="s">
        <v>726</v>
      </c>
      <c r="AC14" s="551"/>
      <c r="AD14" s="551"/>
      <c r="AE14" s="551"/>
      <c r="AF14" s="551"/>
      <c r="AG14" s="551"/>
      <c r="AH14" s="551"/>
      <c r="AI14" s="551"/>
      <c r="AJ14" s="551"/>
      <c r="AK14" s="551"/>
      <c r="AL14" s="551"/>
      <c r="AM14" s="551"/>
      <c r="AN14" s="551"/>
      <c r="AO14" s="542">
        <f>AO15</f>
        <v>11084175326</v>
      </c>
      <c r="AP14" s="542"/>
      <c r="AQ14" s="542"/>
      <c r="AR14" s="542"/>
      <c r="AS14" s="542"/>
      <c r="AT14" s="542"/>
      <c r="AU14" s="542"/>
      <c r="AV14" s="542"/>
      <c r="AW14" s="542">
        <f>ROUND(AO14/'介護サービス費の状況'!$K$79,0)</f>
        <v>167225</v>
      </c>
      <c r="AX14" s="542"/>
      <c r="AY14" s="542"/>
      <c r="AZ14" s="542"/>
      <c r="BA14" s="542"/>
    </row>
    <row r="15" spans="1:53" ht="15.75" customHeight="1">
      <c r="A15" s="34"/>
      <c r="B15" s="34"/>
      <c r="C15" s="551" t="s">
        <v>690</v>
      </c>
      <c r="D15" s="551"/>
      <c r="E15" s="551"/>
      <c r="F15" s="551"/>
      <c r="G15" s="551"/>
      <c r="H15" s="551"/>
      <c r="I15" s="551"/>
      <c r="J15" s="551"/>
      <c r="K15" s="551"/>
      <c r="L15" s="551"/>
      <c r="M15" s="551"/>
      <c r="N15" s="539">
        <v>413728000</v>
      </c>
      <c r="O15" s="539"/>
      <c r="P15" s="539"/>
      <c r="Q15" s="539"/>
      <c r="R15" s="539"/>
      <c r="S15" s="539"/>
      <c r="T15" s="539"/>
      <c r="U15" s="539"/>
      <c r="V15" s="542">
        <f>ROUND(N15/'介護サービス費の状況'!$K$79,0)</f>
        <v>6242</v>
      </c>
      <c r="W15" s="542"/>
      <c r="X15" s="542"/>
      <c r="Y15" s="542"/>
      <c r="Z15" s="542"/>
      <c r="AB15" s="35"/>
      <c r="AC15" s="552" t="s">
        <v>726</v>
      </c>
      <c r="AD15" s="551"/>
      <c r="AE15" s="551"/>
      <c r="AF15" s="551"/>
      <c r="AG15" s="551"/>
      <c r="AH15" s="551"/>
      <c r="AI15" s="551"/>
      <c r="AJ15" s="551"/>
      <c r="AK15" s="551"/>
      <c r="AL15" s="551"/>
      <c r="AM15" s="551"/>
      <c r="AN15" s="551"/>
      <c r="AO15" s="542">
        <f>AO16+AO21</f>
        <v>11084175326</v>
      </c>
      <c r="AP15" s="542"/>
      <c r="AQ15" s="542"/>
      <c r="AR15" s="542"/>
      <c r="AS15" s="542"/>
      <c r="AT15" s="542"/>
      <c r="AU15" s="542"/>
      <c r="AV15" s="542"/>
      <c r="AW15" s="542">
        <f>ROUND(AO15/'介護サービス費の状況'!$K$79,0)</f>
        <v>167225</v>
      </c>
      <c r="AX15" s="542"/>
      <c r="AY15" s="542"/>
      <c r="AZ15" s="542"/>
      <c r="BA15" s="542"/>
    </row>
    <row r="16" spans="1:53" ht="15.75" customHeight="1">
      <c r="A16" s="552" t="s">
        <v>691</v>
      </c>
      <c r="B16" s="551"/>
      <c r="C16" s="551"/>
      <c r="D16" s="551"/>
      <c r="E16" s="551"/>
      <c r="F16" s="551"/>
      <c r="G16" s="551"/>
      <c r="H16" s="551"/>
      <c r="I16" s="551"/>
      <c r="J16" s="551"/>
      <c r="K16" s="551"/>
      <c r="L16" s="551"/>
      <c r="M16" s="551"/>
      <c r="N16" s="542">
        <f>N17</f>
        <v>3667244000</v>
      </c>
      <c r="O16" s="542"/>
      <c r="P16" s="542"/>
      <c r="Q16" s="542"/>
      <c r="R16" s="542"/>
      <c r="S16" s="542"/>
      <c r="T16" s="542"/>
      <c r="U16" s="542"/>
      <c r="V16" s="542">
        <f>ROUND(N16/'介護サービス費の状況'!$K$79,0)</f>
        <v>55327</v>
      </c>
      <c r="W16" s="542"/>
      <c r="X16" s="542"/>
      <c r="Y16" s="542"/>
      <c r="Z16" s="542"/>
      <c r="AB16" s="35"/>
      <c r="AC16" s="35"/>
      <c r="AD16" s="552" t="s">
        <v>727</v>
      </c>
      <c r="AE16" s="551"/>
      <c r="AF16" s="551"/>
      <c r="AG16" s="551"/>
      <c r="AH16" s="551"/>
      <c r="AI16" s="551"/>
      <c r="AJ16" s="551"/>
      <c r="AK16" s="551"/>
      <c r="AL16" s="551"/>
      <c r="AM16" s="551"/>
      <c r="AN16" s="551"/>
      <c r="AO16" s="542">
        <f>AO17+AO18+AO19+AO20</f>
        <v>10995088107</v>
      </c>
      <c r="AP16" s="542"/>
      <c r="AQ16" s="542"/>
      <c r="AR16" s="542"/>
      <c r="AS16" s="542"/>
      <c r="AT16" s="542"/>
      <c r="AU16" s="542"/>
      <c r="AV16" s="542"/>
      <c r="AW16" s="542">
        <f>ROUND(AO16/'介護サービス費の状況'!$K$79,0)</f>
        <v>165881</v>
      </c>
      <c r="AX16" s="542"/>
      <c r="AY16" s="542"/>
      <c r="AZ16" s="542"/>
      <c r="BA16" s="542"/>
    </row>
    <row r="17" spans="1:53" ht="15.75" customHeight="1">
      <c r="A17" s="35"/>
      <c r="B17" s="552" t="s">
        <v>691</v>
      </c>
      <c r="C17" s="551"/>
      <c r="D17" s="551"/>
      <c r="E17" s="551"/>
      <c r="F17" s="551"/>
      <c r="G17" s="551"/>
      <c r="H17" s="551"/>
      <c r="I17" s="551"/>
      <c r="J17" s="551"/>
      <c r="K17" s="551"/>
      <c r="L17" s="551"/>
      <c r="M17" s="551"/>
      <c r="N17" s="542">
        <f>N18</f>
        <v>3667244000</v>
      </c>
      <c r="O17" s="542"/>
      <c r="P17" s="542"/>
      <c r="Q17" s="542"/>
      <c r="R17" s="542"/>
      <c r="S17" s="542"/>
      <c r="T17" s="542"/>
      <c r="U17" s="542"/>
      <c r="V17" s="542">
        <f>ROUND(N17/'介護サービス費の状況'!$K$79,0)</f>
        <v>55327</v>
      </c>
      <c r="W17" s="542"/>
      <c r="X17" s="542"/>
      <c r="Y17" s="542"/>
      <c r="Z17" s="542"/>
      <c r="AB17" s="35"/>
      <c r="AC17" s="35"/>
      <c r="AD17" s="35"/>
      <c r="AE17" s="551" t="s">
        <v>728</v>
      </c>
      <c r="AF17" s="551"/>
      <c r="AG17" s="551"/>
      <c r="AH17" s="551"/>
      <c r="AI17" s="551"/>
      <c r="AJ17" s="551"/>
      <c r="AK17" s="551"/>
      <c r="AL17" s="551"/>
      <c r="AM17" s="551"/>
      <c r="AN17" s="551"/>
      <c r="AO17" s="539">
        <v>18944903</v>
      </c>
      <c r="AP17" s="539"/>
      <c r="AQ17" s="539"/>
      <c r="AR17" s="539"/>
      <c r="AS17" s="539"/>
      <c r="AT17" s="539"/>
      <c r="AU17" s="539"/>
      <c r="AV17" s="539"/>
      <c r="AW17" s="542">
        <f>ROUND(AO17/'介護サービス費の状況'!$K$79,0)</f>
        <v>286</v>
      </c>
      <c r="AX17" s="542"/>
      <c r="AY17" s="542"/>
      <c r="AZ17" s="542"/>
      <c r="BA17" s="542"/>
    </row>
    <row r="18" spans="1:53" ht="15.75" customHeight="1">
      <c r="A18" s="34"/>
      <c r="B18" s="34"/>
      <c r="C18" s="551" t="s">
        <v>695</v>
      </c>
      <c r="D18" s="551"/>
      <c r="E18" s="551"/>
      <c r="F18" s="551"/>
      <c r="G18" s="551"/>
      <c r="H18" s="551"/>
      <c r="I18" s="551"/>
      <c r="J18" s="551"/>
      <c r="K18" s="551"/>
      <c r="L18" s="551"/>
      <c r="M18" s="551"/>
      <c r="N18" s="539">
        <v>3667244000</v>
      </c>
      <c r="O18" s="539"/>
      <c r="P18" s="539"/>
      <c r="Q18" s="539"/>
      <c r="R18" s="539"/>
      <c r="S18" s="539"/>
      <c r="T18" s="539"/>
      <c r="U18" s="539"/>
      <c r="V18" s="542">
        <f>ROUND(N18/'介護サービス費の状況'!$K$79,0)</f>
        <v>55327</v>
      </c>
      <c r="W18" s="542"/>
      <c r="X18" s="542"/>
      <c r="Y18" s="542"/>
      <c r="Z18" s="542"/>
      <c r="AB18" s="35"/>
      <c r="AC18" s="35"/>
      <c r="AD18" s="35"/>
      <c r="AE18" s="551" t="s">
        <v>729</v>
      </c>
      <c r="AF18" s="551"/>
      <c r="AG18" s="551"/>
      <c r="AH18" s="551"/>
      <c r="AI18" s="551"/>
      <c r="AJ18" s="551"/>
      <c r="AK18" s="551"/>
      <c r="AL18" s="551"/>
      <c r="AM18" s="551"/>
      <c r="AN18" s="551"/>
      <c r="AO18" s="539">
        <v>4284742656</v>
      </c>
      <c r="AP18" s="539"/>
      <c r="AQ18" s="539"/>
      <c r="AR18" s="539"/>
      <c r="AS18" s="539"/>
      <c r="AT18" s="539"/>
      <c r="AU18" s="539"/>
      <c r="AV18" s="539"/>
      <c r="AW18" s="542">
        <f>ROUND(AO18/'介護サービス費の状況'!$K$79,0)</f>
        <v>64643</v>
      </c>
      <c r="AX18" s="542"/>
      <c r="AY18" s="542"/>
      <c r="AZ18" s="542"/>
      <c r="BA18" s="542"/>
    </row>
    <row r="19" spans="1:53" ht="15.75" customHeight="1">
      <c r="A19" s="552" t="s">
        <v>692</v>
      </c>
      <c r="B19" s="551"/>
      <c r="C19" s="551"/>
      <c r="D19" s="551"/>
      <c r="E19" s="551"/>
      <c r="F19" s="551"/>
      <c r="G19" s="551"/>
      <c r="H19" s="551"/>
      <c r="I19" s="551"/>
      <c r="J19" s="551"/>
      <c r="K19" s="551"/>
      <c r="L19" s="551"/>
      <c r="M19" s="551"/>
      <c r="N19" s="542">
        <f>N20+N22+N24</f>
        <v>1424671813</v>
      </c>
      <c r="O19" s="542"/>
      <c r="P19" s="542"/>
      <c r="Q19" s="542"/>
      <c r="R19" s="542"/>
      <c r="S19" s="542"/>
      <c r="T19" s="542"/>
      <c r="U19" s="542"/>
      <c r="V19" s="542">
        <f>ROUND(N19/'介護サービス費の状況'!$K$79,0)</f>
        <v>21494</v>
      </c>
      <c r="W19" s="542"/>
      <c r="X19" s="542"/>
      <c r="Y19" s="542"/>
      <c r="Z19" s="542"/>
      <c r="AB19" s="35"/>
      <c r="AC19" s="35"/>
      <c r="AD19" s="35"/>
      <c r="AE19" s="551" t="s">
        <v>730</v>
      </c>
      <c r="AF19" s="551"/>
      <c r="AG19" s="551"/>
      <c r="AH19" s="551"/>
      <c r="AI19" s="551"/>
      <c r="AJ19" s="551"/>
      <c r="AK19" s="551"/>
      <c r="AL19" s="551"/>
      <c r="AM19" s="551"/>
      <c r="AN19" s="551"/>
      <c r="AO19" s="539">
        <v>6398251408</v>
      </c>
      <c r="AP19" s="539"/>
      <c r="AQ19" s="539"/>
      <c r="AR19" s="539"/>
      <c r="AS19" s="539"/>
      <c r="AT19" s="539"/>
      <c r="AU19" s="539"/>
      <c r="AV19" s="539"/>
      <c r="AW19" s="542">
        <f>ROUND(AO19/'介護サービス費の状況'!$K$79,0)</f>
        <v>96529</v>
      </c>
      <c r="AX19" s="542"/>
      <c r="AY19" s="542"/>
      <c r="AZ19" s="542"/>
      <c r="BA19" s="542"/>
    </row>
    <row r="20" spans="1:53" ht="15.75" customHeight="1">
      <c r="A20" s="35"/>
      <c r="B20" s="552" t="s">
        <v>693</v>
      </c>
      <c r="C20" s="551"/>
      <c r="D20" s="551"/>
      <c r="E20" s="551"/>
      <c r="F20" s="551"/>
      <c r="G20" s="551"/>
      <c r="H20" s="551"/>
      <c r="I20" s="551"/>
      <c r="J20" s="551"/>
      <c r="K20" s="551"/>
      <c r="L20" s="551"/>
      <c r="M20" s="551"/>
      <c r="N20" s="542">
        <f>N21</f>
        <v>1423795813</v>
      </c>
      <c r="O20" s="542"/>
      <c r="P20" s="542"/>
      <c r="Q20" s="542"/>
      <c r="R20" s="542"/>
      <c r="S20" s="542"/>
      <c r="T20" s="542"/>
      <c r="U20" s="542"/>
      <c r="V20" s="542">
        <f>ROUND(N20/'介護サービス費の状況'!$K$79,0)</f>
        <v>21481</v>
      </c>
      <c r="W20" s="542"/>
      <c r="X20" s="542"/>
      <c r="Y20" s="542"/>
      <c r="Z20" s="542"/>
      <c r="AB20" s="35"/>
      <c r="AC20" s="35"/>
      <c r="AD20" s="34"/>
      <c r="AE20" s="551" t="s">
        <v>731</v>
      </c>
      <c r="AF20" s="551"/>
      <c r="AG20" s="551"/>
      <c r="AH20" s="551"/>
      <c r="AI20" s="551"/>
      <c r="AJ20" s="551"/>
      <c r="AK20" s="551"/>
      <c r="AL20" s="551"/>
      <c r="AM20" s="551"/>
      <c r="AN20" s="551"/>
      <c r="AO20" s="539">
        <v>293149140</v>
      </c>
      <c r="AP20" s="539"/>
      <c r="AQ20" s="539"/>
      <c r="AR20" s="539"/>
      <c r="AS20" s="539"/>
      <c r="AT20" s="539"/>
      <c r="AU20" s="539"/>
      <c r="AV20" s="539"/>
      <c r="AW20" s="542">
        <f>ROUND(AO20/'介護サービス費の状況'!$K$79,0)</f>
        <v>4423</v>
      </c>
      <c r="AX20" s="542"/>
      <c r="AY20" s="542"/>
      <c r="AZ20" s="542"/>
      <c r="BA20" s="542"/>
    </row>
    <row r="21" spans="1:53" ht="15.75" customHeight="1">
      <c r="A21" s="35"/>
      <c r="B21" s="34"/>
      <c r="C21" s="551" t="s">
        <v>687</v>
      </c>
      <c r="D21" s="551"/>
      <c r="E21" s="551"/>
      <c r="F21" s="551"/>
      <c r="G21" s="551"/>
      <c r="H21" s="551"/>
      <c r="I21" s="551"/>
      <c r="J21" s="551"/>
      <c r="K21" s="551"/>
      <c r="L21" s="551"/>
      <c r="M21" s="551"/>
      <c r="N21" s="539">
        <v>1423795813</v>
      </c>
      <c r="O21" s="539"/>
      <c r="P21" s="539"/>
      <c r="Q21" s="539"/>
      <c r="R21" s="539"/>
      <c r="S21" s="539"/>
      <c r="T21" s="539"/>
      <c r="U21" s="539"/>
      <c r="V21" s="542">
        <f>ROUND(N21/'介護サービス費の状況'!$K$79,0)</f>
        <v>21481</v>
      </c>
      <c r="W21" s="542"/>
      <c r="X21" s="542"/>
      <c r="Y21" s="542"/>
      <c r="Z21" s="542"/>
      <c r="AB21" s="34"/>
      <c r="AC21" s="34"/>
      <c r="AD21" s="551" t="s">
        <v>608</v>
      </c>
      <c r="AE21" s="551"/>
      <c r="AF21" s="551"/>
      <c r="AG21" s="551"/>
      <c r="AH21" s="551"/>
      <c r="AI21" s="551"/>
      <c r="AJ21" s="551"/>
      <c r="AK21" s="551"/>
      <c r="AL21" s="551"/>
      <c r="AM21" s="551"/>
      <c r="AN21" s="551"/>
      <c r="AO21" s="539">
        <v>89087219</v>
      </c>
      <c r="AP21" s="539"/>
      <c r="AQ21" s="539"/>
      <c r="AR21" s="539"/>
      <c r="AS21" s="539"/>
      <c r="AT21" s="539"/>
      <c r="AU21" s="539"/>
      <c r="AV21" s="539"/>
      <c r="AW21" s="542">
        <f>ROUND(AO21/'介護サービス費の状況'!$K$79,0)</f>
        <v>1344</v>
      </c>
      <c r="AX21" s="542"/>
      <c r="AY21" s="542"/>
      <c r="AZ21" s="542"/>
      <c r="BA21" s="542"/>
    </row>
    <row r="22" spans="1:53" ht="15.75" customHeight="1">
      <c r="A22" s="35"/>
      <c r="B22" s="552" t="s">
        <v>694</v>
      </c>
      <c r="C22" s="551"/>
      <c r="D22" s="551"/>
      <c r="E22" s="551"/>
      <c r="F22" s="551"/>
      <c r="G22" s="551"/>
      <c r="H22" s="551"/>
      <c r="I22" s="551"/>
      <c r="J22" s="551"/>
      <c r="K22" s="551"/>
      <c r="L22" s="551"/>
      <c r="M22" s="551"/>
      <c r="N22" s="542">
        <f>N23</f>
        <v>876000</v>
      </c>
      <c r="O22" s="542"/>
      <c r="P22" s="542"/>
      <c r="Q22" s="542"/>
      <c r="R22" s="542"/>
      <c r="S22" s="542"/>
      <c r="T22" s="542"/>
      <c r="U22" s="542"/>
      <c r="V22" s="542">
        <f>ROUND(N22/'介護サービス費の状況'!$K$79,0)</f>
        <v>13</v>
      </c>
      <c r="W22" s="542"/>
      <c r="X22" s="542"/>
      <c r="Y22" s="542"/>
      <c r="Z22" s="542"/>
      <c r="AB22" s="552" t="s">
        <v>697</v>
      </c>
      <c r="AC22" s="551"/>
      <c r="AD22" s="551"/>
      <c r="AE22" s="551"/>
      <c r="AF22" s="551"/>
      <c r="AG22" s="551"/>
      <c r="AH22" s="551"/>
      <c r="AI22" s="551"/>
      <c r="AJ22" s="551"/>
      <c r="AK22" s="551"/>
      <c r="AL22" s="551"/>
      <c r="AM22" s="551"/>
      <c r="AN22" s="551"/>
      <c r="AO22" s="542">
        <f>AO23</f>
        <v>61680888</v>
      </c>
      <c r="AP22" s="542"/>
      <c r="AQ22" s="542"/>
      <c r="AR22" s="542"/>
      <c r="AS22" s="542"/>
      <c r="AT22" s="542"/>
      <c r="AU22" s="542"/>
      <c r="AV22" s="542"/>
      <c r="AW22" s="542">
        <f>ROUND(AO22/'介護サービス費の状況'!$K$79,0)</f>
        <v>931</v>
      </c>
      <c r="AX22" s="542"/>
      <c r="AY22" s="542"/>
      <c r="AZ22" s="542"/>
      <c r="BA22" s="542"/>
    </row>
    <row r="23" spans="1:53" ht="15.75" customHeight="1">
      <c r="A23" s="35"/>
      <c r="B23" s="34"/>
      <c r="C23" s="551" t="s">
        <v>696</v>
      </c>
      <c r="D23" s="551"/>
      <c r="E23" s="551"/>
      <c r="F23" s="551"/>
      <c r="G23" s="551"/>
      <c r="H23" s="551"/>
      <c r="I23" s="551"/>
      <c r="J23" s="551"/>
      <c r="K23" s="551"/>
      <c r="L23" s="551"/>
      <c r="M23" s="551"/>
      <c r="N23" s="539">
        <v>876000</v>
      </c>
      <c r="O23" s="539"/>
      <c r="P23" s="539"/>
      <c r="Q23" s="539"/>
      <c r="R23" s="539"/>
      <c r="S23" s="539"/>
      <c r="T23" s="539"/>
      <c r="U23" s="539"/>
      <c r="V23" s="542">
        <f>ROUND(N23/'介護サービス費の状況'!$K$79,0)</f>
        <v>13</v>
      </c>
      <c r="W23" s="542"/>
      <c r="X23" s="542"/>
      <c r="Y23" s="542"/>
      <c r="Z23" s="542"/>
      <c r="AB23" s="35"/>
      <c r="AC23" s="552" t="s">
        <v>697</v>
      </c>
      <c r="AD23" s="551"/>
      <c r="AE23" s="551"/>
      <c r="AF23" s="551"/>
      <c r="AG23" s="551"/>
      <c r="AH23" s="551"/>
      <c r="AI23" s="551"/>
      <c r="AJ23" s="551"/>
      <c r="AK23" s="551"/>
      <c r="AL23" s="551"/>
      <c r="AM23" s="551"/>
      <c r="AN23" s="551"/>
      <c r="AO23" s="542">
        <f>AO24</f>
        <v>61680888</v>
      </c>
      <c r="AP23" s="542"/>
      <c r="AQ23" s="542"/>
      <c r="AR23" s="542"/>
      <c r="AS23" s="542"/>
      <c r="AT23" s="542"/>
      <c r="AU23" s="542"/>
      <c r="AV23" s="542"/>
      <c r="AW23" s="542">
        <f>ROUND(AO23/'介護サービス費の状況'!$K$79,0)</f>
        <v>931</v>
      </c>
      <c r="AX23" s="542"/>
      <c r="AY23" s="542"/>
      <c r="AZ23" s="542"/>
      <c r="BA23" s="542"/>
    </row>
    <row r="24" spans="1:53" ht="15.75" customHeight="1">
      <c r="A24" s="35"/>
      <c r="B24" s="552" t="s">
        <v>698</v>
      </c>
      <c r="C24" s="551"/>
      <c r="D24" s="551"/>
      <c r="E24" s="551"/>
      <c r="F24" s="551"/>
      <c r="G24" s="551"/>
      <c r="H24" s="551"/>
      <c r="I24" s="551"/>
      <c r="J24" s="551"/>
      <c r="K24" s="551"/>
      <c r="L24" s="551"/>
      <c r="M24" s="551"/>
      <c r="N24" s="542">
        <f>N25</f>
        <v>0</v>
      </c>
      <c r="O24" s="542"/>
      <c r="P24" s="542"/>
      <c r="Q24" s="542"/>
      <c r="R24" s="542"/>
      <c r="S24" s="542"/>
      <c r="T24" s="542"/>
      <c r="U24" s="542"/>
      <c r="V24" s="542">
        <f>ROUND(N24/'介護サービス費の状況'!$K$79,0)</f>
        <v>0</v>
      </c>
      <c r="W24" s="542"/>
      <c r="X24" s="542"/>
      <c r="Y24" s="542"/>
      <c r="Z24" s="542"/>
      <c r="AB24" s="34"/>
      <c r="AC24" s="34"/>
      <c r="AD24" s="551" t="s">
        <v>697</v>
      </c>
      <c r="AE24" s="551"/>
      <c r="AF24" s="551"/>
      <c r="AG24" s="551"/>
      <c r="AH24" s="551"/>
      <c r="AI24" s="551"/>
      <c r="AJ24" s="551"/>
      <c r="AK24" s="551"/>
      <c r="AL24" s="551"/>
      <c r="AM24" s="551"/>
      <c r="AN24" s="551"/>
      <c r="AO24" s="539">
        <v>61680888</v>
      </c>
      <c r="AP24" s="539"/>
      <c r="AQ24" s="539"/>
      <c r="AR24" s="539"/>
      <c r="AS24" s="539"/>
      <c r="AT24" s="539"/>
      <c r="AU24" s="539"/>
      <c r="AV24" s="539"/>
      <c r="AW24" s="542">
        <f>ROUND(AO24/'介護サービス費の状況'!$K$79,0)</f>
        <v>931</v>
      </c>
      <c r="AX24" s="542"/>
      <c r="AY24" s="542"/>
      <c r="AZ24" s="542"/>
      <c r="BA24" s="542"/>
    </row>
    <row r="25" spans="1:53" ht="15.75" customHeight="1">
      <c r="A25" s="34"/>
      <c r="B25" s="34"/>
      <c r="C25" s="551" t="s">
        <v>699</v>
      </c>
      <c r="D25" s="551"/>
      <c r="E25" s="551"/>
      <c r="F25" s="551"/>
      <c r="G25" s="551"/>
      <c r="H25" s="551"/>
      <c r="I25" s="551"/>
      <c r="J25" s="551"/>
      <c r="K25" s="551"/>
      <c r="L25" s="551"/>
      <c r="M25" s="551"/>
      <c r="N25" s="539">
        <v>0</v>
      </c>
      <c r="O25" s="539"/>
      <c r="P25" s="539"/>
      <c r="Q25" s="539"/>
      <c r="R25" s="539"/>
      <c r="S25" s="539"/>
      <c r="T25" s="539"/>
      <c r="U25" s="539"/>
      <c r="V25" s="542">
        <f>ROUND(N25/'介護サービス費の状況'!$K$79,0)</f>
        <v>0</v>
      </c>
      <c r="W25" s="542"/>
      <c r="X25" s="542"/>
      <c r="Y25" s="542"/>
      <c r="Z25" s="542"/>
      <c r="AB25" s="552" t="s">
        <v>732</v>
      </c>
      <c r="AC25" s="551"/>
      <c r="AD25" s="551"/>
      <c r="AE25" s="551"/>
      <c r="AF25" s="551"/>
      <c r="AG25" s="551"/>
      <c r="AH25" s="551"/>
      <c r="AI25" s="551"/>
      <c r="AJ25" s="551"/>
      <c r="AK25" s="551"/>
      <c r="AL25" s="551"/>
      <c r="AM25" s="551"/>
      <c r="AN25" s="551"/>
      <c r="AO25" s="542">
        <f>AO26</f>
        <v>310717383</v>
      </c>
      <c r="AP25" s="542"/>
      <c r="AQ25" s="542"/>
      <c r="AR25" s="542"/>
      <c r="AS25" s="542"/>
      <c r="AT25" s="542"/>
      <c r="AU25" s="542"/>
      <c r="AV25" s="542"/>
      <c r="AW25" s="542">
        <f>ROUND(AO25/'介護サービス費の状況'!$K$79,0)</f>
        <v>4688</v>
      </c>
      <c r="AX25" s="542"/>
      <c r="AY25" s="542"/>
      <c r="AZ25" s="542"/>
      <c r="BA25" s="542"/>
    </row>
    <row r="26" spans="1:53" ht="15.75" customHeight="1">
      <c r="A26" s="552" t="s">
        <v>700</v>
      </c>
      <c r="B26" s="551"/>
      <c r="C26" s="551"/>
      <c r="D26" s="551"/>
      <c r="E26" s="551"/>
      <c r="F26" s="551"/>
      <c r="G26" s="551"/>
      <c r="H26" s="551"/>
      <c r="I26" s="551"/>
      <c r="J26" s="551"/>
      <c r="K26" s="551"/>
      <c r="L26" s="551"/>
      <c r="M26" s="551"/>
      <c r="N26" s="542">
        <f>N27</f>
        <v>754352</v>
      </c>
      <c r="O26" s="542"/>
      <c r="P26" s="542"/>
      <c r="Q26" s="542"/>
      <c r="R26" s="542"/>
      <c r="S26" s="542"/>
      <c r="T26" s="542"/>
      <c r="U26" s="542"/>
      <c r="V26" s="542">
        <f>ROUND(N26/'介護サービス費の状況'!$K$79,0)</f>
        <v>11</v>
      </c>
      <c r="W26" s="542"/>
      <c r="X26" s="542"/>
      <c r="Y26" s="542"/>
      <c r="Z26" s="542"/>
      <c r="AB26" s="35"/>
      <c r="AC26" s="552" t="s">
        <v>732</v>
      </c>
      <c r="AD26" s="551"/>
      <c r="AE26" s="551"/>
      <c r="AF26" s="551"/>
      <c r="AG26" s="551"/>
      <c r="AH26" s="551"/>
      <c r="AI26" s="551"/>
      <c r="AJ26" s="551"/>
      <c r="AK26" s="551"/>
      <c r="AL26" s="551"/>
      <c r="AM26" s="551"/>
      <c r="AN26" s="551"/>
      <c r="AO26" s="542">
        <f>AO27</f>
        <v>310717383</v>
      </c>
      <c r="AP26" s="542"/>
      <c r="AQ26" s="542"/>
      <c r="AR26" s="542"/>
      <c r="AS26" s="542"/>
      <c r="AT26" s="542"/>
      <c r="AU26" s="542"/>
      <c r="AV26" s="542"/>
      <c r="AW26" s="542">
        <f>ROUND(AO26/'介護サービス費の状況'!$K$79,0)</f>
        <v>4688</v>
      </c>
      <c r="AX26" s="542"/>
      <c r="AY26" s="542"/>
      <c r="AZ26" s="542"/>
      <c r="BA26" s="542"/>
    </row>
    <row r="27" spans="1:53" ht="15.75" customHeight="1">
      <c r="A27" s="35"/>
      <c r="B27" s="552" t="s">
        <v>709</v>
      </c>
      <c r="C27" s="551"/>
      <c r="D27" s="551"/>
      <c r="E27" s="551"/>
      <c r="F27" s="551"/>
      <c r="G27" s="551"/>
      <c r="H27" s="551"/>
      <c r="I27" s="551"/>
      <c r="J27" s="551"/>
      <c r="K27" s="551"/>
      <c r="L27" s="551"/>
      <c r="M27" s="551"/>
      <c r="N27" s="542">
        <f>N28</f>
        <v>754352</v>
      </c>
      <c r="O27" s="542"/>
      <c r="P27" s="542"/>
      <c r="Q27" s="542"/>
      <c r="R27" s="542"/>
      <c r="S27" s="542"/>
      <c r="T27" s="542"/>
      <c r="U27" s="542"/>
      <c r="V27" s="542">
        <f>ROUND(N27/'介護サービス費の状況'!$K$79,0)</f>
        <v>11</v>
      </c>
      <c r="W27" s="542"/>
      <c r="X27" s="542"/>
      <c r="Y27" s="542"/>
      <c r="Z27" s="542"/>
      <c r="AB27" s="34"/>
      <c r="AC27" s="34"/>
      <c r="AD27" s="551" t="s">
        <v>732</v>
      </c>
      <c r="AE27" s="551"/>
      <c r="AF27" s="551"/>
      <c r="AG27" s="551"/>
      <c r="AH27" s="551"/>
      <c r="AI27" s="551"/>
      <c r="AJ27" s="551"/>
      <c r="AK27" s="551"/>
      <c r="AL27" s="551"/>
      <c r="AM27" s="551"/>
      <c r="AN27" s="551"/>
      <c r="AO27" s="539">
        <v>310717383</v>
      </c>
      <c r="AP27" s="539"/>
      <c r="AQ27" s="539"/>
      <c r="AR27" s="539"/>
      <c r="AS27" s="539"/>
      <c r="AT27" s="539"/>
      <c r="AU27" s="539"/>
      <c r="AV27" s="539"/>
      <c r="AW27" s="542">
        <f>ROUND(AO27/'介護サービス費の状況'!$K$79,0)</f>
        <v>4688</v>
      </c>
      <c r="AX27" s="542"/>
      <c r="AY27" s="542"/>
      <c r="AZ27" s="542"/>
      <c r="BA27" s="542"/>
    </row>
    <row r="28" spans="1:53" ht="15.75" customHeight="1">
      <c r="A28" s="34"/>
      <c r="B28" s="34"/>
      <c r="C28" s="551" t="s">
        <v>710</v>
      </c>
      <c r="D28" s="551"/>
      <c r="E28" s="551"/>
      <c r="F28" s="551"/>
      <c r="G28" s="551"/>
      <c r="H28" s="551"/>
      <c r="I28" s="551"/>
      <c r="J28" s="551"/>
      <c r="K28" s="551"/>
      <c r="L28" s="551"/>
      <c r="M28" s="551"/>
      <c r="N28" s="539">
        <v>754352</v>
      </c>
      <c r="O28" s="539"/>
      <c r="P28" s="539"/>
      <c r="Q28" s="539"/>
      <c r="R28" s="539"/>
      <c r="S28" s="539"/>
      <c r="T28" s="539"/>
      <c r="U28" s="539"/>
      <c r="V28" s="542">
        <f>ROUND(N28/'介護サービス費の状況'!$K$79,0)</f>
        <v>11</v>
      </c>
      <c r="W28" s="542"/>
      <c r="X28" s="542"/>
      <c r="Y28" s="542"/>
      <c r="Z28" s="542"/>
      <c r="AB28" s="552" t="s">
        <v>733</v>
      </c>
      <c r="AC28" s="551"/>
      <c r="AD28" s="551"/>
      <c r="AE28" s="551"/>
      <c r="AF28" s="551"/>
      <c r="AG28" s="551"/>
      <c r="AH28" s="551"/>
      <c r="AI28" s="551"/>
      <c r="AJ28" s="551"/>
      <c r="AK28" s="551"/>
      <c r="AL28" s="551"/>
      <c r="AM28" s="551"/>
      <c r="AN28" s="551"/>
      <c r="AO28" s="542">
        <f>AO29+AO31</f>
        <v>480536951</v>
      </c>
      <c r="AP28" s="542"/>
      <c r="AQ28" s="542"/>
      <c r="AR28" s="542"/>
      <c r="AS28" s="542"/>
      <c r="AT28" s="542"/>
      <c r="AU28" s="542"/>
      <c r="AV28" s="542"/>
      <c r="AW28" s="542">
        <f>ROUND(AO28/'介護サービス費の状況'!$K$79,0)</f>
        <v>7250</v>
      </c>
      <c r="AX28" s="542"/>
      <c r="AY28" s="542"/>
      <c r="AZ28" s="542"/>
      <c r="BA28" s="542"/>
    </row>
    <row r="29" spans="1:53" ht="15.75" customHeight="1">
      <c r="A29" s="552" t="s">
        <v>711</v>
      </c>
      <c r="B29" s="551"/>
      <c r="C29" s="551"/>
      <c r="D29" s="551"/>
      <c r="E29" s="551"/>
      <c r="F29" s="551"/>
      <c r="G29" s="551"/>
      <c r="H29" s="551"/>
      <c r="I29" s="551"/>
      <c r="J29" s="551"/>
      <c r="K29" s="551"/>
      <c r="L29" s="551"/>
      <c r="M29" s="551"/>
      <c r="N29" s="542">
        <f>N30</f>
        <v>2452123918</v>
      </c>
      <c r="O29" s="542"/>
      <c r="P29" s="542"/>
      <c r="Q29" s="542"/>
      <c r="R29" s="542"/>
      <c r="S29" s="542"/>
      <c r="T29" s="542"/>
      <c r="U29" s="542"/>
      <c r="V29" s="542">
        <f>ROUND(N29/'介護サービス費の状況'!$K$79,0)</f>
        <v>36995</v>
      </c>
      <c r="W29" s="542"/>
      <c r="X29" s="542"/>
      <c r="Y29" s="542"/>
      <c r="Z29" s="542"/>
      <c r="AB29" s="35"/>
      <c r="AC29" s="552" t="s">
        <v>734</v>
      </c>
      <c r="AD29" s="551"/>
      <c r="AE29" s="551"/>
      <c r="AF29" s="551"/>
      <c r="AG29" s="551"/>
      <c r="AH29" s="551"/>
      <c r="AI29" s="551"/>
      <c r="AJ29" s="551"/>
      <c r="AK29" s="551"/>
      <c r="AL29" s="551"/>
      <c r="AM29" s="551"/>
      <c r="AN29" s="551"/>
      <c r="AO29" s="542">
        <f>AO30</f>
        <v>155753162</v>
      </c>
      <c r="AP29" s="542"/>
      <c r="AQ29" s="542"/>
      <c r="AR29" s="542"/>
      <c r="AS29" s="542"/>
      <c r="AT29" s="542"/>
      <c r="AU29" s="542"/>
      <c r="AV29" s="542"/>
      <c r="AW29" s="542">
        <f>ROUND(AO29/'介護サービス費の状況'!$K$79,0)</f>
        <v>2350</v>
      </c>
      <c r="AX29" s="542"/>
      <c r="AY29" s="542"/>
      <c r="AZ29" s="542"/>
      <c r="BA29" s="542"/>
    </row>
    <row r="30" spans="1:53" ht="15.75" customHeight="1">
      <c r="A30" s="35"/>
      <c r="B30" s="552" t="s">
        <v>711</v>
      </c>
      <c r="C30" s="551"/>
      <c r="D30" s="551"/>
      <c r="E30" s="551"/>
      <c r="F30" s="551"/>
      <c r="G30" s="551"/>
      <c r="H30" s="551"/>
      <c r="I30" s="551"/>
      <c r="J30" s="551"/>
      <c r="K30" s="551"/>
      <c r="L30" s="551"/>
      <c r="M30" s="551"/>
      <c r="N30" s="542">
        <f>N31+N32</f>
        <v>2452123918</v>
      </c>
      <c r="O30" s="542"/>
      <c r="P30" s="542"/>
      <c r="Q30" s="542"/>
      <c r="R30" s="542"/>
      <c r="S30" s="542"/>
      <c r="T30" s="542"/>
      <c r="U30" s="542"/>
      <c r="V30" s="542">
        <f>ROUND(N30/'介護サービス費の状況'!$K$79,0)</f>
        <v>36995</v>
      </c>
      <c r="W30" s="542"/>
      <c r="X30" s="542"/>
      <c r="Y30" s="542"/>
      <c r="Z30" s="542"/>
      <c r="AB30" s="35"/>
      <c r="AC30" s="34"/>
      <c r="AD30" s="551" t="s">
        <v>734</v>
      </c>
      <c r="AE30" s="551"/>
      <c r="AF30" s="551"/>
      <c r="AG30" s="551"/>
      <c r="AH30" s="551"/>
      <c r="AI30" s="551"/>
      <c r="AJ30" s="551"/>
      <c r="AK30" s="551"/>
      <c r="AL30" s="551"/>
      <c r="AM30" s="551"/>
      <c r="AN30" s="551"/>
      <c r="AO30" s="539">
        <v>155753162</v>
      </c>
      <c r="AP30" s="539"/>
      <c r="AQ30" s="539"/>
      <c r="AR30" s="539"/>
      <c r="AS30" s="539"/>
      <c r="AT30" s="539"/>
      <c r="AU30" s="539"/>
      <c r="AV30" s="539"/>
      <c r="AW30" s="542">
        <f>ROUND(AO30/'介護サービス費の状況'!$K$79,0)</f>
        <v>2350</v>
      </c>
      <c r="AX30" s="542"/>
      <c r="AY30" s="542"/>
      <c r="AZ30" s="542"/>
      <c r="BA30" s="542"/>
    </row>
    <row r="31" spans="1:53" ht="15.75" customHeight="1">
      <c r="A31" s="35"/>
      <c r="B31" s="35"/>
      <c r="C31" s="551" t="s">
        <v>712</v>
      </c>
      <c r="D31" s="551"/>
      <c r="E31" s="551"/>
      <c r="F31" s="551"/>
      <c r="G31" s="551"/>
      <c r="H31" s="551"/>
      <c r="I31" s="551"/>
      <c r="J31" s="551"/>
      <c r="K31" s="551"/>
      <c r="L31" s="551"/>
      <c r="M31" s="551"/>
      <c r="N31" s="539">
        <v>590335918</v>
      </c>
      <c r="O31" s="539"/>
      <c r="P31" s="539"/>
      <c r="Q31" s="539"/>
      <c r="R31" s="539"/>
      <c r="S31" s="539"/>
      <c r="T31" s="539"/>
      <c r="U31" s="539"/>
      <c r="V31" s="542">
        <f>ROUND(N31/'介護サービス費の状況'!$K$79,0)</f>
        <v>8906</v>
      </c>
      <c r="W31" s="542"/>
      <c r="X31" s="542"/>
      <c r="Y31" s="542"/>
      <c r="Z31" s="542"/>
      <c r="AB31" s="35"/>
      <c r="AC31" s="552" t="s">
        <v>735</v>
      </c>
      <c r="AD31" s="551"/>
      <c r="AE31" s="551"/>
      <c r="AF31" s="551"/>
      <c r="AG31" s="551"/>
      <c r="AH31" s="551"/>
      <c r="AI31" s="551"/>
      <c r="AJ31" s="551"/>
      <c r="AK31" s="551"/>
      <c r="AL31" s="551"/>
      <c r="AM31" s="551"/>
      <c r="AN31" s="551"/>
      <c r="AO31" s="542">
        <f>AO32</f>
        <v>324783789</v>
      </c>
      <c r="AP31" s="542"/>
      <c r="AQ31" s="542"/>
      <c r="AR31" s="542"/>
      <c r="AS31" s="542"/>
      <c r="AT31" s="542"/>
      <c r="AU31" s="542"/>
      <c r="AV31" s="542"/>
      <c r="AW31" s="542">
        <f>ROUND(AO31/'介護サービス費の状況'!$K$79,0)</f>
        <v>4900</v>
      </c>
      <c r="AX31" s="542"/>
      <c r="AY31" s="542"/>
      <c r="AZ31" s="542"/>
      <c r="BA31" s="542"/>
    </row>
    <row r="32" spans="1:53" ht="15.75" customHeight="1">
      <c r="A32" s="34"/>
      <c r="B32" s="34"/>
      <c r="C32" s="551" t="s">
        <v>713</v>
      </c>
      <c r="D32" s="551"/>
      <c r="E32" s="551"/>
      <c r="F32" s="551"/>
      <c r="G32" s="551"/>
      <c r="H32" s="551"/>
      <c r="I32" s="551"/>
      <c r="J32" s="551"/>
      <c r="K32" s="551"/>
      <c r="L32" s="551"/>
      <c r="M32" s="551"/>
      <c r="N32" s="539">
        <v>1861788000</v>
      </c>
      <c r="O32" s="539"/>
      <c r="P32" s="539"/>
      <c r="Q32" s="539"/>
      <c r="R32" s="539"/>
      <c r="S32" s="539"/>
      <c r="T32" s="539"/>
      <c r="U32" s="539"/>
      <c r="V32" s="542">
        <f>ROUND(N32/'介護サービス費の状況'!$K$79,0)</f>
        <v>28088</v>
      </c>
      <c r="W32" s="542"/>
      <c r="X32" s="542"/>
      <c r="Y32" s="542"/>
      <c r="Z32" s="542"/>
      <c r="AB32" s="34"/>
      <c r="AC32" s="34"/>
      <c r="AD32" s="551" t="s">
        <v>736</v>
      </c>
      <c r="AE32" s="551"/>
      <c r="AF32" s="551"/>
      <c r="AG32" s="551"/>
      <c r="AH32" s="551"/>
      <c r="AI32" s="551"/>
      <c r="AJ32" s="551"/>
      <c r="AK32" s="551"/>
      <c r="AL32" s="551"/>
      <c r="AM32" s="551"/>
      <c r="AN32" s="551"/>
      <c r="AO32" s="539">
        <v>324783789</v>
      </c>
      <c r="AP32" s="539"/>
      <c r="AQ32" s="539"/>
      <c r="AR32" s="539"/>
      <c r="AS32" s="539"/>
      <c r="AT32" s="539"/>
      <c r="AU32" s="539"/>
      <c r="AV32" s="539"/>
      <c r="AW32" s="542">
        <f>ROUND(AO32/'介護サービス費の状況'!$K$79,0)</f>
        <v>4900</v>
      </c>
      <c r="AX32" s="542"/>
      <c r="AY32" s="542"/>
      <c r="AZ32" s="542"/>
      <c r="BA32" s="542"/>
    </row>
    <row r="33" spans="1:53" ht="15.75" customHeight="1">
      <c r="A33" s="552" t="s">
        <v>714</v>
      </c>
      <c r="B33" s="551"/>
      <c r="C33" s="551"/>
      <c r="D33" s="551"/>
      <c r="E33" s="551"/>
      <c r="F33" s="551"/>
      <c r="G33" s="551"/>
      <c r="H33" s="551"/>
      <c r="I33" s="551"/>
      <c r="J33" s="551"/>
      <c r="K33" s="551"/>
      <c r="L33" s="551"/>
      <c r="M33" s="551"/>
      <c r="N33" s="542">
        <f>N34</f>
        <v>811896031</v>
      </c>
      <c r="O33" s="542"/>
      <c r="P33" s="542"/>
      <c r="Q33" s="542"/>
      <c r="R33" s="542"/>
      <c r="S33" s="542"/>
      <c r="T33" s="542"/>
      <c r="U33" s="542"/>
      <c r="V33" s="542">
        <f>ROUND(N33/'介護サービス費の状況'!$K$79,0)</f>
        <v>12249</v>
      </c>
      <c r="W33" s="542"/>
      <c r="X33" s="542"/>
      <c r="Y33" s="542"/>
      <c r="Z33" s="542"/>
      <c r="AB33" s="552" t="s">
        <v>737</v>
      </c>
      <c r="AC33" s="551"/>
      <c r="AD33" s="551"/>
      <c r="AE33" s="551"/>
      <c r="AF33" s="551"/>
      <c r="AG33" s="551"/>
      <c r="AH33" s="551"/>
      <c r="AI33" s="551"/>
      <c r="AJ33" s="551"/>
      <c r="AK33" s="551"/>
      <c r="AL33" s="551"/>
      <c r="AM33" s="551"/>
      <c r="AN33" s="551"/>
      <c r="AO33" s="542">
        <f>AO34</f>
        <v>0</v>
      </c>
      <c r="AP33" s="542"/>
      <c r="AQ33" s="542"/>
      <c r="AR33" s="542"/>
      <c r="AS33" s="542"/>
      <c r="AT33" s="542"/>
      <c r="AU33" s="542"/>
      <c r="AV33" s="542"/>
      <c r="AW33" s="542">
        <f>ROUND(AO33/'介護サービス費の状況'!$K$79,0)</f>
        <v>0</v>
      </c>
      <c r="AX33" s="542"/>
      <c r="AY33" s="542"/>
      <c r="AZ33" s="542"/>
      <c r="BA33" s="542"/>
    </row>
    <row r="34" spans="1:53" ht="15.75" customHeight="1">
      <c r="A34" s="35"/>
      <c r="B34" s="552" t="s">
        <v>714</v>
      </c>
      <c r="C34" s="551"/>
      <c r="D34" s="551"/>
      <c r="E34" s="551"/>
      <c r="F34" s="551"/>
      <c r="G34" s="551"/>
      <c r="H34" s="551"/>
      <c r="I34" s="551"/>
      <c r="J34" s="551"/>
      <c r="K34" s="551"/>
      <c r="L34" s="551"/>
      <c r="M34" s="551"/>
      <c r="N34" s="542">
        <f>N35</f>
        <v>811896031</v>
      </c>
      <c r="O34" s="542"/>
      <c r="P34" s="542"/>
      <c r="Q34" s="542"/>
      <c r="R34" s="542"/>
      <c r="S34" s="542"/>
      <c r="T34" s="542"/>
      <c r="U34" s="542"/>
      <c r="V34" s="542">
        <f>ROUND(N34/'介護サービス費の状況'!$K$79,0)</f>
        <v>12249</v>
      </c>
      <c r="W34" s="542"/>
      <c r="X34" s="542"/>
      <c r="Y34" s="542"/>
      <c r="Z34" s="542"/>
      <c r="AB34" s="35"/>
      <c r="AC34" s="552" t="s">
        <v>737</v>
      </c>
      <c r="AD34" s="551"/>
      <c r="AE34" s="551"/>
      <c r="AF34" s="551"/>
      <c r="AG34" s="551"/>
      <c r="AH34" s="551"/>
      <c r="AI34" s="551"/>
      <c r="AJ34" s="551"/>
      <c r="AK34" s="551"/>
      <c r="AL34" s="551"/>
      <c r="AM34" s="551"/>
      <c r="AN34" s="551"/>
      <c r="AO34" s="542">
        <f>AO35</f>
        <v>0</v>
      </c>
      <c r="AP34" s="542"/>
      <c r="AQ34" s="542"/>
      <c r="AR34" s="542"/>
      <c r="AS34" s="542"/>
      <c r="AT34" s="542"/>
      <c r="AU34" s="542"/>
      <c r="AV34" s="542"/>
      <c r="AW34" s="542">
        <f>ROUND(AO34/'介護サービス費の状況'!$K$79,0)</f>
        <v>0</v>
      </c>
      <c r="AX34" s="542"/>
      <c r="AY34" s="542"/>
      <c r="AZ34" s="542"/>
      <c r="BA34" s="542"/>
    </row>
    <row r="35" spans="1:53" ht="15.75" customHeight="1">
      <c r="A35" s="34"/>
      <c r="B35" s="34"/>
      <c r="C35" s="551" t="s">
        <v>714</v>
      </c>
      <c r="D35" s="551"/>
      <c r="E35" s="551"/>
      <c r="F35" s="551"/>
      <c r="G35" s="551"/>
      <c r="H35" s="551"/>
      <c r="I35" s="551"/>
      <c r="J35" s="551"/>
      <c r="K35" s="551"/>
      <c r="L35" s="551"/>
      <c r="M35" s="551"/>
      <c r="N35" s="539">
        <v>811896031</v>
      </c>
      <c r="O35" s="539"/>
      <c r="P35" s="539"/>
      <c r="Q35" s="539"/>
      <c r="R35" s="539"/>
      <c r="S35" s="539"/>
      <c r="T35" s="539"/>
      <c r="U35" s="539"/>
      <c r="V35" s="542">
        <f>ROUND(N35/'介護サービス費の状況'!$K$79,0)</f>
        <v>12249</v>
      </c>
      <c r="W35" s="542"/>
      <c r="X35" s="542"/>
      <c r="Y35" s="542"/>
      <c r="Z35" s="542"/>
      <c r="AB35" s="34"/>
      <c r="AC35" s="34"/>
      <c r="AD35" s="551" t="s">
        <v>737</v>
      </c>
      <c r="AE35" s="551"/>
      <c r="AF35" s="551"/>
      <c r="AG35" s="551"/>
      <c r="AH35" s="551"/>
      <c r="AI35" s="551"/>
      <c r="AJ35" s="551"/>
      <c r="AK35" s="551"/>
      <c r="AL35" s="551"/>
      <c r="AM35" s="551"/>
      <c r="AN35" s="551"/>
      <c r="AO35" s="539">
        <v>0</v>
      </c>
      <c r="AP35" s="539"/>
      <c r="AQ35" s="539"/>
      <c r="AR35" s="539"/>
      <c r="AS35" s="539"/>
      <c r="AT35" s="539"/>
      <c r="AU35" s="539"/>
      <c r="AV35" s="539"/>
      <c r="AW35" s="542">
        <f>ROUND(AO35/'介護サービス費の状況'!$K$79,0)</f>
        <v>0</v>
      </c>
      <c r="AX35" s="542"/>
      <c r="AY35" s="542"/>
      <c r="AZ35" s="542"/>
      <c r="BA35" s="542"/>
    </row>
    <row r="36" spans="1:53" ht="15.75" customHeight="1">
      <c r="A36" s="552" t="s">
        <v>715</v>
      </c>
      <c r="B36" s="551"/>
      <c r="C36" s="551"/>
      <c r="D36" s="551"/>
      <c r="E36" s="551"/>
      <c r="F36" s="551"/>
      <c r="G36" s="551"/>
      <c r="H36" s="551"/>
      <c r="I36" s="551"/>
      <c r="J36" s="551"/>
      <c r="K36" s="551"/>
      <c r="L36" s="551"/>
      <c r="M36" s="551"/>
      <c r="N36" s="539">
        <f>N37+N39</f>
        <v>6202275</v>
      </c>
      <c r="O36" s="539"/>
      <c r="P36" s="539"/>
      <c r="Q36" s="539"/>
      <c r="R36" s="539"/>
      <c r="S36" s="539"/>
      <c r="T36" s="539"/>
      <c r="U36" s="539"/>
      <c r="V36" s="542">
        <f>ROUND(N36/'介護サービス費の状況'!$K$79,0)</f>
        <v>94</v>
      </c>
      <c r="W36" s="542"/>
      <c r="X36" s="542"/>
      <c r="Y36" s="542"/>
      <c r="Z36" s="542"/>
      <c r="AB36" s="551" t="s">
        <v>738</v>
      </c>
      <c r="AC36" s="551"/>
      <c r="AD36" s="551"/>
      <c r="AE36" s="551"/>
      <c r="AF36" s="551"/>
      <c r="AG36" s="551"/>
      <c r="AH36" s="551"/>
      <c r="AI36" s="551"/>
      <c r="AJ36" s="551"/>
      <c r="AK36" s="551"/>
      <c r="AL36" s="551"/>
      <c r="AM36" s="551"/>
      <c r="AN36" s="551"/>
      <c r="AO36" s="542">
        <f>AO7+AO14+AO22+AO25+AO28+AO33</f>
        <v>12515959014</v>
      </c>
      <c r="AP36" s="542"/>
      <c r="AQ36" s="542"/>
      <c r="AR36" s="542"/>
      <c r="AS36" s="542"/>
      <c r="AT36" s="542"/>
      <c r="AU36" s="542"/>
      <c r="AV36" s="542"/>
      <c r="AW36" s="542">
        <f>ROUND(AO36/'介護サービス費の状況'!$K$79,0)</f>
        <v>188826</v>
      </c>
      <c r="AX36" s="542"/>
      <c r="AY36" s="542"/>
      <c r="AZ36" s="542"/>
      <c r="BA36" s="542"/>
    </row>
    <row r="37" spans="1:53" ht="15.75" customHeight="1">
      <c r="A37" s="35"/>
      <c r="B37" s="552" t="s">
        <v>716</v>
      </c>
      <c r="C37" s="551"/>
      <c r="D37" s="551"/>
      <c r="E37" s="551"/>
      <c r="F37" s="551"/>
      <c r="G37" s="551"/>
      <c r="H37" s="551"/>
      <c r="I37" s="551"/>
      <c r="J37" s="551"/>
      <c r="K37" s="551"/>
      <c r="L37" s="551"/>
      <c r="M37" s="551"/>
      <c r="N37" s="539">
        <f>N38</f>
        <v>0</v>
      </c>
      <c r="O37" s="539"/>
      <c r="P37" s="539"/>
      <c r="Q37" s="539"/>
      <c r="R37" s="539"/>
      <c r="S37" s="539"/>
      <c r="T37" s="539"/>
      <c r="U37" s="539"/>
      <c r="V37" s="542">
        <f>ROUND(N37/'介護サービス費の状況'!$K$79,0)</f>
        <v>0</v>
      </c>
      <c r="W37" s="542"/>
      <c r="X37" s="542"/>
      <c r="Y37" s="542"/>
      <c r="Z37" s="542"/>
      <c r="AB37" s="551" t="s">
        <v>740</v>
      </c>
      <c r="AC37" s="551"/>
      <c r="AD37" s="551"/>
      <c r="AE37" s="551"/>
      <c r="AF37" s="551"/>
      <c r="AG37" s="551"/>
      <c r="AH37" s="551"/>
      <c r="AI37" s="551"/>
      <c r="AJ37" s="551"/>
      <c r="AK37" s="551"/>
      <c r="AL37" s="551"/>
      <c r="AM37" s="551"/>
      <c r="AN37" s="551"/>
      <c r="AO37" s="542">
        <f>N43-AO36</f>
        <v>387589685</v>
      </c>
      <c r="AP37" s="542"/>
      <c r="AQ37" s="542"/>
      <c r="AR37" s="542"/>
      <c r="AS37" s="542"/>
      <c r="AT37" s="542"/>
      <c r="AU37" s="542"/>
      <c r="AV37" s="542"/>
      <c r="AW37" s="542">
        <f>ROUND(AO37/'介護サービス費の状況'!$K$79,0)</f>
        <v>5847</v>
      </c>
      <c r="AX37" s="542"/>
      <c r="AY37" s="542"/>
      <c r="AZ37" s="542"/>
      <c r="BA37" s="542"/>
    </row>
    <row r="38" spans="1:53" ht="15.75" customHeight="1">
      <c r="A38" s="35"/>
      <c r="B38" s="34"/>
      <c r="C38" s="551" t="s">
        <v>716</v>
      </c>
      <c r="D38" s="551"/>
      <c r="E38" s="551"/>
      <c r="F38" s="551"/>
      <c r="G38" s="551"/>
      <c r="H38" s="551"/>
      <c r="I38" s="551"/>
      <c r="J38" s="551"/>
      <c r="K38" s="551"/>
      <c r="L38" s="551"/>
      <c r="M38" s="551"/>
      <c r="N38" s="539">
        <v>0</v>
      </c>
      <c r="O38" s="539"/>
      <c r="P38" s="539"/>
      <c r="Q38" s="539"/>
      <c r="R38" s="539"/>
      <c r="S38" s="539"/>
      <c r="T38" s="539"/>
      <c r="U38" s="539"/>
      <c r="V38" s="542">
        <f>ROUND(N38/'介護サービス費の状況'!$K$79,0)</f>
        <v>0</v>
      </c>
      <c r="W38" s="542"/>
      <c r="X38" s="542"/>
      <c r="Y38" s="542"/>
      <c r="Z38" s="542"/>
      <c r="AB38" s="543" t="s">
        <v>744</v>
      </c>
      <c r="AC38" s="543"/>
      <c r="AD38" s="543"/>
      <c r="AE38" s="543"/>
      <c r="AF38" s="543"/>
      <c r="AG38" s="543"/>
      <c r="AH38" s="543"/>
      <c r="AI38" s="543"/>
      <c r="AJ38" s="543"/>
      <c r="AK38" s="543"/>
      <c r="AL38" s="543"/>
      <c r="AM38" s="543"/>
      <c r="AN38" s="543"/>
      <c r="AO38" s="543"/>
      <c r="AP38" s="543"/>
      <c r="AQ38" s="543"/>
      <c r="AR38" s="543"/>
      <c r="AS38" s="543"/>
      <c r="AT38" s="543"/>
      <c r="AU38" s="543"/>
      <c r="AV38" s="543"/>
      <c r="AW38" s="543"/>
      <c r="AX38" s="543"/>
      <c r="AY38" s="543"/>
      <c r="AZ38" s="543"/>
      <c r="BA38" s="543"/>
    </row>
    <row r="39" spans="1:53" ht="15.75" customHeight="1">
      <c r="A39" s="35"/>
      <c r="B39" s="552" t="s">
        <v>717</v>
      </c>
      <c r="C39" s="551"/>
      <c r="D39" s="551"/>
      <c r="E39" s="551"/>
      <c r="F39" s="551"/>
      <c r="G39" s="551"/>
      <c r="H39" s="551"/>
      <c r="I39" s="551"/>
      <c r="J39" s="551"/>
      <c r="K39" s="551"/>
      <c r="L39" s="551"/>
      <c r="M39" s="551"/>
      <c r="N39" s="539">
        <f>N40+N41+N42</f>
        <v>6202275</v>
      </c>
      <c r="O39" s="539"/>
      <c r="P39" s="539"/>
      <c r="Q39" s="539"/>
      <c r="R39" s="539"/>
      <c r="S39" s="539"/>
      <c r="T39" s="539"/>
      <c r="U39" s="539"/>
      <c r="V39" s="542">
        <f>ROUND(N39/'介護サービス費の状況'!$K$79,0)</f>
        <v>94</v>
      </c>
      <c r="W39" s="542"/>
      <c r="X39" s="542"/>
      <c r="Y39" s="542"/>
      <c r="Z39" s="542"/>
      <c r="AB39" s="543"/>
      <c r="AC39" s="543"/>
      <c r="AD39" s="543"/>
      <c r="AE39" s="543"/>
      <c r="AF39" s="543"/>
      <c r="AG39" s="543"/>
      <c r="AH39" s="543"/>
      <c r="AI39" s="543"/>
      <c r="AJ39" s="543"/>
      <c r="AK39" s="543"/>
      <c r="AL39" s="543"/>
      <c r="AM39" s="543"/>
      <c r="AN39" s="543"/>
      <c r="AO39" s="543"/>
      <c r="AP39" s="543"/>
      <c r="AQ39" s="543"/>
      <c r="AR39" s="543"/>
      <c r="AS39" s="543"/>
      <c r="AT39" s="543"/>
      <c r="AU39" s="543"/>
      <c r="AV39" s="543"/>
      <c r="AW39" s="543"/>
      <c r="AX39" s="543"/>
      <c r="AY39" s="543"/>
      <c r="AZ39" s="543"/>
      <c r="BA39" s="543"/>
    </row>
    <row r="40" spans="1:53" ht="15.75" customHeight="1">
      <c r="A40" s="35"/>
      <c r="B40" s="35"/>
      <c r="C40" s="551" t="s">
        <v>718</v>
      </c>
      <c r="D40" s="551"/>
      <c r="E40" s="551"/>
      <c r="F40" s="551"/>
      <c r="G40" s="551"/>
      <c r="H40" s="551"/>
      <c r="I40" s="551"/>
      <c r="J40" s="551"/>
      <c r="K40" s="551"/>
      <c r="L40" s="551"/>
      <c r="M40" s="551"/>
      <c r="N40" s="539">
        <v>0</v>
      </c>
      <c r="O40" s="539"/>
      <c r="P40" s="539"/>
      <c r="Q40" s="539"/>
      <c r="R40" s="539"/>
      <c r="S40" s="539"/>
      <c r="T40" s="539"/>
      <c r="U40" s="539"/>
      <c r="V40" s="542">
        <f>ROUND(N40/'介護サービス費の状況'!$K$79,0)</f>
        <v>0</v>
      </c>
      <c r="W40" s="542"/>
      <c r="X40" s="542"/>
      <c r="Y40" s="542"/>
      <c r="Z40" s="542"/>
      <c r="AO40" s="33"/>
      <c r="AP40" s="33"/>
      <c r="AQ40" s="33"/>
      <c r="AR40" s="33"/>
      <c r="AS40" s="33"/>
      <c r="AT40" s="33"/>
      <c r="AU40" s="33"/>
      <c r="AV40" s="33"/>
      <c r="AW40" s="33"/>
      <c r="AX40" s="33"/>
      <c r="AY40" s="33"/>
      <c r="AZ40" s="33"/>
      <c r="BA40" s="33"/>
    </row>
    <row r="41" spans="1:53" ht="15.75" customHeight="1">
      <c r="A41" s="35"/>
      <c r="B41" s="35"/>
      <c r="C41" s="551" t="s">
        <v>719</v>
      </c>
      <c r="D41" s="551"/>
      <c r="E41" s="551"/>
      <c r="F41" s="551"/>
      <c r="G41" s="551"/>
      <c r="H41" s="551"/>
      <c r="I41" s="551"/>
      <c r="J41" s="551"/>
      <c r="K41" s="551"/>
      <c r="L41" s="551"/>
      <c r="M41" s="551"/>
      <c r="N41" s="539">
        <v>81965</v>
      </c>
      <c r="O41" s="539"/>
      <c r="P41" s="539"/>
      <c r="Q41" s="539"/>
      <c r="R41" s="539"/>
      <c r="S41" s="539"/>
      <c r="T41" s="539"/>
      <c r="U41" s="539"/>
      <c r="V41" s="542">
        <f>ROUND(N41/'介護サービス費の状況'!$K$79,0)</f>
        <v>1</v>
      </c>
      <c r="W41" s="542"/>
      <c r="X41" s="542"/>
      <c r="Y41" s="542"/>
      <c r="Z41" s="542"/>
      <c r="AO41" s="33"/>
      <c r="AP41" s="33"/>
      <c r="AQ41" s="33"/>
      <c r="AR41" s="33"/>
      <c r="AS41" s="33"/>
      <c r="AT41" s="33"/>
      <c r="AU41" s="33"/>
      <c r="AV41" s="33"/>
      <c r="AW41" s="33"/>
      <c r="AX41" s="33"/>
      <c r="AY41" s="33"/>
      <c r="AZ41" s="33"/>
      <c r="BA41" s="33"/>
    </row>
    <row r="42" spans="1:53" ht="15.75" customHeight="1">
      <c r="A42" s="34"/>
      <c r="B42" s="34"/>
      <c r="C42" s="551" t="s">
        <v>717</v>
      </c>
      <c r="D42" s="551"/>
      <c r="E42" s="551"/>
      <c r="F42" s="551"/>
      <c r="G42" s="551"/>
      <c r="H42" s="551"/>
      <c r="I42" s="551"/>
      <c r="J42" s="551"/>
      <c r="K42" s="551"/>
      <c r="L42" s="551"/>
      <c r="M42" s="551"/>
      <c r="N42" s="539">
        <v>6120310</v>
      </c>
      <c r="O42" s="539"/>
      <c r="P42" s="539"/>
      <c r="Q42" s="539"/>
      <c r="R42" s="539"/>
      <c r="S42" s="539"/>
      <c r="T42" s="539"/>
      <c r="U42" s="539"/>
      <c r="V42" s="542">
        <f>ROUND(N42/'介護サービス費の状況'!$K$79,0)</f>
        <v>92</v>
      </c>
      <c r="W42" s="542"/>
      <c r="X42" s="542"/>
      <c r="Y42" s="542"/>
      <c r="Z42" s="542"/>
      <c r="AB42" s="32" t="s">
        <v>746</v>
      </c>
      <c r="AO42" s="33"/>
      <c r="AP42" s="33"/>
      <c r="AQ42" s="33"/>
      <c r="AR42" s="33"/>
      <c r="AS42" s="33"/>
      <c r="AT42" s="541" t="s">
        <v>632</v>
      </c>
      <c r="AU42" s="541"/>
      <c r="AV42" s="541"/>
      <c r="AW42" s="541"/>
      <c r="AX42" s="541"/>
      <c r="AY42" s="541"/>
      <c r="AZ42" s="541"/>
      <c r="BA42" s="541"/>
    </row>
    <row r="43" spans="1:53" ht="15.75" customHeight="1">
      <c r="A43" s="551" t="s">
        <v>739</v>
      </c>
      <c r="B43" s="551"/>
      <c r="C43" s="551"/>
      <c r="D43" s="551"/>
      <c r="E43" s="551"/>
      <c r="F43" s="551"/>
      <c r="G43" s="551"/>
      <c r="H43" s="551"/>
      <c r="I43" s="551"/>
      <c r="J43" s="551"/>
      <c r="K43" s="551"/>
      <c r="L43" s="551"/>
      <c r="M43" s="551"/>
      <c r="N43" s="542">
        <f>N7+N10+N16+N19+N26+N29+N33+N36</f>
        <v>12903548699</v>
      </c>
      <c r="O43" s="542"/>
      <c r="P43" s="542"/>
      <c r="Q43" s="542"/>
      <c r="R43" s="542"/>
      <c r="S43" s="542"/>
      <c r="T43" s="542"/>
      <c r="U43" s="542"/>
      <c r="V43" s="542">
        <f>ROUND(N43/'介護サービス費の状況'!$K$79,0)</f>
        <v>194674</v>
      </c>
      <c r="W43" s="542"/>
      <c r="X43" s="542"/>
      <c r="Y43" s="542"/>
      <c r="Z43" s="542"/>
      <c r="AB43" s="540"/>
      <c r="AC43" s="540"/>
      <c r="AD43" s="540"/>
      <c r="AE43" s="540"/>
      <c r="AF43" s="540"/>
      <c r="AG43" s="540"/>
      <c r="AH43" s="540"/>
      <c r="AI43" s="540"/>
      <c r="AJ43" s="540"/>
      <c r="AK43" s="540"/>
      <c r="AL43" s="540"/>
      <c r="AM43" s="540"/>
      <c r="AN43" s="540"/>
      <c r="AO43" s="538" t="s">
        <v>748</v>
      </c>
      <c r="AP43" s="538"/>
      <c r="AQ43" s="538"/>
      <c r="AR43" s="538"/>
      <c r="AS43" s="538"/>
      <c r="AT43" s="538"/>
      <c r="AU43" s="538"/>
      <c r="AV43" s="538"/>
      <c r="AW43" s="538" t="s">
        <v>749</v>
      </c>
      <c r="AX43" s="538"/>
      <c r="AY43" s="538"/>
      <c r="AZ43" s="538"/>
      <c r="BA43" s="538"/>
    </row>
    <row r="44" spans="28:53" ht="15.75" customHeight="1">
      <c r="AB44" s="540" t="s">
        <v>747</v>
      </c>
      <c r="AC44" s="540"/>
      <c r="AD44" s="540"/>
      <c r="AE44" s="540"/>
      <c r="AF44" s="540"/>
      <c r="AG44" s="540"/>
      <c r="AH44" s="540"/>
      <c r="AI44" s="540"/>
      <c r="AJ44" s="540"/>
      <c r="AK44" s="540"/>
      <c r="AL44" s="540"/>
      <c r="AM44" s="540"/>
      <c r="AN44" s="540"/>
      <c r="AO44" s="539">
        <v>0</v>
      </c>
      <c r="AP44" s="539"/>
      <c r="AQ44" s="539"/>
      <c r="AR44" s="539"/>
      <c r="AS44" s="539"/>
      <c r="AT44" s="539"/>
      <c r="AU44" s="539"/>
      <c r="AV44" s="539"/>
      <c r="AW44" s="542">
        <f>ROUND(AO44/'介護サービス費の状況'!$K$79,0)</f>
        <v>0</v>
      </c>
      <c r="AX44" s="542"/>
      <c r="AY44" s="542"/>
      <c r="AZ44" s="542"/>
      <c r="BA44" s="542"/>
    </row>
    <row r="45" spans="28:53" ht="15.75" customHeight="1">
      <c r="AB45" s="540" t="s">
        <v>39</v>
      </c>
      <c r="AC45" s="540"/>
      <c r="AD45" s="540"/>
      <c r="AE45" s="540"/>
      <c r="AF45" s="540"/>
      <c r="AG45" s="540"/>
      <c r="AH45" s="540"/>
      <c r="AI45" s="540"/>
      <c r="AJ45" s="540"/>
      <c r="AK45" s="540"/>
      <c r="AL45" s="540"/>
      <c r="AM45" s="540"/>
      <c r="AN45" s="540"/>
      <c r="AO45" s="539">
        <v>623149975</v>
      </c>
      <c r="AP45" s="539"/>
      <c r="AQ45" s="539"/>
      <c r="AR45" s="539"/>
      <c r="AS45" s="539"/>
      <c r="AT45" s="539"/>
      <c r="AU45" s="539"/>
      <c r="AV45" s="539"/>
      <c r="AW45" s="542">
        <f>ROUND(AO45/'介護サービス費の状況'!$K$79,0)</f>
        <v>9401</v>
      </c>
      <c r="AX45" s="542"/>
      <c r="AY45" s="542"/>
      <c r="AZ45" s="542"/>
      <c r="BA45" s="542"/>
    </row>
    <row r="46" spans="28:53" ht="15.75" customHeight="1">
      <c r="AB46" s="538" t="s">
        <v>531</v>
      </c>
      <c r="AC46" s="538"/>
      <c r="AD46" s="538"/>
      <c r="AE46" s="538"/>
      <c r="AF46" s="538"/>
      <c r="AG46" s="538"/>
      <c r="AH46" s="538"/>
      <c r="AI46" s="538"/>
      <c r="AJ46" s="538"/>
      <c r="AK46" s="538"/>
      <c r="AL46" s="538"/>
      <c r="AM46" s="538"/>
      <c r="AN46" s="538"/>
      <c r="AO46" s="542">
        <f>SUM(AO44:AV45)</f>
        <v>623149975</v>
      </c>
      <c r="AP46" s="542"/>
      <c r="AQ46" s="542"/>
      <c r="AR46" s="542"/>
      <c r="AS46" s="542"/>
      <c r="AT46" s="542"/>
      <c r="AU46" s="542"/>
      <c r="AV46" s="542"/>
      <c r="AW46" s="542">
        <f>ROUND(AO46/'介護サービス費の状況'!$K$79,0)</f>
        <v>9401</v>
      </c>
      <c r="AX46" s="542"/>
      <c r="AY46" s="542"/>
      <c r="AZ46" s="542"/>
      <c r="BA46" s="542"/>
    </row>
  </sheetData>
  <mergeCells count="226">
    <mergeCell ref="N7:U7"/>
    <mergeCell ref="N8:U8"/>
    <mergeCell ref="N9:U9"/>
    <mergeCell ref="N10:U10"/>
    <mergeCell ref="N11:U11"/>
    <mergeCell ref="N12:U12"/>
    <mergeCell ref="N13:U13"/>
    <mergeCell ref="N14:U14"/>
    <mergeCell ref="N15:U15"/>
    <mergeCell ref="N16:U16"/>
    <mergeCell ref="N17:U17"/>
    <mergeCell ref="N18:U18"/>
    <mergeCell ref="N19:U19"/>
    <mergeCell ref="N20:U20"/>
    <mergeCell ref="N21:U21"/>
    <mergeCell ref="N22:U22"/>
    <mergeCell ref="N23:U23"/>
    <mergeCell ref="N24:U24"/>
    <mergeCell ref="N25:U25"/>
    <mergeCell ref="N26:U26"/>
    <mergeCell ref="N27:U27"/>
    <mergeCell ref="N28:U28"/>
    <mergeCell ref="N29:U29"/>
    <mergeCell ref="N30:U30"/>
    <mergeCell ref="N37:U37"/>
    <mergeCell ref="N38:U38"/>
    <mergeCell ref="N31:U31"/>
    <mergeCell ref="N32:U32"/>
    <mergeCell ref="N33:U33"/>
    <mergeCell ref="N34:U34"/>
    <mergeCell ref="N39:U39"/>
    <mergeCell ref="N40:U40"/>
    <mergeCell ref="N41:U41"/>
    <mergeCell ref="N42:U42"/>
    <mergeCell ref="N43:U43"/>
    <mergeCell ref="V7:Z7"/>
    <mergeCell ref="V8:Z8"/>
    <mergeCell ref="V9:Z9"/>
    <mergeCell ref="V10:Z10"/>
    <mergeCell ref="V11:Z11"/>
    <mergeCell ref="V12:Z12"/>
    <mergeCell ref="V13:Z13"/>
    <mergeCell ref="V14:Z14"/>
    <mergeCell ref="V15:Z15"/>
    <mergeCell ref="V16:Z16"/>
    <mergeCell ref="V17:Z17"/>
    <mergeCell ref="V18:Z18"/>
    <mergeCell ref="V19:Z19"/>
    <mergeCell ref="V20:Z20"/>
    <mergeCell ref="V21:Z21"/>
    <mergeCell ref="V22:Z22"/>
    <mergeCell ref="V23:Z23"/>
    <mergeCell ref="V24:Z24"/>
    <mergeCell ref="V25:Z25"/>
    <mergeCell ref="V26:Z26"/>
    <mergeCell ref="V27:Z27"/>
    <mergeCell ref="V28:Z28"/>
    <mergeCell ref="V29:Z29"/>
    <mergeCell ref="V30:Z30"/>
    <mergeCell ref="V31:Z31"/>
    <mergeCell ref="V37:Z37"/>
    <mergeCell ref="V38:Z38"/>
    <mergeCell ref="V39:Z39"/>
    <mergeCell ref="V32:Z32"/>
    <mergeCell ref="V33:Z33"/>
    <mergeCell ref="V34:Z34"/>
    <mergeCell ref="V35:Z35"/>
    <mergeCell ref="V40:Z40"/>
    <mergeCell ref="V41:Z41"/>
    <mergeCell ref="V42:Z42"/>
    <mergeCell ref="V43:Z43"/>
    <mergeCell ref="AO7:AV7"/>
    <mergeCell ref="AO8:AV8"/>
    <mergeCell ref="AO9:AV9"/>
    <mergeCell ref="AO10:AV10"/>
    <mergeCell ref="AO11:AV11"/>
    <mergeCell ref="AO12:AV12"/>
    <mergeCell ref="AO13:AV13"/>
    <mergeCell ref="AO14:AV14"/>
    <mergeCell ref="AO15:AV15"/>
    <mergeCell ref="AO16:AV16"/>
    <mergeCell ref="AO17:AV17"/>
    <mergeCell ref="AO18:AV18"/>
    <mergeCell ref="AO29:AV29"/>
    <mergeCell ref="AO30:AV30"/>
    <mergeCell ref="AO23:AV23"/>
    <mergeCell ref="AO24:AV24"/>
    <mergeCell ref="AO25:AV25"/>
    <mergeCell ref="AO26:AV26"/>
    <mergeCell ref="A36:M36"/>
    <mergeCell ref="AO31:AV31"/>
    <mergeCell ref="AO32:AV32"/>
    <mergeCell ref="AO33:AV33"/>
    <mergeCell ref="AO34:AV34"/>
    <mergeCell ref="V36:Z36"/>
    <mergeCell ref="N35:U35"/>
    <mergeCell ref="N36:U36"/>
    <mergeCell ref="AC31:AN31"/>
    <mergeCell ref="AD32:AN32"/>
    <mergeCell ref="A29:M29"/>
    <mergeCell ref="AO35:AV35"/>
    <mergeCell ref="AO36:AV36"/>
    <mergeCell ref="AO37:AV37"/>
    <mergeCell ref="B30:M30"/>
    <mergeCell ref="C31:M31"/>
    <mergeCell ref="C32:M32"/>
    <mergeCell ref="A33:M33"/>
    <mergeCell ref="B34:M34"/>
    <mergeCell ref="C35:M35"/>
    <mergeCell ref="AW15:BA15"/>
    <mergeCell ref="A26:M26"/>
    <mergeCell ref="B27:M27"/>
    <mergeCell ref="C28:M28"/>
    <mergeCell ref="AO27:AV27"/>
    <mergeCell ref="AO28:AV28"/>
    <mergeCell ref="AO19:AV19"/>
    <mergeCell ref="AO20:AV20"/>
    <mergeCell ref="AO21:AV21"/>
    <mergeCell ref="AO22:AV22"/>
    <mergeCell ref="AW11:BA11"/>
    <mergeCell ref="AW12:BA12"/>
    <mergeCell ref="AW13:BA13"/>
    <mergeCell ref="AW14:BA14"/>
    <mergeCell ref="AW7:BA7"/>
    <mergeCell ref="AW8:BA8"/>
    <mergeCell ref="AW9:BA9"/>
    <mergeCell ref="AW10:BA10"/>
    <mergeCell ref="AW16:BA16"/>
    <mergeCell ref="AW17:BA17"/>
    <mergeCell ref="AW18:BA18"/>
    <mergeCell ref="AW19:BA19"/>
    <mergeCell ref="AW20:BA20"/>
    <mergeCell ref="AW21:BA21"/>
    <mergeCell ref="AW22:BA22"/>
    <mergeCell ref="AW23:BA23"/>
    <mergeCell ref="AW31:BA31"/>
    <mergeCell ref="AW24:BA24"/>
    <mergeCell ref="AW25:BA25"/>
    <mergeCell ref="AW26:BA26"/>
    <mergeCell ref="AW27:BA27"/>
    <mergeCell ref="AW37:BA37"/>
    <mergeCell ref="C18:M18"/>
    <mergeCell ref="A19:M19"/>
    <mergeCell ref="B20:M20"/>
    <mergeCell ref="C21:M21"/>
    <mergeCell ref="B22:M22"/>
    <mergeCell ref="C23:M23"/>
    <mergeCell ref="B24:M24"/>
    <mergeCell ref="C25:M25"/>
    <mergeCell ref="AW32:BA32"/>
    <mergeCell ref="C15:M15"/>
    <mergeCell ref="A16:M16"/>
    <mergeCell ref="B17:M17"/>
    <mergeCell ref="AW36:BA36"/>
    <mergeCell ref="AW33:BA33"/>
    <mergeCell ref="AW34:BA34"/>
    <mergeCell ref="AW35:BA35"/>
    <mergeCell ref="AW28:BA28"/>
    <mergeCell ref="AW29:BA29"/>
    <mergeCell ref="AW30:BA30"/>
    <mergeCell ref="AB7:AN7"/>
    <mergeCell ref="AC8:AN8"/>
    <mergeCell ref="AD9:AN9"/>
    <mergeCell ref="AD10:AN10"/>
    <mergeCell ref="AD11:AN11"/>
    <mergeCell ref="AC12:AN12"/>
    <mergeCell ref="AD13:AN13"/>
    <mergeCell ref="AB14:AN14"/>
    <mergeCell ref="AC15:AN15"/>
    <mergeCell ref="AD16:AN16"/>
    <mergeCell ref="AE17:AN17"/>
    <mergeCell ref="AE18:AN18"/>
    <mergeCell ref="AE19:AN19"/>
    <mergeCell ref="AE20:AN20"/>
    <mergeCell ref="AD21:AN21"/>
    <mergeCell ref="AB22:AN22"/>
    <mergeCell ref="AC23:AN23"/>
    <mergeCell ref="AD24:AN24"/>
    <mergeCell ref="AB25:AN25"/>
    <mergeCell ref="AC26:AN26"/>
    <mergeCell ref="AD35:AN35"/>
    <mergeCell ref="AB36:AN36"/>
    <mergeCell ref="AD27:AN27"/>
    <mergeCell ref="AB28:AN28"/>
    <mergeCell ref="AC29:AN29"/>
    <mergeCell ref="AD30:AN30"/>
    <mergeCell ref="AB37:AN37"/>
    <mergeCell ref="A7:M7"/>
    <mergeCell ref="B8:M8"/>
    <mergeCell ref="C9:M9"/>
    <mergeCell ref="A10:M10"/>
    <mergeCell ref="B11:M11"/>
    <mergeCell ref="C12:M12"/>
    <mergeCell ref="B13:M13"/>
    <mergeCell ref="AB33:AN33"/>
    <mergeCell ref="AC34:AN34"/>
    <mergeCell ref="V6:Z6"/>
    <mergeCell ref="C41:M41"/>
    <mergeCell ref="C42:M42"/>
    <mergeCell ref="A43:M43"/>
    <mergeCell ref="A6:M6"/>
    <mergeCell ref="B37:M37"/>
    <mergeCell ref="C38:M38"/>
    <mergeCell ref="B39:M39"/>
    <mergeCell ref="C40:M40"/>
    <mergeCell ref="C14:M14"/>
    <mergeCell ref="AO44:AV44"/>
    <mergeCell ref="AB38:BA39"/>
    <mergeCell ref="AT5:BA5"/>
    <mergeCell ref="S5:Z5"/>
    <mergeCell ref="AB43:AN43"/>
    <mergeCell ref="AW43:BA43"/>
    <mergeCell ref="N6:U6"/>
    <mergeCell ref="AB6:AN6"/>
    <mergeCell ref="AO6:AV6"/>
    <mergeCell ref="AW6:BA6"/>
    <mergeCell ref="AB46:AN46"/>
    <mergeCell ref="AO45:AV45"/>
    <mergeCell ref="AB45:AN45"/>
    <mergeCell ref="AT42:BA42"/>
    <mergeCell ref="AW44:BA44"/>
    <mergeCell ref="AW45:BA45"/>
    <mergeCell ref="AW46:BA46"/>
    <mergeCell ref="AO46:AV46"/>
    <mergeCell ref="AB44:AN44"/>
    <mergeCell ref="AO43:AV4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dc:creator>
  <cp:keywords/>
  <dc:description/>
  <cp:lastModifiedBy>西宮市</cp:lastModifiedBy>
  <cp:lastPrinted>2003-10-21T05:03:04Z</cp:lastPrinted>
  <dcterms:created xsi:type="dcterms:W3CDTF">2002-08-05T05:15:47Z</dcterms:created>
  <dcterms:modified xsi:type="dcterms:W3CDTF">2006-12-21T05:44:36Z</dcterms:modified>
  <cp:category/>
  <cp:version/>
  <cp:contentType/>
  <cp:contentStatus/>
</cp:coreProperties>
</file>