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790" firstSheet="22" activeTab="25"/>
  </bookViews>
  <sheets>
    <sheet name="表紙" sheetId="1" r:id="rId1"/>
    <sheet name="目次" sheetId="2" r:id="rId2"/>
    <sheet name="介護保険制度の沿革" sheetId="3" r:id="rId3"/>
    <sheet name="事務体制" sheetId="4" r:id="rId4"/>
    <sheet name="被保険者等の状況" sheetId="5" r:id="rId5"/>
    <sheet name="要介護認定の状況" sheetId="6" r:id="rId6"/>
    <sheet name="介護サービス費の状況" sheetId="7" r:id="rId7"/>
    <sheet name="保険料の状況" sheetId="8" r:id="rId8"/>
    <sheet name="特別会計決算の状況" sheetId="9" r:id="rId9"/>
    <sheet name="資料" sheetId="10" r:id="rId10"/>
    <sheet name="条例" sheetId="11" r:id="rId11"/>
    <sheet name="規則" sheetId="12" r:id="rId12"/>
    <sheet name="様式１" sheetId="13" r:id="rId13"/>
    <sheet name="様式１の２" sheetId="14" r:id="rId14"/>
    <sheet name="様式１の２①" sheetId="15" r:id="rId15"/>
    <sheet name="様式１の３" sheetId="16" r:id="rId16"/>
    <sheet name="様式１の３①" sheetId="17" r:id="rId17"/>
    <sheet name="様式１の４" sheetId="18" r:id="rId18"/>
    <sheet name="様式２" sheetId="19" r:id="rId19"/>
    <sheet name="様式２①" sheetId="20" r:id="rId20"/>
    <sheet name="様式２の２" sheetId="21" r:id="rId21"/>
    <sheet name="様式２の①" sheetId="22" r:id="rId22"/>
    <sheet name="様式２の３" sheetId="23" r:id="rId23"/>
    <sheet name="様式２の４" sheetId="24" r:id="rId24"/>
    <sheet name="様式２の５" sheetId="25" r:id="rId25"/>
    <sheet name="様式２の５①" sheetId="26" r:id="rId26"/>
    <sheet name="様式２の６" sheetId="27" r:id="rId27"/>
    <sheet name="様式３" sheetId="28" r:id="rId28"/>
    <sheet name="様式４" sheetId="29" r:id="rId29"/>
    <sheet name="様式４の２" sheetId="30" r:id="rId30"/>
  </sheets>
  <definedNames>
    <definedName name="_xlnm.Print_Area" localSheetId="8">'特別会計決算の状況'!$A$1:$BC$46</definedName>
    <definedName name="_xlnm.Print_Area" localSheetId="28">'様式４'!$A$1:$J$48</definedName>
    <definedName name="_xlnm.Print_Titles" localSheetId="18">'様式２'!$1:$9</definedName>
    <definedName name="_xlnm.Print_Titles" localSheetId="19">'様式２①'!$1:$9</definedName>
    <definedName name="_xlnm.Print_Titles" localSheetId="21">'様式２の①'!$1:$9</definedName>
    <definedName name="_xlnm.Print_Titles" localSheetId="20">'様式２の２'!$1:$9</definedName>
    <definedName name="_xlnm.Print_Titles" localSheetId="22">'様式２の３'!$1:$9</definedName>
    <definedName name="_xlnm.Print_Titles" localSheetId="23">'様式２の４'!$1:$9</definedName>
    <definedName name="SEARCH_TOP2" localSheetId="11">'規則'!$A$481</definedName>
  </definedNames>
  <calcPr fullCalcOnLoad="1"/>
</workbook>
</file>

<file path=xl/comments29.xml><?xml version="1.0" encoding="utf-8"?>
<comments xmlns="http://schemas.openxmlformats.org/spreadsheetml/2006/main">
  <authors>
    <author>西宮市</author>
  </authors>
  <commentList>
    <comment ref="H15" authorId="0">
      <text>
        <r>
          <rPr>
            <b/>
            <sz val="9"/>
            <rFont val="ＭＳ Ｐゴシック"/>
            <family val="3"/>
          </rPr>
          <t>様式3の支払済額累計と一致。下の2つも同じ</t>
        </r>
      </text>
    </comment>
  </commentList>
</comments>
</file>

<file path=xl/sharedStrings.xml><?xml version="1.0" encoding="utf-8"?>
<sst xmlns="http://schemas.openxmlformats.org/spreadsheetml/2006/main" count="3041" uniqueCount="1541">
  <si>
    <t>A</t>
  </si>
  <si>
    <t>B</t>
  </si>
  <si>
    <t>E=B/G</t>
  </si>
  <si>
    <t>単位：円</t>
  </si>
  <si>
    <t>人・・・・・(G)</t>
  </si>
  <si>
    <t>人・・・・・(H)</t>
  </si>
  <si>
    <t>高額居宅支援サービス費</t>
  </si>
  <si>
    <t>高額介護サービス費</t>
  </si>
  <si>
    <t>Ⅳ　保険料の状況</t>
  </si>
  <si>
    <t>１　保険料率</t>
  </si>
  <si>
    <t>備考</t>
  </si>
  <si>
    <t>平成12年度</t>
  </si>
  <si>
    <t>平成13年度</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</si>
  <si>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</si>
  <si>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</si>
  <si>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</si>
  <si>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</si>
  <si>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</si>
  <si>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</si>
  <si>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</si>
  <si>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</si>
  <si>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</si>
  <si>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</si>
  <si>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</si>
  <si>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</si>
  <si>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</si>
  <si>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</si>
  <si>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カ</t>
  </si>
  <si>
    <t>政令第39条第１項第３号に該当し、か</t>
  </si>
  <si>
    <t>当該年度分の保険料の２分の１に相当す</t>
  </si>
  <si>
    <t>キ</t>
  </si>
  <si>
    <t>ク</t>
  </si>
  <si>
    <t>法第54条の３第２項に規定する特例地域密着型介護予防サービス費の額　同項に規定する基準の額</t>
  </si>
  <si>
    <t>法第42条の３第２項に規定する特例地域密着型介護サービス費の額　同項に規定する基準の額</t>
  </si>
  <si>
    <t>政令第39条第３項において準用する政令第38条第2項の規定により算定した額に、100円未満</t>
  </si>
  <si>
    <t>50円以上の端数があるときは、これを100円に切り上げ、50円未満の端数があるときは、これを</t>
  </si>
  <si>
    <t>切り捨てる。</t>
  </si>
  <si>
    <t>（延滞金の減免）</t>
  </si>
  <si>
    <t>第14条</t>
  </si>
  <si>
    <t>条例第9条第3項の規定による延滞金の減免は、条例第10条第1項各号に該当する場合におい</t>
  </si>
  <si>
    <t>て、納付義務者からの申請により減免を行うことができる。</t>
  </si>
  <si>
    <t>第15条</t>
  </si>
  <si>
    <t>第16条</t>
  </si>
  <si>
    <t>第17条</t>
  </si>
  <si>
    <t>第18条</t>
  </si>
  <si>
    <t>この規則は、平成18年４月１日から施行する。</t>
  </si>
  <si>
    <t>別表第２（第15条関係）</t>
  </si>
  <si>
    <t>号被保険者が同条第１号から第６号まで</t>
  </si>
  <si>
    <t>政令第39条第１項第１号イ(1)に該当</t>
  </si>
  <si>
    <t>政令第39条第１項第１号イ(2)又はハ</t>
  </si>
  <si>
    <t>政令第39条第１項第１号ロに規定す</t>
  </si>
  <si>
    <t>政令第39条第１項第２号に該当し、か</t>
  </si>
  <si>
    <t>自主納付</t>
  </si>
  <si>
    <t>減免額</t>
  </si>
  <si>
    <t>Ⅶ　介護保険特別会計決算の状況</t>
  </si>
  <si>
    <t>＜歳入＞</t>
  </si>
  <si>
    <t>介護保険料</t>
  </si>
  <si>
    <t>国庫支出金</t>
  </si>
  <si>
    <t>国庫負担金</t>
  </si>
  <si>
    <t>介護給付費負担金</t>
  </si>
  <si>
    <t>国庫補助金</t>
  </si>
  <si>
    <t>事務費交付金</t>
  </si>
  <si>
    <t>調整交付金</t>
  </si>
  <si>
    <t>支払基金交付金</t>
  </si>
  <si>
    <t>県支出金</t>
  </si>
  <si>
    <t>県負担金</t>
  </si>
  <si>
    <t>県補助金</t>
  </si>
  <si>
    <t>介護給付費交付金</t>
  </si>
  <si>
    <t>介護保険補助金</t>
  </si>
  <si>
    <t>財政安定化基金拠出金</t>
  </si>
  <si>
    <t>財産収入</t>
  </si>
  <si>
    <t>非該当</t>
  </si>
  <si>
    <t>合　　　　計</t>
  </si>
  <si>
    <t>種　　　　類</t>
  </si>
  <si>
    <t>財産運用収入</t>
  </si>
  <si>
    <t>利子及び配当金</t>
  </si>
  <si>
    <t>繰入金</t>
  </si>
  <si>
    <t>基金繰入金</t>
  </si>
  <si>
    <t>一般会計繰入金</t>
  </si>
  <si>
    <t>繰越金</t>
  </si>
  <si>
    <t>（平成18年4月1日現在）</t>
  </si>
  <si>
    <t>介護保険グループ</t>
  </si>
  <si>
    <t>介護認定グループ</t>
  </si>
  <si>
    <t>管理チーム</t>
  </si>
  <si>
    <t>平成18年 3月</t>
  </si>
  <si>
    <t>平成18年 3月30日</t>
  </si>
  <si>
    <t>資格保険料チーム</t>
  </si>
  <si>
    <t>平成17年3月末(A)</t>
  </si>
  <si>
    <t>平成18年3月末(B)</t>
  </si>
  <si>
    <t>２　要介護認定者／平成18年3月末</t>
  </si>
  <si>
    <t>３　介護サービス受給者／平成18年3月審査分</t>
  </si>
  <si>
    <t>３　認定審査会の状況／平成18年3月末</t>
  </si>
  <si>
    <t>平成17年度</t>
  </si>
  <si>
    <t>【　平成１7年度／決算状況　】</t>
  </si>
  <si>
    <t>平成１７年度／介護保険事業状況報告（年報）</t>
  </si>
  <si>
    <t>（平成１７年度）</t>
  </si>
  <si>
    <t>諸収入</t>
  </si>
  <si>
    <t>延滞金</t>
  </si>
  <si>
    <t>雑入</t>
  </si>
  <si>
    <t>第三者納付金</t>
  </si>
  <si>
    <t>返納金</t>
  </si>
  <si>
    <t>①</t>
  </si>
  <si>
    <t>②</t>
  </si>
  <si>
    <t>③</t>
  </si>
  <si>
    <t>④</t>
  </si>
  <si>
    <t>総務費</t>
  </si>
  <si>
    <t>総務管理費</t>
  </si>
  <si>
    <t>一般管理費</t>
  </si>
  <si>
    <t>連合会負担金</t>
  </si>
  <si>
    <t>賦課徴収費</t>
  </si>
  <si>
    <t>介護認定調査・審査会費</t>
  </si>
  <si>
    <t>保険給付費</t>
  </si>
  <si>
    <t>介護サービス等諸費</t>
  </si>
  <si>
    <t>生活保護
受給者</t>
  </si>
  <si>
    <t>基金積立金</t>
  </si>
  <si>
    <t>諸支出金</t>
  </si>
  <si>
    <t>償還金</t>
  </si>
  <si>
    <t>予備費</t>
  </si>
  <si>
    <t>合計（Ｂ）</t>
  </si>
  <si>
    <t>合計（Ａ）</t>
  </si>
  <si>
    <t>高齢者保健福祉計画及び介護保険事業計画改定</t>
  </si>
  <si>
    <t>歳入歳出差引額（Ａ－Ｂ）</t>
  </si>
  <si>
    <t>決算額</t>
  </si>
  <si>
    <t>（※１人当り額については、１円未満四捨五入のため計の額に戻らない場合あり。）</t>
  </si>
  <si>
    <t>区分</t>
  </si>
  <si>
    <t>負担限度額（日額）</t>
  </si>
  <si>
    <t>居住費</t>
  </si>
  <si>
    <t>多床室</t>
  </si>
  <si>
    <t>従来型個室</t>
  </si>
  <si>
    <t>ユニット型
準個室</t>
  </si>
  <si>
    <t>ユニット型
個室</t>
  </si>
  <si>
    <t>特養</t>
  </si>
  <si>
    <t>老健・療養型</t>
  </si>
  <si>
    <t>合計所得金額＋課税年金収入金額が80万円超</t>
  </si>
  <si>
    <t>650円</t>
  </si>
  <si>
    <t>320円</t>
  </si>
  <si>
    <t>820円</t>
  </si>
  <si>
    <t>1,310円</t>
  </si>
  <si>
    <t>1,640円</t>
  </si>
  <si>
    <t>　給付と負担の関係が明確な社会保険方式によりこれらの両制度を再編成し、また国民の共同連帯の理念に基づき、社会全体で介護を支える新しい仕組みとして「介護保険制度」が創設され、制度開始後5年が経過し、制度全般の見直しが行われた。</t>
  </si>
  <si>
    <t>介護保険制度開始</t>
  </si>
  <si>
    <t>増減率(Ｂ/Ａ)</t>
  </si>
  <si>
    <t>要介護認定者数／年間平均（3月末～2月末）</t>
  </si>
  <si>
    <t>第１号被保険者数／年間平均（3月末～2月末）</t>
  </si>
  <si>
    <t>C=B/A</t>
  </si>
  <si>
    <t>D=A/G/12</t>
  </si>
  <si>
    <t>M=L/K</t>
  </si>
  <si>
    <t>N=K/H/12</t>
  </si>
  <si>
    <t>N=K/I/12</t>
  </si>
  <si>
    <t>60万円
以下</t>
  </si>
  <si>
    <t>120万円
以下</t>
  </si>
  <si>
    <t>西宮市外国人
等高齢者特別
給付金受給者</t>
  </si>
  <si>
    <t>老齢福祉年金
受給者</t>
  </si>
  <si>
    <t>支援給付費</t>
  </si>
  <si>
    <t>特定入所者サービス</t>
  </si>
  <si>
    <t>介護給付費／居宅</t>
  </si>
  <si>
    <t>介護給付費／施設</t>
  </si>
  <si>
    <t>平成17年度末
残高
（平成18年5月末）</t>
  </si>
  <si>
    <t>介護保険事業費推計／第２期介護保険事業計画</t>
  </si>
  <si>
    <t>平成１５年度</t>
  </si>
  <si>
    <t>平成１６年度</t>
  </si>
  <si>
    <t>平成１７年度</t>
  </si>
  <si>
    <t>特定施設入所者生活介護</t>
  </si>
  <si>
    <t>施設
サービス
利用者数</t>
  </si>
  <si>
    <t>財政安定化基金拠出金　Ｂ</t>
  </si>
  <si>
    <t>保険料必要額＝Ａ＋Ｂ－Ｃ</t>
  </si>
  <si>
    <t>３ヵ年　計　　Ｄ</t>
  </si>
  <si>
    <t>予定収納率　　Ｆ</t>
  </si>
  <si>
    <t>保険料基準額（年額）＝Ｄ÷Ｅ÷Ｆ</t>
  </si>
  <si>
    <t>第１号被保険者１人当り額は、決算額及び平成１7年度末残高を、第１号被保険者数の年間平均（4月末から3月末）（76,926人）で割った額です。</t>
  </si>
  <si>
    <t>合計所得金額＋課税年金
収入金額が80万円以下</t>
  </si>
  <si>
    <t>390円</t>
  </si>
  <si>
    <t>420円</t>
  </si>
  <si>
    <t>490円</t>
  </si>
  <si>
    <t>300円</t>
  </si>
  <si>
    <t>0円</t>
  </si>
  <si>
    <t>特定入所者介護サービス
H17.10～</t>
  </si>
  <si>
    <t>老齢福祉年金受給者等</t>
  </si>
  <si>
    <t>３　特定入所者介護サービス等費及び高額介護サービス費等の状況</t>
  </si>
  <si>
    <t>特定入所者介護サービス等費</t>
  </si>
  <si>
    <t>特定入所者介護サービス費</t>
  </si>
  <si>
    <t>特定入所者支援サービス費</t>
  </si>
  <si>
    <t>[　特別徴収と普通徴収の併徴者6,644人あり。　]</t>
  </si>
  <si>
    <t>＜歳出＞</t>
  </si>
  <si>
    <t>＜参考資料＞</t>
  </si>
  <si>
    <t>単位：千円</t>
  </si>
  <si>
    <t>財　源</t>
  </si>
  <si>
    <t>市繰入金</t>
  </si>
  <si>
    <t>基金交付金</t>
  </si>
  <si>
    <t>３ヵ年　計　　Ｅ</t>
  </si>
  <si>
    <t>平成16年度</t>
  </si>
  <si>
    <t>第１号被保険者数（補正後の数）</t>
  </si>
  <si>
    <t>保険料基準額／月額</t>
  </si>
  <si>
    <t xml:space="preserve"> </t>
  </si>
  <si>
    <t>介護保険法・介護保険法施行法公布</t>
  </si>
  <si>
    <t>介護保険担当課長設置（担当職員３人）</t>
  </si>
  <si>
    <t>介護保険担当部長設置（担当職員７人）</t>
  </si>
  <si>
    <t>準備要介護認定の開始</t>
  </si>
  <si>
    <t>（再掲）</t>
  </si>
  <si>
    <t>＜区分支給限度基準額＞</t>
  </si>
  <si>
    <t>単位／月</t>
  </si>
  <si>
    <t>６，１５０</t>
  </si>
  <si>
    <t>１６，５８０</t>
  </si>
  <si>
    <t>１９，４８０</t>
  </si>
  <si>
    <t>２６，７５０</t>
  </si>
  <si>
    <t>３０，６００</t>
  </si>
  <si>
    <t>３５，８３０</t>
  </si>
  <si>
    <t>３　現年度分徴収方法別収納状況</t>
  </si>
  <si>
    <t>２　現年度分所得段階別保険料収納状況</t>
  </si>
  <si>
    <t>５　保険料減免の状況</t>
  </si>
  <si>
    <t>生計困難者</t>
  </si>
  <si>
    <t>（平成12年３月30日）</t>
  </si>
  <si>
    <t>（西宮市条例第50号）</t>
  </si>
  <si>
    <t>（趣旨）</t>
  </si>
  <si>
    <t>（介護認定審査会の委員の定数）</t>
  </si>
  <si>
    <t>（委員の報酬の額）</t>
  </si>
  <si>
    <t>（認定審査会の細則）</t>
  </si>
  <si>
    <t>⑨</t>
  </si>
  <si>
    <t>（普通徴収に係る納期等）</t>
  </si>
  <si>
    <t>（賦課期日後において第１号被保険者の資格取得、喪失等があった場合）</t>
  </si>
  <si>
    <t>（保険料の額の通知）</t>
  </si>
  <si>
    <t>（延滞金）</t>
  </si>
  <si>
    <t>（保険料の徴収猶予）</t>
  </si>
  <si>
    <t>（様式２）</t>
  </si>
  <si>
    <t>介護保険事業状況報告</t>
  </si>
  <si>
    <t>２．保険給付決定状況</t>
  </si>
  <si>
    <t>①総数</t>
  </si>
  <si>
    <t>ア　件数</t>
  </si>
  <si>
    <t>施設介護サービス</t>
  </si>
  <si>
    <t>食事提供費用（再掲）</t>
  </si>
  <si>
    <t>イ　単位数</t>
  </si>
  <si>
    <t>ウ　費用額</t>
  </si>
  <si>
    <t>エ　支給額</t>
  </si>
  <si>
    <t>（保険料の減免）</t>
  </si>
  <si>
    <t>（保険料に関する申告）</t>
  </si>
  <si>
    <t>（収入状況等の報告）</t>
  </si>
  <si>
    <t>（介護給付費準備基金）</t>
  </si>
  <si>
    <t>（委任）</t>
  </si>
  <si>
    <t>（過料）</t>
  </si>
  <si>
    <t>付　則</t>
  </si>
  <si>
    <t>（施行期日）</t>
  </si>
  <si>
    <t>（関係条例の廃止）</t>
  </si>
  <si>
    <t>（平成12年度における保険料の納期の特例）</t>
  </si>
  <si>
    <t>（平成13年度における各納期に納付すべき保険料の額の特例）</t>
  </si>
  <si>
    <t>（平成12年度及び平成13年度における賦課期日後における境界層該当者等になった場合の特例）</t>
  </si>
  <si>
    <t>要支援</t>
  </si>
  <si>
    <t>要介護１</t>
  </si>
  <si>
    <t>要介護２</t>
  </si>
  <si>
    <t>要介護３</t>
  </si>
  <si>
    <t>保険者名：</t>
  </si>
  <si>
    <t>保険者番号：</t>
  </si>
  <si>
    <t>２８２０４</t>
  </si>
  <si>
    <t>要支援</t>
  </si>
  <si>
    <t>要介護１</t>
  </si>
  <si>
    <t>要介護２</t>
  </si>
  <si>
    <t>要介護３</t>
  </si>
  <si>
    <t>要支援</t>
  </si>
  <si>
    <t>要介護１</t>
  </si>
  <si>
    <t>要介護２</t>
  </si>
  <si>
    <t>要介護３</t>
  </si>
  <si>
    <t>要支援</t>
  </si>
  <si>
    <t>要介護１</t>
  </si>
  <si>
    <t>要介護２</t>
  </si>
  <si>
    <t>要介護３</t>
  </si>
  <si>
    <t>（様式２の４）</t>
  </si>
  <si>
    <t>当年度中増（※１）</t>
  </si>
  <si>
    <t>当年度中減（※２）</t>
  </si>
  <si>
    <t>○西宮市介護保険条例</t>
  </si>
  <si>
    <t>イ</t>
  </si>
  <si>
    <t xml:space="preserve">月分の保険料の全額 </t>
  </si>
  <si>
    <t>損害の程度が５割以上のとき</t>
  </si>
  <si>
    <t>損害の程度が５割以上のとき</t>
  </si>
  <si>
    <t>(2)</t>
  </si>
  <si>
    <t>条例第10条第</t>
  </si>
  <si>
    <t>１項第１号に</t>
  </si>
  <si>
    <t>該当するとき</t>
  </si>
  <si>
    <t>１項第２号から</t>
  </si>
  <si>
    <t>第４号までの</t>
  </si>
  <si>
    <t>いずれかに該</t>
  </si>
  <si>
    <t>当するとき</t>
  </si>
  <si>
    <t>までのいずれかに該当するとき</t>
  </si>
  <si>
    <t>条例第10条第１項第２号から第４号まで</t>
  </si>
  <si>
    <t>に規定する事由のいずれかによって、平</t>
  </si>
  <si>
    <t>成12年４月以降３月以上引き続いて、生</t>
  </si>
  <si>
    <t>計を維持する者の公的年金以外の収入が</t>
  </si>
  <si>
    <t>なくなった場合又はこれに準ずる状況に</t>
  </si>
  <si>
    <t>至った場合で、当該公的年金の年額を前</t>
  </si>
  <si>
    <t>年の所得であるとして、条例付則第３条第</t>
  </si>
  <si>
    <t>１項の規定を適用したときにおいて、当該</t>
  </si>
  <si>
    <t>第１号被保険者が同条第１項第１号から</t>
  </si>
  <si>
    <t>第４号までのいずれかに該当するとき</t>
  </si>
  <si>
    <t>生計を維持する者の公的年金以外の収入</t>
  </si>
  <si>
    <t>がなくなり、又はこれに準ずる状況に至っ</t>
  </si>
  <si>
    <t>た最初の月（その月が平成12年３月以前</t>
  </si>
  <si>
    <t>のときは、同年４月）から平成13年３月ま</t>
  </si>
  <si>
    <t>での月数（６月を超えるときは６月）に、平</t>
  </si>
  <si>
    <t>成12年度分の保険料の額から、当該公的</t>
  </si>
  <si>
    <t>年金の年額を前年の所得であるとして条</t>
  </si>
  <si>
    <t>例付則第３条第１項を適用して得た保険</t>
  </si>
  <si>
    <t>料の額を控除した額を６で除して得た額を</t>
  </si>
  <si>
    <t xml:space="preserve">乗じて得た額 </t>
  </si>
  <si>
    <t>(3)</t>
  </si>
  <si>
    <t>１項第５号に</t>
  </si>
  <si>
    <t>政令第38条第１項第１号イ(1)に該当</t>
  </si>
  <si>
    <t>するとき</t>
  </si>
  <si>
    <t>当該年度分の保険料の２分の１に相当す</t>
  </si>
  <si>
    <t>る額</t>
  </si>
  <si>
    <t>法第63条に規定する施設に１月以上</t>
  </si>
  <si>
    <t>拘禁されているとき</t>
  </si>
  <si>
    <t>当該拘禁された日の属する月から当該拘</t>
  </si>
  <si>
    <t>禁を解かれた日の属する月の前月までの</t>
  </si>
  <si>
    <t>月数分の保険料の合計</t>
  </si>
  <si>
    <t>ウ</t>
  </si>
  <si>
    <t>生活保護法第６条に規定する被保護</t>
  </si>
  <si>
    <t>者となった場合で、保険料の滞納があ</t>
  </si>
  <si>
    <t>るとき</t>
  </si>
  <si>
    <t>当該保険料の滞納額のうち、市長が免除</t>
  </si>
  <si>
    <t>を相当と認めた額</t>
  </si>
  <si>
    <t>エ</t>
  </si>
  <si>
    <t>市長が必要と認める額</t>
  </si>
  <si>
    <t>その他上記の事由に類する事由があ</t>
  </si>
  <si>
    <t>(1)</t>
  </si>
  <si>
    <t>二以上の減免理由があるときは、減免の額の最も多い規定のみを適用する。</t>
  </si>
  <si>
    <t>床上浸水により家屋の壁の下部又は畳のみに損害を受けた場合は、この表の(1)の項アに規定する</t>
  </si>
  <si>
    <t>損害の程度が３割以上５割未満のときとみなし、家屋の１階の大部分について浸水を受け、かつ、内</t>
  </si>
  <si>
    <t>壁、外壁、建具等に損害を受けた場合又はこれを超える損害を受けた場合は、同項イに規定する損</t>
  </si>
  <si>
    <t>害の程度が５割以上のときとみなす。</t>
  </si>
  <si>
    <t>災害による損害の程度の認定は、消防署長その他官公署の長の証明する書類（火災にあっては現</t>
  </si>
  <si>
    <t>地調査）に基づき、市長が行う。</t>
  </si>
  <si>
    <t>損害の程度が３割以上５割未満のと</t>
  </si>
  <si>
    <t>き</t>
  </si>
  <si>
    <t>月分の保険料の10分の５に相当する額</t>
  </si>
  <si>
    <t>月分の保険料の全額</t>
  </si>
  <si>
    <t>次に掲げる額の合算額</t>
  </si>
  <si>
    <t>成13年４月以降３月以上引き続いて、生</t>
  </si>
  <si>
    <t>２項の規定を適用したときにおいて、当該</t>
  </si>
  <si>
    <t>第１号被保険者が同条第１号から第４号</t>
  </si>
  <si>
    <t>生計を維持する者の公的年金以外の</t>
  </si>
  <si>
    <t>収入がなくなり、又はこれに準ずる状</t>
  </si>
  <si>
    <t>況に至った最初の月（その月が平成</t>
  </si>
  <si>
    <t>13年３月以前のときは、同年４月）か</t>
  </si>
  <si>
    <t>ら平成13年９月までの月数に、平成</t>
  </si>
  <si>
    <t>13年度分の保険料額から、当該公的</t>
  </si>
  <si>
    <t>年金の年額を前年の所得であるとして</t>
  </si>
  <si>
    <t>条例付則第３条第２項を適用して算定</t>
  </si>
  <si>
    <t>した保険料額を控除した額を18で除し</t>
  </si>
  <si>
    <t>て得た額を乗じて得た額</t>
  </si>
  <si>
    <t>13年９月以前のときは、同年10月）か</t>
  </si>
  <si>
    <t>ら平成14年３月までの月数に、平成</t>
  </si>
  <si>
    <t>した保険料額を控除した額を９で除し</t>
  </si>
  <si>
    <t xml:space="preserve">て得た額を乗じて得た額 </t>
  </si>
  <si>
    <t>－</t>
  </si>
  <si>
    <t>当該該当するに至った日が、平成12年４月１日から同年10月31日までの間である場合　該当す</t>
  </si>
  <si>
    <t>るに至った令第38条第１項第１号から第４号までのいずれかに規定する者として支払うべき平成</t>
  </si>
  <si>
    <t>12年度通年保険料額</t>
  </si>
  <si>
    <t>平成17年 6月29日</t>
  </si>
  <si>
    <t>当該該当するに至った日が、平成12年11月１日から平成13年３月31日までの間である場合　令</t>
  </si>
  <si>
    <t>第38条第１項第１号イ、ロ及びハ、第２号ロ、第３号ロ又は第４号ロに該当しなかったとした場合</t>
  </si>
  <si>
    <t>の平成12年度通年保険料額を６で除して得た額に平成12年10月から当該該当するに至った日</t>
  </si>
  <si>
    <t>が属する月の前月までの月数を乗じて得た額並びに該当するに至った令第38条第１項第１号か</t>
  </si>
  <si>
    <t>ら第４号までのいずれかに規定する者として支払うべき平成12年度通年保険料額を６で除して得</t>
  </si>
  <si>
    <t>当該該当するに至った日が、平成13年４月１日から同年９月30日までの間である場合　令第38</t>
  </si>
  <si>
    <t>条第１項第１号イ、ロ及びハ、第２号ロ、第３号ロ又は第４号ロに該当しなかったとした場合の平</t>
  </si>
  <si>
    <t>成13年度通年保険料額を18で除して得た額に平成13年４月から当該該当するに至った日が属</t>
  </si>
  <si>
    <t>する月の前月までの月数を乗じて得た額、該当するに至った令第38条第１項第１号から第４号ま</t>
  </si>
  <si>
    <t>でのいずれかに規定する者として支払うべき平成13年度通年保険料額を18で除して得た額に当</t>
  </si>
  <si>
    <t>当該該当するに至った日が、平成13年10月中である場合　令第38条第１項第１号イ、ロ及びハ、</t>
  </si>
  <si>
    <t>第２号ロ、第３号ロ又は第４号ロに該当しなかったとした場合の平成13年度通年保険料額を３で</t>
  </si>
  <si>
    <t>除して得た額並びに当該該当するに至った令第38条第１項第１号から第４号までのいずれかに</t>
  </si>
  <si>
    <t>規定する者として支払うべき平成13年度通年保険料額に３分の２を乗じて得た額の合算額</t>
  </si>
  <si>
    <t>当該該当するに至った日が、平成13年11月１日から平成14年３月31日までの間である場合　令</t>
  </si>
  <si>
    <t>の平成13年度通年保険料額を３で除して得た額、令第38条第１項第１号イ、ロ及びハ、第２号</t>
  </si>
  <si>
    <t>ロ、第３号ロ又は第４号ロに該当しなかったとした場合の平成13年度通年保険料額を９で除して</t>
  </si>
  <si>
    <t>得た額に平成13年10月から当該該当するに至った日が属する月の前月までの月数を乗じて得た</t>
  </si>
  <si>
    <t>額並びに該当するに至った令第38条第１項第１号から第４号までのい</t>
  </si>
  <si>
    <t>１</t>
  </si>
  <si>
    <t>２</t>
  </si>
  <si>
    <t>この条例は、平成15年４月１日から施行する。</t>
  </si>
  <si>
    <t>平成12年度から平成14年度までの各年度分の保険料率については、なお従前の例による。</t>
  </si>
  <si>
    <t>付則別表第１（付則第３条関係）</t>
  </si>
  <si>
    <t>付則別表第２（付則第４条関係）</t>
  </si>
  <si>
    <t>付　則（平成12年12月28日西宮市規則第37号［１］）</t>
  </si>
  <si>
    <t>付　則（平成13年10月30日西宮市規則第23号［２］）</t>
  </si>
  <si>
    <t>付　則（平成15年３月28日西宮市規則第67号［３］）</t>
  </si>
  <si>
    <t>別表第１（第７条関係）</t>
  </si>
  <si>
    <t>［１］［２］［３］</t>
  </si>
  <si>
    <t>この規則における用語の意義は、法及び政令の例による。</t>
  </si>
  <si>
    <t>第３条</t>
  </si>
  <si>
    <t>政令第９条第１項に規定する合議体（以下「合議体」という。）の数は、40以内とする。［１］［３］</t>
  </si>
  <si>
    <t>３</t>
  </si>
  <si>
    <t>４</t>
  </si>
  <si>
    <t>５</t>
  </si>
  <si>
    <t>合議体を構成する委員の定数は、５人とする。</t>
  </si>
  <si>
    <t>合議体は、長が招集し、その会議の議長となる。</t>
  </si>
  <si>
    <t>長に事故があるときは、あらかじめその指名する委員が、その職務を代理する。</t>
  </si>
  <si>
    <t>第４条</t>
  </si>
  <si>
    <t>診断を受けるべき期日又は期間</t>
  </si>
  <si>
    <t>診断を受けるべき場所</t>
  </si>
  <si>
    <t>前３号に掲げるもののほか、市長が必要があると認める事項</t>
  </si>
  <si>
    <t>法第42条第２項に規定する特例居宅介護サービス費の額　同項に規定する基準の額</t>
  </si>
  <si>
    <t>法第47条第２項に規定する特例居宅介護サービス計画費の額　同項に規定する基準の額</t>
  </si>
  <si>
    <t>法第49条第２項に規定する特例施設介護サービス費の額　同項に規定する基準の額</t>
  </si>
  <si>
    <t>次の各号に掲げる介護給付の額は、当該各号に定める額とする。</t>
  </si>
  <si>
    <t>次の各号に掲げる予防給付の額は、当該各号に定める額とする。</t>
  </si>
  <si>
    <t>前項の給付割合は、次項の規定による申請のあった日の属する月から６月間適用する。［１］</t>
  </si>
  <si>
    <t>氏名、性別、生年月日及び住所並びに被保険者証の番号</t>
  </si>
  <si>
    <t>（利用限度額１０万円）</t>
  </si>
  <si>
    <t>（利用限度額２０万円）</t>
  </si>
  <si>
    <t>単位：件・円</t>
  </si>
  <si>
    <t>単位：人・円</t>
  </si>
  <si>
    <t>第１号被保険者保険料</t>
  </si>
  <si>
    <t>第１号被保険者１人当り額</t>
  </si>
  <si>
    <t>介護保険料※</t>
  </si>
  <si>
    <t>平成 9年10月 1日</t>
  </si>
  <si>
    <t>平成 9年12月17日</t>
  </si>
  <si>
    <t>平成10年 4月 1日</t>
  </si>
  <si>
    <t>平成11年 4月 1日</t>
  </si>
  <si>
    <t>平成11年10月 1日</t>
  </si>
  <si>
    <t>款項目</t>
  </si>
  <si>
    <t>4月～3末被保険者</t>
  </si>
  <si>
    <t>（平成17年度から平成20年度までにおける委員の報酬の額の特例）</t>
  </si>
  <si>
    <t>第8条</t>
  </si>
  <si>
    <t>平成17年4月1日から平成21年3月31日までの間、委員の報酬の額は、第3条の規定にかかわ</t>
  </si>
  <si>
    <t>らず、同情に定める額に100分の95を乗じて得た額とする。　［２］</t>
  </si>
  <si>
    <t>付　則（平成17年3月30日西宮市条例第17号［２］特別職の職員で非常勤の者の報酬及び費用</t>
  </si>
  <si>
    <t>弁償条例等の一部を改正する条例3条による改正付則）</t>
  </si>
  <si>
    <t>この条例は、公布の日から施行する。</t>
  </si>
  <si>
    <t>※歳入の介護保険料については、国の様式では保険料還付未済額をこの項目で報告することになっているため、９ページの決算見込状況の額と異なります。</t>
  </si>
  <si>
    <t>平成12年 3月</t>
  </si>
  <si>
    <t>合計所得金額＋課税年金収入金額が80万円以下</t>
  </si>
  <si>
    <t>平成12年 4月 1日</t>
  </si>
  <si>
    <t>（平成13年10月から保険料満額徴収）</t>
  </si>
  <si>
    <t>（介護認定審査会委員報酬、平成17年度から
　4年間減額）</t>
  </si>
  <si>
    <t xml:space="preserve"> 申 請 件 数</t>
  </si>
  <si>
    <t>認 定 件 数</t>
  </si>
  <si>
    <t>認定件数(累積)</t>
  </si>
  <si>
    <t xml:space="preserve"> 減      額</t>
  </si>
  <si>
    <t xml:space="preserve">  認 定 件 数</t>
  </si>
  <si>
    <t xml:space="preserve">  認定件数(累積)</t>
  </si>
  <si>
    <t xml:space="preserve"> 免　　　除</t>
  </si>
  <si>
    <t>(７)① 食費・居住費に係る負担限度額認定（総数）</t>
  </si>
  <si>
    <t>介護老人福祉施設</t>
  </si>
  <si>
    <t>介護老人保健施設</t>
  </si>
  <si>
    <t>介護療養型医療施設</t>
  </si>
  <si>
    <t>合計</t>
  </si>
  <si>
    <t>食費</t>
  </si>
  <si>
    <t>居住費</t>
  </si>
  <si>
    <t>（居住費）
 滞在費</t>
  </si>
  <si>
    <t xml:space="preserve"> 利用者負担第三段階</t>
  </si>
  <si>
    <t xml:space="preserve"> 利用者負担第二段階</t>
  </si>
  <si>
    <t xml:space="preserve"> 利用者負担第一段階</t>
  </si>
  <si>
    <t>特定負担限度額</t>
  </si>
  <si>
    <t>利用者負担</t>
  </si>
  <si>
    <t xml:space="preserve"> 老福受給者等</t>
  </si>
  <si>
    <t>(１０)① 食費・居住費に係る負担限度額認定（再掲：第２号被保険者分）</t>
  </si>
  <si>
    <t>(再掲：第２号被保険者分）</t>
  </si>
  <si>
    <t>特定入所者介護（支援）サービス費</t>
  </si>
  <si>
    <t>指定介護老人福祉施設</t>
  </si>
  <si>
    <t>指定介護療養型医療施設</t>
  </si>
  <si>
    <t>（様式２の５①）</t>
  </si>
  <si>
    <t>ア 利用者負担第四段階</t>
  </si>
  <si>
    <t xml:space="preserve">イ 利用者負担第三段階 </t>
  </si>
  <si>
    <t>ウ 利用者負担第二段階</t>
  </si>
  <si>
    <t>エ 老齢福祉年金受給者等</t>
  </si>
  <si>
    <t>オ 合計</t>
  </si>
  <si>
    <t>特定入所者介護サービス費</t>
  </si>
  <si>
    <t>（平成１７年度）</t>
  </si>
  <si>
    <t>認知症対応型共同生活介護</t>
  </si>
  <si>
    <t>平成12年10月 1日</t>
  </si>
  <si>
    <t>平成13年10月 1日</t>
  </si>
  <si>
    <t>平成15年 3月</t>
  </si>
  <si>
    <t>平成15年 3月25日</t>
  </si>
  <si>
    <t>７６０円／日</t>
  </si>
  <si>
    <t>Ｈ１２．０４～Ｈ１２．１２</t>
  </si>
  <si>
    <t>高額介護
サービス費</t>
  </si>
  <si>
    <t>区　　分</t>
  </si>
  <si>
    <t>法第50条又は法第60条に規定する費用を負担することが困難である理由</t>
  </si>
  <si>
    <t>前２号に掲げるもののほか、市長が必要と認める事項</t>
  </si>
  <si>
    <t>条例第12条の規定による申告は、介護保険料申告書によって行わなければならない。</t>
  </si>
  <si>
    <t>前項の規定により算定した額に100円未満の端数があるときは、第１項の規定の例による。</t>
  </si>
  <si>
    <t>法令、条例及びこの規則の規定による申請書その他の書類の様式は、市長が別に定める。</t>
  </si>
  <si>
    <t>１０．４円</t>
  </si>
  <si>
    <t>地域区分</t>
  </si>
  <si>
    <t>サービス種類</t>
  </si>
  <si>
    <t>単価</t>
  </si>
  <si>
    <t>前各条に規定するもののほか、この規則の施行に関し必要な事項は、市長が別に定める。</t>
  </si>
  <si>
    <t>減免の額に10円未満の端数があるときは、これを切り上げるものとする。</t>
  </si>
  <si>
    <t>この規則は、平成12年４月１日から施行する。</t>
  </si>
  <si>
    <t>西宮市介護認定審査会条例施行規則（平成11年西宮市規則第24号）は、廃止する。</t>
  </si>
  <si>
    <t>区分</t>
  </si>
  <si>
    <t>適用範囲</t>
  </si>
  <si>
    <t xml:space="preserve">減免の額 </t>
  </si>
  <si>
    <t>ア</t>
  </si>
  <si>
    <t>損害の程度が３割以上５割未満のとき</t>
  </si>
  <si>
    <t>当該事由が生じた日の属する月分以後６</t>
  </si>
  <si>
    <t xml:space="preserve">月分の保険料の10分の５に相当する額 </t>
  </si>
  <si>
    <t>（平成12年３月31日）</t>
  </si>
  <si>
    <t>（西宮市規則第113号）</t>
  </si>
  <si>
    <t>沿　革</t>
  </si>
  <si>
    <t>（用語の意義）</t>
  </si>
  <si>
    <t>（認定審査会に係る合議体）</t>
  </si>
  <si>
    <t>（診断命令）</t>
  </si>
  <si>
    <t>付　則（平成18年３月30日西宮市条例第75号［3］）</t>
  </si>
  <si>
    <t>平成15年3月25日　条例28号［１］</t>
  </si>
  <si>
    <t>平成17年3月30日　条例17号［２］</t>
  </si>
  <si>
    <t>（保険料率）［３］</t>
  </si>
  <si>
    <t>［１］　［３］</t>
  </si>
  <si>
    <t>2,000,000円とする。［３］</t>
  </si>
  <si>
    <t>4,000,000円とする。［３］</t>
  </si>
  <si>
    <t>て月割により算定した保険料の額の合算額とする。［３］</t>
  </si>
  <si>
    <t>その端数金額又はその全額を切り捨てる。［３］</t>
  </si>
  <si>
    <t>い理由があると認める場合は、延滞金を減免することができる。［３］</t>
  </si>
  <si>
    <t>その者が令第39条第１項第１号に該当する者として公簿上確認できるとき。［３］</t>
  </si>
  <si>
    <t>として、西宮市介護給付費準備基金（以下「基金」という。）を設置する。［３］</t>
  </si>
  <si>
    <t>法第147条第２項第１号に規定する基金事業借入金の償還に要する費用［３］</t>
  </si>
  <si>
    <t>者証の提出を求められてこれに応じない者は、10万円以下の過料に処する。［３］</t>
  </si>
  <si>
    <t>第1条</t>
  </si>
  <si>
    <t>（施行期日）</t>
  </si>
  <si>
    <t>この条例は、平成18年4月1日から施行する。</t>
  </si>
  <si>
    <t>（経過措置）</t>
  </si>
  <si>
    <t>第2条</t>
  </si>
  <si>
    <t>改正後の第5条及び第9条の規定は、平成18年度以後の年度分の保険料から適用し、平成17年</t>
  </si>
  <si>
    <t>度以前の保険料については、なお従前の例による。</t>
  </si>
  <si>
    <t>（平成18年度及び平成19年度における保険料率の特例）</t>
  </si>
  <si>
    <t>第3条</t>
  </si>
  <si>
    <t>介護保険法施行令及び介護保険の国庫負担金の算定等に関する政令の一部を改正する政令</t>
  </si>
  <si>
    <t>（平成18年政令第28号。以下この条において「平成18年介護保険等改正令」という。）附則第４</t>
  </si>
  <si>
    <t>条第1項第1号又は第2号のいずれかに該当する第1号被保険者の平成18年度の保険料率は、</t>
  </si>
  <si>
    <t>第5条第1項の規定にかかわらず、次の各号に掲げる第１号被保険者の区分に応じ、それぞれ当</t>
  </si>
  <si>
    <t>該各号に定める額とする。</t>
  </si>
  <si>
    <t xml:space="preserve">第５条第1項第４号に該当する者であって、その者の属する世帯の世帯主及びすべての世帯員が
</t>
  </si>
  <si>
    <t xml:space="preserve">平成18年度分の地方税法（昭和25年法律第226号）の規定による市町村民税（同法の規定による
</t>
  </si>
  <si>
    <t xml:space="preserve">特別区民税を含むものとし、同法第328条の規定によって課する所得割を除く。以下同じ。）が課さ
</t>
  </si>
  <si>
    <t>れていないものとした場合、第5条第1項第1号に該当するもの　31,600円</t>
  </si>
  <si>
    <t xml:space="preserve">第５条第1項第４号に該当する者であって、その者の属する世帯の世帯主及びすべての世帯員が
</t>
  </si>
  <si>
    <t xml:space="preserve">平成18年度分の地方税法の規定による市町村民税が課されていないものとした場合、同項第2号に
</t>
  </si>
  <si>
    <t xml:space="preserve">該当するもの　31,600円
</t>
  </si>
  <si>
    <t xml:space="preserve">平成18年度分の地方税法の規定による市町村民税が課されていないものとした場合、同項第３号に
</t>
  </si>
  <si>
    <t xml:space="preserve">該当するもの　39,800円
</t>
  </si>
  <si>
    <t>第５条第1項第５号に該当する者であって、その者の属する世帯の世帯主及びすべての世帯員（地方</t>
  </si>
  <si>
    <t>税法等の一部を改正する法律（平成17年法律第5号。以下この条において「平成17年地方税法等改</t>
  </si>
  <si>
    <t>正法」という。）附則第6条第2項の適用を受ける者（以下この項において「第2項経過措置対象者」と</t>
  </si>
  <si>
    <t>いう。）に限る。）が平成18年度分の地方税法の規定による市町村民税が課されていないものとした</t>
  </si>
  <si>
    <t>場合、第5条第1項第１号に該当するもの　35,900円</t>
  </si>
  <si>
    <t xml:space="preserve">第５条第1項第５号に該当する者であって、その者の属する世帯の世帯主及びすべての世帯員（第
</t>
  </si>
  <si>
    <t>2項経過措置対象者に限る。）が平成18年度分の地方税法の規定による市町村民税が課されていな</t>
  </si>
  <si>
    <t xml:space="preserve">いものとした場合、同項第２号に該当するもの　35,900円
</t>
  </si>
  <si>
    <t>(6)</t>
  </si>
  <si>
    <t>第５条第1項第５号に該当する者であって、その者の属する世帯の世帯主及びすべての世帯員（第</t>
  </si>
  <si>
    <t>いものとした場合、同項第３号に該当するもの　43,600円</t>
  </si>
  <si>
    <t>(7)</t>
  </si>
  <si>
    <t>いものとした場合、同項第４号に該当するもの　51,700円</t>
  </si>
  <si>
    <t>２</t>
  </si>
  <si>
    <t>平成18年介護保険等改正令附則第４条第1項第3号又は第4号のいずれかに該当する第1号被保険</t>
  </si>
  <si>
    <t>者の平成19年度の保険料率は、第5条第1項の規定にかかわらず、次の各号に掲げる第１号被保険</t>
  </si>
  <si>
    <t>者の区分に応じ、それぞれ当該各号に定める額とする。</t>
  </si>
  <si>
    <t>第５条第1項第４号に該当する者であって、その者の属する世帯の世帯主及びすべての世帯員が</t>
  </si>
  <si>
    <t xml:space="preserve">平成19年度分の地方税法の規定による市町村民税が課されていないものとした場合、同項第1号に
</t>
  </si>
  <si>
    <t xml:space="preserve">平成19年度分の地方税法の規定による市町村民税が課されていないものとした場合、同項第2号に
</t>
  </si>
  <si>
    <t xml:space="preserve">平成19年度分の地方税法の規定による市町村民税が課されていないものとした場合、同項第３号に
</t>
  </si>
  <si>
    <t xml:space="preserve">該当するもの　43,600円
</t>
  </si>
  <si>
    <t>第５条第1項第５号に該当する者であって、その者の属する世帯の世帯主及びすべての世帯員（平</t>
  </si>
  <si>
    <t>成17年地方税法等改正法附則第6条第4項の適用を受ける者（以下この項において「第4項経過措置</t>
  </si>
  <si>
    <t>対象者」という。）に限る。）が平成19年度分の地方税法の規定による市町村民税が課されていない</t>
  </si>
  <si>
    <t>ものとした場合、第5条第1項第１号に該当するもの　47,900円</t>
  </si>
  <si>
    <t xml:space="preserve">第５条第1項第５号に該当する者であって、その者の属する世帯の世帯主及びすべての世帯員（第4
</t>
  </si>
  <si>
    <t>項経過措置対象者に限る。）が平成19年度分の地方税法の規定による市町村民税が課されていな</t>
  </si>
  <si>
    <t>いものとした場合、同項第２号に該当するもの　47,900円</t>
  </si>
  <si>
    <t>第５条第1項第５号に該当する者であって、その者の属する世帯の世帯主及びすべての世帯員（第4</t>
  </si>
  <si>
    <t>いものとした場合、同項第３号に該当するもの　51,700円</t>
  </si>
  <si>
    <t>いものとした場合、同項第４号に該当するもの　55,600円</t>
  </si>
  <si>
    <t>平成18年3月30日　条例75号［３］</t>
  </si>
  <si>
    <t>平成12年12月28日　規則37号［１］</t>
  </si>
  <si>
    <t>平成13年10月30日　規則23号［２］</t>
  </si>
  <si>
    <t>平成15年３月28日　規則67号［３］</t>
  </si>
  <si>
    <t>平成17年9月30日　規則第16号［４］</t>
  </si>
  <si>
    <t>平成18年3月31日　規則第62号［５］</t>
  </si>
  <si>
    <t>［４］　［５］</t>
  </si>
  <si>
    <t>法第27条第３項ただし書（法第28条第４項、第29条第２項、第30条第２項、第31条第２項又は第</t>
  </si>
  <si>
    <t>32条第２項（法第33条第４項、第33条の２第2項、第33条の３第2項又は第34条第２項において</t>
  </si>
  <si>
    <t>準用する場合を含む。）において準用する場合を含む。）の規定による被保険者に対する診断命</t>
  </si>
  <si>
    <t>令は、次に掲げる事項を書面により被保険者に通知して行うものとする。</t>
  </si>
  <si>
    <t>（特例介護予防サービス費等の額）</t>
  </si>
  <si>
    <t>法第59条第２項に規定する特例介護予防サービス計画費の額　同項に規定する基準の額</t>
  </si>
  <si>
    <t>法第54条第２項に規定する特例介護予防サービス費の額　同項に規定する基準の額</t>
  </si>
  <si>
    <t>（特例居宅介護サービス費等の額）</t>
  </si>
  <si>
    <t>：西宮市</t>
  </si>
  <si>
    <t>申請件数（当年度中）</t>
  </si>
  <si>
    <t>市町村民税世帯非課税者等</t>
  </si>
  <si>
    <t>認定件数（当年度中）</t>
  </si>
  <si>
    <t>認定者数（当年度末現在）</t>
  </si>
  <si>
    <t>老福受給者等</t>
  </si>
  <si>
    <t>減      額</t>
  </si>
  <si>
    <t>免      除</t>
  </si>
  <si>
    <t>認定者数 （当年度末現在）</t>
  </si>
  <si>
    <t>認定者数(当年度末現在)</t>
  </si>
  <si>
    <t>免　　　除</t>
  </si>
  <si>
    <t>保険者番号</t>
  </si>
  <si>
    <t>保険者名</t>
  </si>
  <si>
    <t>保険者名</t>
  </si>
  <si>
    <t>② 費用額</t>
  </si>
  <si>
    <t>③ 支給額</t>
  </si>
  <si>
    <t>介護保険事業状況報告</t>
  </si>
  <si>
    <t>保険者番号</t>
  </si>
  <si>
    <t>保険者名</t>
  </si>
  <si>
    <t>審査支払手数料</t>
  </si>
  <si>
    <t>その他</t>
  </si>
  <si>
    <t>保険者番号</t>
  </si>
  <si>
    <t>：２８２０４</t>
  </si>
  <si>
    <t>その他</t>
  </si>
  <si>
    <t>生活困難者に対する介護保険料減免開始</t>
  </si>
  <si>
    <t>増減数(Ｂ-Ａ)</t>
  </si>
  <si>
    <t>区　分</t>
  </si>
  <si>
    <t>サ　ー　ビ　ス　内　容</t>
  </si>
  <si>
    <t>老齢福祉年金受給者等</t>
  </si>
  <si>
    <t>一般</t>
  </si>
  <si>
    <t>介護給付費準備基金残高</t>
  </si>
  <si>
    <t>介護老人福祉施設</t>
  </si>
  <si>
    <t>介護老人保健施設</t>
  </si>
  <si>
    <t>介護療養型医療施設</t>
  </si>
  <si>
    <t>計</t>
  </si>
  <si>
    <t>要支援</t>
  </si>
  <si>
    <t>要介護１</t>
  </si>
  <si>
    <t>要介護２</t>
  </si>
  <si>
    <t>調整交付金</t>
  </si>
  <si>
    <t>財政安定化基金拠出金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</si>
  <si>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</si>
  <si>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</si>
  <si>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</si>
  <si>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</si>
  <si>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</si>
  <si>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</si>
  <si>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</si>
  <si>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</si>
  <si>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</si>
  <si>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</si>
  <si>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</si>
  <si>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</si>
  <si>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</si>
  <si>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</si>
  <si>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</si>
  <si>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</si>
  <si>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</si>
  <si>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</si>
  <si>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</si>
  <si>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</si>
  <si>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</si>
  <si>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</si>
  <si>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</si>
  <si>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</si>
  <si>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(4) 所得段階別第１号被保険者数（当年度末現在）</t>
  </si>
  <si>
    <t>所得段階</t>
  </si>
  <si>
    <t>標準割合</t>
  </si>
  <si>
    <t>標準月額保険料</t>
  </si>
  <si>
    <t>第１段階</t>
  </si>
  <si>
    <t>平成14年度</t>
  </si>
  <si>
    <t>本来保険料額</t>
  </si>
  <si>
    <t>～平成17年度まで</t>
  </si>
  <si>
    <t>（平成１7年度実績）</t>
  </si>
  <si>
    <t>給付チーム</t>
  </si>
  <si>
    <t>西宮市介護保険条例改正</t>
  </si>
  <si>
    <t>　</t>
  </si>
  <si>
    <t>付　則（平成15年３月25日西宮市条例第28号［１］）</t>
  </si>
  <si>
    <t>第１条</t>
  </si>
  <si>
    <t>第２条</t>
  </si>
  <si>
    <t>第３条</t>
  </si>
  <si>
    <t>第４条</t>
  </si>
  <si>
    <t>委員の報酬の額は、日額23,000円とする。</t>
  </si>
  <si>
    <t>第５条</t>
  </si>
  <si>
    <t>第６条</t>
  </si>
  <si>
    <t>第７条</t>
  </si>
  <si>
    <t>第８条</t>
  </si>
  <si>
    <t>第９条</t>
  </si>
  <si>
    <t>第10条</t>
  </si>
  <si>
    <t>第11条</t>
  </si>
  <si>
    <t>第12条</t>
  </si>
  <si>
    <t>第13条</t>
  </si>
  <si>
    <t>第14条</t>
  </si>
  <si>
    <t>基金として積み立てる額は、次に掲げる額とする。</t>
  </si>
  <si>
    <t>第15条</t>
  </si>
  <si>
    <t>第16条</t>
  </si>
  <si>
    <t>基金は、次に掲げる経費の財源に充当する場合に限り、処分することができる。</t>
  </si>
  <si>
    <t>第17条</t>
  </si>
  <si>
    <t>第18条</t>
  </si>
  <si>
    <t>第19条</t>
  </si>
  <si>
    <t>第20条</t>
  </si>
  <si>
    <t>第21条</t>
  </si>
  <si>
    <t>第22条</t>
  </si>
  <si>
    <t>第23条</t>
  </si>
  <si>
    <t>第24条</t>
  </si>
  <si>
    <t>前４条の過料の額は、情状により、市長が定める。</t>
  </si>
  <si>
    <t>この条例は、平成12年４月１日から施行する。</t>
  </si>
  <si>
    <t xml:space="preserve"> 第１号被保険者</t>
  </si>
  <si>
    <t xml:space="preserve"> 第２号被保険者</t>
  </si>
  <si>
    <t>西宮市介護認定審査会条例（平成11年西宮市条例第５号）は、廃止する。</t>
  </si>
  <si>
    <t>削除［１］</t>
  </si>
  <si>
    <t>この条例は、介護保険法（平成９年法律第123号。以下「法」という。）その他の法令に定めるもの</t>
  </si>
  <si>
    <t>のほか、市が行う介護保険について必要な事項を定める。</t>
  </si>
  <si>
    <t>法第14条に規定する西宮市介護認定審査会（以下「認定審査会」という。）の委員の定数は、</t>
  </si>
  <si>
    <t>介護サービス事業者の指導及び監督等に関すること。</t>
  </si>
  <si>
    <t>地域包括支援センター運営協議会等に関すること。</t>
  </si>
  <si>
    <t>調査委託チーム</t>
  </si>
  <si>
    <t>認定運営チーム</t>
  </si>
  <si>
    <t>指導調整チーム</t>
  </si>
  <si>
    <t>（うち嘱託11人）</t>
  </si>
  <si>
    <t>100人以内とする。［１］</t>
  </si>
  <si>
    <t>法その他の法令並びにこの条例及びこの条例に基づく規則に定めるもののほか、認定審査会の</t>
  </si>
  <si>
    <t>運営に関し必要な事項は、会長が認定審査会に諮って定める。</t>
  </si>
  <si>
    <t>険者（法第９条第１号に規定する第１号被保険者をいう。以下同じ。）の区分に応じ、それぞれ当</t>
  </si>
  <si>
    <t>該各号に定める額とする。</t>
  </si>
  <si>
    <t>普通徴収（法第131条に規定する普通徴収をいう。以下同じ。）の方法によって徴収する保険料の</t>
  </si>
  <si>
    <t>納期（以下「納期」という。）は、次のとおりとする。ただし、納期限の日が日曜日又は銀行法施行</t>
  </si>
  <si>
    <t>令（昭和57年政令第40号）第５条第１項に規定する日に該当するときは、その翌日を納期限の日</t>
  </si>
  <si>
    <t>とする。</t>
  </si>
  <si>
    <t>(1)</t>
  </si>
  <si>
    <t>(2)</t>
  </si>
  <si>
    <t>(3)</t>
  </si>
  <si>
    <t>(4)</t>
  </si>
  <si>
    <t>(5)</t>
  </si>
  <si>
    <t>６月１日から同月末日まで</t>
  </si>
  <si>
    <t>７月１日から同月末日まで</t>
  </si>
  <si>
    <t>８月１日から同月末日まで</t>
  </si>
  <si>
    <t>９月１日から同月末日まで</t>
  </si>
  <si>
    <t>10月１日から同月末日まで</t>
  </si>
  <si>
    <t>11月１日から同月末日まで</t>
  </si>
  <si>
    <t>12月１日から同月30日まで</t>
  </si>
  <si>
    <t>１月１日から同月末日まで</t>
  </si>
  <si>
    <t>２月１日から同月末日まで</t>
  </si>
  <si>
    <t>３月１日から同月末日まで</t>
  </si>
  <si>
    <t>第１期</t>
  </si>
  <si>
    <t>第２期</t>
  </si>
  <si>
    <t>第３期</t>
  </si>
  <si>
    <t>第４期</t>
  </si>
  <si>
    <t>第５期</t>
  </si>
  <si>
    <t>第６期</t>
  </si>
  <si>
    <t>第７期</t>
  </si>
  <si>
    <t>第８期</t>
  </si>
  <si>
    <t>第９期</t>
  </si>
  <si>
    <t>第10期</t>
  </si>
  <si>
    <t>２</t>
  </si>
  <si>
    <t>市長は、特別の事情がある場合において、前項に規定する納期により難いと認められるときは、</t>
  </si>
  <si>
    <t>同項の規定にかかわらず、納期を別に定めることができる。この場合において、市長は、当該第１</t>
  </si>
  <si>
    <t>号被保険者又は連帯納付義務者（法第132条第２項及び第３項の規定により保険料を連帯して</t>
  </si>
  <si>
    <t>納付する義務を負う者をいう。以下同じ。）に対し、その納期を通知しなければならない。</t>
  </si>
  <si>
    <t>３</t>
  </si>
  <si>
    <t>第１項に規定する各納期又は前項の規定により別に定める各納期における保険料の額は、当該</t>
  </si>
  <si>
    <t>年度分の保険料の額を納期の数で除して得た額とする。ただし、市長が特別な理由があると認</t>
  </si>
  <si>
    <t>めるときは、この限りでない。</t>
  </si>
  <si>
    <t>４</t>
  </si>
  <si>
    <t>次条の規定により保険料の額の算定を行ったときは、納期を定め、これを通知しなければならな</t>
  </si>
  <si>
    <t>い。</t>
  </si>
  <si>
    <t>保険料の賦課期日後に第１号被保険者の資格を取得した場合における当該第１号被保険者に</t>
  </si>
  <si>
    <t>係る保険料の額の算定は、当該第１号被保険者の資格を取得した日の属する月から月割をもっ</t>
  </si>
  <si>
    <t>て行う。</t>
  </si>
  <si>
    <t>保険料の賦課期日後に第１号被保険者の資格を喪失した場合における当該第１号被保険者に</t>
  </si>
  <si>
    <t>係る保険料の額の算定は、第１号被保険者の資格を喪失した日の属する月の前月まで月割を</t>
  </si>
  <si>
    <t>もって行う。</t>
  </si>
  <si>
    <t>保険料の賦課期日後に令第38条第１項第１号イ（同号に規定する老齢福祉年金の受給権を有す</t>
  </si>
  <si>
    <t>サービス利用者数</t>
  </si>
  <si>
    <t>居宅サービス費給付額</t>
  </si>
  <si>
    <t>施設サービス費給付額</t>
  </si>
  <si>
    <t>居宅介護支援費給付額</t>
  </si>
  <si>
    <t>福祉用具購入費給付額</t>
  </si>
  <si>
    <t>住宅改修費給付額</t>
  </si>
  <si>
    <t>高額介護サービス費給付額</t>
  </si>
  <si>
    <t>審査支払手数料</t>
  </si>
  <si>
    <t>標準給付費見込額　Ａ</t>
  </si>
  <si>
    <t>３ヵ年　計</t>
  </si>
  <si>
    <t>介護給付費準備基金</t>
  </si>
  <si>
    <t>合計　　Ｃ</t>
  </si>
  <si>
    <t>市長は、保険料の額を決定したときは、速やかにこれを第１号被保険者又は連帯納付義務者（以</t>
  </si>
  <si>
    <t>下「納付義務者」という。）に通知しなければならない。その額を変更したときも、同様とする。</t>
  </si>
  <si>
    <t>前項に規定する年当たりの割合は、閏〔じゅん〕年の日を含む期間についても、365日当たりの割</t>
  </si>
  <si>
    <t>合とする。</t>
  </si>
  <si>
    <t>市長は、第１号被保険者が次の各号のいずれかに該当することにより、その納付すべき保険料</t>
  </si>
  <si>
    <t>の全部又は一部を一時に納付することができないと認められる場合にあっては、納付義務者の申</t>
  </si>
  <si>
    <t>請により、その納付することができないと認められる金額を限度として、６月以内の期間を限って、</t>
  </si>
  <si>
    <t>その保険料の徴収を猶予することができる。</t>
  </si>
  <si>
    <t>その他市長が特に必要と認めるとき。</t>
  </si>
  <si>
    <t>第１号被保険者又はその属する世帯の生計を主として維持する者（以下この条において「生計を</t>
  </si>
  <si>
    <t>維持する者」という。）が、震災、風水害、火災その他これらに類する災害により、住宅、家財その</t>
  </si>
  <si>
    <t>他の財産について著しい損害を受けたとき。</t>
  </si>
  <si>
    <t>生計を維持する者が死亡したとき、又はその者が心身に重大な障害を受け、若しくは長期間入院</t>
  </si>
  <si>
    <t>したことにより、その者の収入が著しく減少したとき。</t>
  </si>
  <si>
    <t>生計を維持する者の収入が、事業又は業務の休廃止、事業における著しい損失、失業その他こ</t>
  </si>
  <si>
    <t>れらに類する理由により著しく減少したとき。</t>
  </si>
  <si>
    <t>生計を維持する者の収入が、干ばつ、冷害、凍霜害等による農作物の不作その他これらに類す</t>
  </si>
  <si>
    <t>る理由により著しく減少したとき。</t>
  </si>
  <si>
    <t>被保険者及びその生計を維持する者の氏名及び住所</t>
  </si>
  <si>
    <t>納期限及び保険料の額</t>
  </si>
  <si>
    <t>徴収猶予を必要とする理由</t>
  </si>
  <si>
    <t>前項の規定により保険料の徴収猶予を受けようとする者は、次に掲げる事項を記載した申請書に</t>
  </si>
  <si>
    <t>徴収猶予を必要とする理由を証明する書類を添付して、市長に提出しなければならない。</t>
  </si>
  <si>
    <t>市長は、第１号被保険者が前条第１項各号のいずれかに該当することにより、保険料の全額を負</t>
  </si>
  <si>
    <t>（１）介護保険グループ</t>
  </si>
  <si>
    <t>（２）介護認定グループ</t>
  </si>
  <si>
    <t>担することが困難であると認められる場合にあっては、納付義務者の申請により、保険料を減免</t>
  </si>
  <si>
    <t>することができる。</t>
  </si>
  <si>
    <t>前条第２項の規定は、保険料の減免について準用する。この場合において、同項中「徴収猶予」</t>
  </si>
  <si>
    <t>とあるのは「減免」と読み替えるものとする。</t>
  </si>
  <si>
    <t>前２項の規定により保険料の減免を受けた者は、当該保険料の減免の理由となった前条第１項</t>
  </si>
  <si>
    <t>各号の理由が消滅したときは、直ちにその旨を市長に申告しなければならない。</t>
  </si>
  <si>
    <t>第１号被保険者は、毎年度４月30日まで（保険料の賦課期日後に第１号被保険者の資格を取得</t>
  </si>
  <si>
    <t>した者にあっては、賦課期日の属する年の４月30日と当該資格を取得した日から14日を経過する</t>
  </si>
  <si>
    <t>日とのいずれか遅い日）に、当該第１号被保険者の所得の状況、その属する世帯の世帯員の市</t>
  </si>
  <si>
    <t>民税の課税の有無その他市長が必要と認める事項を記載した申告書を市長に提出しなければな</t>
  </si>
  <si>
    <t>らない。ただし、当該第１号被保険者及びその属する世帯の世帯員が次項各号のいずれかに該</t>
  </si>
  <si>
    <t>当する場合は、当該該当する者についての記載は、要しない。</t>
  </si>
  <si>
    <t>前項の規定にかかわらず、第１号被保険者及びその属する世帯員のすべてが次の各号のいず</t>
  </si>
  <si>
    <t>れかに該当する場合は、同項の申告書の提出を要しない。</t>
  </si>
  <si>
    <t>その者の前年中の所得につき地方税法（昭和25年法律第226号）第317条の２第１項に規定する</t>
  </si>
  <si>
    <t>申告書が市長に提出されているとき。</t>
  </si>
  <si>
    <t>その者が地方税法第317条の２第１項に規定する給与所得以外の所得を有しなかった者である</t>
  </si>
  <si>
    <t>場合には、同法第317条の６第１項に規定する給与支払報告書が市長に提出されているとき。</t>
  </si>
  <si>
    <t>その者が地方税法第317条の２第１項に規定する公的年金等に係る所得以外の所得を有しな</t>
  </si>
  <si>
    <t>かった者である場合には、同法第317条の６第３項に規定する公的年金等支払報告書が市長に</t>
  </si>
  <si>
    <t>提出されているとき。</t>
  </si>
  <si>
    <t>その者の前年の地方税法第292条第１項第13号に規定する合計所得金額が同法第314条の２</t>
  </si>
  <si>
    <t>第７項に規定する基礎控除額以下であるとき。</t>
  </si>
  <si>
    <t>市長は、法第203条に定めるもののほか、保険給付及び保険料に関して必要があると認めるとき</t>
  </si>
  <si>
    <t>は、被保険者の属する世帯の世帯員の収入の状況又は市民税の課税の有無について、当該被</t>
  </si>
  <si>
    <t>保険者、当該世帯員の雇用主、当該世帯員の取引先その他の関係人に報告を求め、又は官公</t>
  </si>
  <si>
    <t>署に対し、市の当該職員に必要な書類を閲覧させ、若しくはその内容を記録させることを求めるこ</t>
  </si>
  <si>
    <t>とができる。</t>
  </si>
  <si>
    <t>西宮市介護保険特別会計の歳入歳出決算上生じた剰余金から翌年度に繰越した歳出予算の財</t>
  </si>
  <si>
    <t>源に充てるべき金額を控除した額</t>
  </si>
  <si>
    <t>基金の運用から生ずる収益金の額</t>
  </si>
  <si>
    <t>前２号に掲げるもののほか、予算で定める額</t>
  </si>
  <si>
    <t>基金に属する現金は、金融機関への預金その他最も確実かつ有利な方法により保管するものと</t>
  </si>
  <si>
    <t>し、必要に応じ、最も確実かつ有利な有価証券に代えることができる。</t>
  </si>
  <si>
    <t>市長は、財政上必要があると認めるときは、確実な繰戻しの方法、期間及び利率を定めて、基金</t>
  </si>
  <si>
    <t>に属する現金を歳計現金に繰り替えて運用することができる。</t>
  </si>
  <si>
    <t>法その他の法令及びこの条例に定めるもののほか、介護保険に関し必要な事項は、規則で定め</t>
  </si>
  <si>
    <t>る。</t>
  </si>
  <si>
    <t>第１号被保険者が法第12条第１項本文の規定による届出をしないとき（同条第２項の規定により</t>
  </si>
  <si>
    <t>当該第１号被保険者の属する世帯の世帯主から届出がなされたときを除く。）、又は虚偽の届出</t>
  </si>
  <si>
    <t>をしたときは、10万円以下の過料に処する。</t>
  </si>
  <si>
    <t>被保険者、第１号被保険者の配偶者若しくは第１号被保険者の属する世帯の世帯主又はこれら</t>
  </si>
  <si>
    <t>であった者が、正当な理由なしに、法第202条第１項の規定により文書その他の物件の提出若し</t>
  </si>
  <si>
    <t>くは提示を命ぜられてこれに従わず、又は同項の規定による当該職員の質問に対して答弁せ</t>
  </si>
  <si>
    <t>ず、若しくは虚偽の答弁をしたときは、10万円以下の過料に処する。</t>
  </si>
  <si>
    <t>偽りその他不正の行為により保険料その他法の規定による徴収金（法第150条第１項に規定す</t>
  </si>
  <si>
    <t>る納付金及び法第157条第１項に規定する延滞金を除く。）の徴収を免れた者は、その徴収を免</t>
  </si>
  <si>
    <t>れた金額の５倍に相当する金額以下の過料に処する。</t>
  </si>
  <si>
    <t>前４条の過料を徴収する場合において発する納額告知書に指定すべき納期限は、その発行の日</t>
  </si>
  <si>
    <t>から起算して10日以上を経過した日とする。</t>
  </si>
  <si>
    <t>10月１日から同月末日まで</t>
  </si>
  <si>
    <t>11月１日から同月末日まで</t>
  </si>
  <si>
    <t>認知症対応型共同生活介護</t>
  </si>
  <si>
    <t>特定入所者介護サービス等費</t>
  </si>
  <si>
    <t>　急速な高齢化の進展に伴う寝たきりや認知症の高齢者の急増、核家族化による家庭介護の問題などから、高齢者介護の問題は、老後の最大の不安要因となっている一方、高齢者介護サービスは老人福祉と老人保健の二つの異なる制度のもとで提供されており、総合的、効率的なサービス利用が出来ない状況にある。</t>
  </si>
  <si>
    <t>12月１日から同月30日まで</t>
  </si>
  <si>
    <t>１月１日から同月末日まで</t>
  </si>
  <si>
    <t>２月１日から同月末日まで</t>
  </si>
  <si>
    <t>３月１日から同月末日まで</t>
  </si>
  <si>
    <t>平成12年度における第６条第２項の規定の適用については、同項中「別に定めることができる」と</t>
  </si>
  <si>
    <t>あるのは「10月１日以後において別に定める時期とすることができる」とする。</t>
  </si>
  <si>
    <t>平成12年度の普通徴収に係る保険料の納期は、第６条第１項の規定にかかわらず、次のとおり</t>
  </si>
  <si>
    <t>平成13年10月から平成14年３月までの各納期に納付すべき保険料の額は、平成13年４月から</t>
  </si>
  <si>
    <t>同年９月までの各納期に納付すべき保険料の額に２を乗じて得た額とすることを基本とする。</t>
  </si>
  <si>
    <t>（平成12年度及び平成13年度における賦課期日後における第１号被保険者の資格取得、喪失等があった場</t>
  </si>
  <si>
    <t>合の特例）</t>
  </si>
  <si>
    <t>保険料の賦課期日後に第１号被保険者の資格を取得又は喪失した場合における当該第１号被</t>
  </si>
  <si>
    <t>保険者に係る保険料の額は、第７条第１項及び第２項の規定にかかわらず、平成12年度におい</t>
  </si>
  <si>
    <t>ては、平成12年度を通じて被保険者資格を有したとした場合の保険料の額（次条において「平成</t>
  </si>
  <si>
    <t>12年度通年保険料額」という。）を６で除して得た額に、平成12年10月から平成13年３月までの</t>
  </si>
  <si>
    <t>間において被保険者資格を有する月数（当該被保険者資格を取得した日が属する月を含み、当</t>
  </si>
  <si>
    <t>該被保険者資格を喪失した日が属する月を除く。以下この条において同じ。）を乗じて得た額と</t>
  </si>
  <si>
    <t xml:space="preserve">し、平成13年度においては、次の各号に掲げる額の合算額とする。
</t>
  </si>
  <si>
    <t>平成13年度を通じて被保険者資格を有したとした場合の保険料の額（以下「平成13年度通年保</t>
  </si>
  <si>
    <t>険料額」という。）を18で除して得た額に、平成13年４月から同年９月までの間において被保険者</t>
  </si>
  <si>
    <t>資格を有する月数を乗じて得た額</t>
  </si>
  <si>
    <t>平成13年度通年保険料額を９で除して得た額に、平成13年10月から平成14年３月までの間にお</t>
  </si>
  <si>
    <t>いて被保険者資格を有する月数を乗じて得た額</t>
  </si>
  <si>
    <t>るに至った者及び(1)に係る者を除く。以下この条において同じ。）、ロ及びハ、第２号ロ、第３号ロ</t>
  </si>
  <si>
    <t>又は第４号ロに該当するに至った第１号被保険者に係る保険料の額は、第７条第３項の規定に</t>
  </si>
  <si>
    <t>かかわらず、平成12年度及び平成13年度においては、次の各号に掲げる区分に応じ、それぞれ</t>
  </si>
  <si>
    <t>当該各号に定める額とする。</t>
  </si>
  <si>
    <t>四分の二</t>
  </si>
  <si>
    <t>第２段階</t>
  </si>
  <si>
    <t>四分の三</t>
  </si>
  <si>
    <t>第３段階</t>
  </si>
  <si>
    <t>四分の四</t>
  </si>
  <si>
    <t>第４段階</t>
  </si>
  <si>
    <t>四分の五</t>
  </si>
  <si>
    <t>第５段階</t>
  </si>
  <si>
    <t>四分の六</t>
  </si>
  <si>
    <t>：西宮市</t>
  </si>
  <si>
    <t>：２８２０４</t>
  </si>
  <si>
    <t>（様式１の２）</t>
  </si>
  <si>
    <t>１．一般状況（続き）</t>
  </si>
  <si>
    <t>(5) 標準負担減額認定（総数）</t>
  </si>
  <si>
    <t xml:space="preserve"> 申請件数（当年度中）</t>
  </si>
  <si>
    <t>市町村民税世帯非課税者等</t>
  </si>
  <si>
    <t>認定件数（当年度中）</t>
  </si>
  <si>
    <t>認定者数（当年度末現在）</t>
  </si>
  <si>
    <t>老福受給者等</t>
  </si>
  <si>
    <t>(6) 利用者負担減額・免除認定（総数）</t>
  </si>
  <si>
    <t>利用者負担</t>
  </si>
  <si>
    <t>申請件数（当年度中）</t>
  </si>
  <si>
    <t>減      額</t>
  </si>
  <si>
    <t>免      除</t>
  </si>
  <si>
    <t>(7) 介護老人福祉施設旧措置入所者に係る減額・免除認定（総数）</t>
  </si>
  <si>
    <t>特定標準負担</t>
  </si>
  <si>
    <t>認定者数 （当年度末現在）</t>
  </si>
  <si>
    <t>免　　　除</t>
  </si>
  <si>
    <t>99人</t>
  </si>
  <si>
    <t>Ｈ１３．０１～Ｈ１７．０９</t>
  </si>
  <si>
    <t>（様式１の３）</t>
  </si>
  <si>
    <t>(8) 標準負担減額認定（再掲：第２号被保険者分）</t>
  </si>
  <si>
    <t>(9) 利用者負担減額・免除認定（再掲：第２号被保険者分）</t>
  </si>
  <si>
    <t>(10) 介護老人福祉施設旧措置入所者に係る減額・免除認定（再掲：第２号被保険者分）</t>
  </si>
  <si>
    <t>　利用者負担</t>
  </si>
  <si>
    <t>（様式１の４）</t>
  </si>
  <si>
    <t>(11) 要介護(要支援)認定者数（当年度末現在）</t>
  </si>
  <si>
    <t>要介護３</t>
  </si>
  <si>
    <t>要介護４</t>
  </si>
  <si>
    <t>要介護５</t>
  </si>
  <si>
    <t>75歳以上</t>
  </si>
  <si>
    <t>総　　数</t>
  </si>
  <si>
    <t>(12) 居宅介護(支援)サービス受給者数（当年度累計）</t>
  </si>
  <si>
    <t>第２号被保険者</t>
  </si>
  <si>
    <t>(13) 施設介護サービス受給者数（当年度累計）</t>
  </si>
  <si>
    <t>種　　　　類</t>
  </si>
  <si>
    <t>合　　　　計</t>
  </si>
  <si>
    <t>２．保険給付決定状況（続き）</t>
  </si>
  <si>
    <t>（様式２の５）</t>
  </si>
  <si>
    <t>⑤ 高額介護(居宅支援)サービス費</t>
  </si>
  <si>
    <t>ア 老齢福祉年金受給者等</t>
  </si>
  <si>
    <t>世　帯　合　算</t>
  </si>
  <si>
    <t>そ　の　他</t>
  </si>
  <si>
    <t>件　　　数</t>
  </si>
  <si>
    <t>支　給　額</t>
  </si>
  <si>
    <t>イ 市町村民税世帯非課税者等</t>
  </si>
  <si>
    <t>ウ ア及びイ以外</t>
  </si>
  <si>
    <t>エ 合計</t>
  </si>
  <si>
    <t>（様式２の６）</t>
  </si>
  <si>
    <t>該当なし</t>
  </si>
  <si>
    <t>(2) 市町村特別給付（当年度累計）</t>
  </si>
  <si>
    <t>① 件数</t>
  </si>
  <si>
    <t xml:space="preserve"> 寝具乾燥サービス</t>
  </si>
  <si>
    <t xml:space="preserve"> 移送サービス</t>
  </si>
  <si>
    <t xml:space="preserve"> 配食サービス</t>
  </si>
  <si>
    <t xml:space="preserve"> 訪問入浴サービス</t>
  </si>
  <si>
    <t xml:space="preserve"> おむつの支給</t>
  </si>
  <si>
    <t xml:space="preserve"> その他</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</si>
  <si>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</si>
  <si>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</si>
  <si>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</si>
  <si>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</si>
  <si>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</si>
  <si>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</si>
  <si>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</si>
  <si>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</si>
  <si>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</si>
  <si>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</si>
  <si>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</si>
  <si>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</si>
  <si>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</si>
  <si>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</si>
  <si>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４．保険給付支払状況</t>
  </si>
  <si>
    <t>支払義務額累計</t>
  </si>
  <si>
    <t>未払額</t>
  </si>
  <si>
    <t>介護サービス等諸費</t>
  </si>
  <si>
    <t>支援サービス等諸費</t>
  </si>
  <si>
    <t>高額介護サービス等費</t>
  </si>
  <si>
    <t>その他の保険給付費</t>
  </si>
  <si>
    <t>（様式４）</t>
  </si>
  <si>
    <t>５．介護保険特別会計経理状況</t>
  </si>
  <si>
    <t>平成１7年度／介護保険事業状況報告（年報）</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</si>
  <si>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</si>
  <si>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</si>
  <si>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</si>
  <si>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</si>
  <si>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</si>
  <si>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</si>
  <si>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</si>
  <si>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</si>
  <si>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</si>
  <si>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</si>
  <si>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</si>
  <si>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</si>
  <si>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</si>
  <si>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</si>
  <si>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市町村特別給付費</t>
  </si>
  <si>
    <t>国庫支出金</t>
  </si>
  <si>
    <t>介護給付費負担金</t>
  </si>
  <si>
    <t>事務費交付金</t>
  </si>
  <si>
    <t>相互財政安定化事業負担金</t>
  </si>
  <si>
    <t>支払基金交付金</t>
  </si>
  <si>
    <t>保健福祉事業費</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</si>
  <si>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</si>
  <si>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</si>
  <si>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</si>
  <si>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</si>
  <si>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</si>
  <si>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</si>
  <si>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</si>
  <si>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</si>
  <si>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</si>
  <si>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</si>
  <si>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</si>
  <si>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</si>
  <si>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</si>
  <si>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</si>
  <si>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</si>
  <si>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</si>
  <si>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</si>
  <si>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</si>
  <si>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</si>
  <si>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円滑導入基金繰入金</t>
  </si>
  <si>
    <t>介護サービス事業勘定繰入金</t>
  </si>
  <si>
    <t>繰越金</t>
  </si>
  <si>
    <t>市町村債</t>
  </si>
  <si>
    <t>財政安定化基金貸付金</t>
  </si>
  <si>
    <t>諸収入</t>
  </si>
  <si>
    <t>歳入歳出差引残額</t>
  </si>
  <si>
    <t>円</t>
  </si>
  <si>
    <t>　うち基金繰入額</t>
  </si>
  <si>
    <t>介護給付費準備基金保有額</t>
  </si>
  <si>
    <t>（様式４の２）</t>
  </si>
  <si>
    <t>５．介護保険特別会計経理状況（続き）</t>
  </si>
  <si>
    <t>(2) 介護サービス事業勘定</t>
  </si>
  <si>
    <t>サービス</t>
  </si>
  <si>
    <t>介護給付費収入</t>
  </si>
  <si>
    <t>収入</t>
  </si>
  <si>
    <t>予防給付費収入</t>
  </si>
  <si>
    <t>事業費</t>
  </si>
  <si>
    <t>居宅サービス事業費</t>
  </si>
  <si>
    <t>自己負担金収入</t>
  </si>
  <si>
    <t>施設介護サービス事業費</t>
  </si>
  <si>
    <t>居宅介護支援事業費</t>
  </si>
  <si>
    <t>分担金</t>
  </si>
  <si>
    <t>施設整備費</t>
  </si>
  <si>
    <t>公債費</t>
  </si>
  <si>
    <t>都道府県支出金</t>
  </si>
  <si>
    <t>（２）介護給付・予防給付　（当年度累計）</t>
  </si>
  <si>
    <t>た額に当該該当するに至った日が属する月から平成13年３月までの月数を乗じて得た額の合算</t>
  </si>
  <si>
    <t>額</t>
  </si>
  <si>
    <t>該該当するに至った日が属する月から平成13年９月までの月数を乗じて得た額並びに該当する</t>
  </si>
  <si>
    <t>に至った令第38条第１項第１号から第４号までのいずれかに規定する者として支払うべき平成13</t>
  </si>
  <si>
    <t>年度通年保険料額に３分の２を乗じて得た額の合算額</t>
  </si>
  <si>
    <t>ずれかに規定する者として支払うべき平成13年度通年保険料額を９で除して得た額に当該該当</t>
  </si>
  <si>
    <t>するに至った日が属する月から平成14年３月までの月数を乗じて得た額の合算額</t>
  </si>
  <si>
    <t>②第２号被保険者分（再掲）</t>
  </si>
  <si>
    <t>（４）総数（再掲：介護給付・予防給付の特例分）　（当年度累計）</t>
  </si>
  <si>
    <t>保険事業勘定繰出金</t>
  </si>
  <si>
    <t>保険事業勘定繰入金</t>
  </si>
  <si>
    <t>諸費</t>
  </si>
  <si>
    <t>市町村債</t>
  </si>
  <si>
    <t>（居宅介護サービス費の額の特例等）</t>
  </si>
  <si>
    <t>［１］</t>
  </si>
  <si>
    <t>（条例第12条の規定による申告）</t>
  </si>
  <si>
    <t>（保険料基準額の算定）</t>
  </si>
  <si>
    <t>（納期の分割に係る端数処理）</t>
  </si>
  <si>
    <t>（賦課期日後において第１号被保険者の資格取得、喪失等があった場合の端数処理）</t>
  </si>
  <si>
    <t>（保険料の過誤納金の取扱い）</t>
  </si>
  <si>
    <t>（様式）</t>
  </si>
  <si>
    <t>要支援</t>
  </si>
  <si>
    <t>要介護１</t>
  </si>
  <si>
    <t>要介護２</t>
  </si>
  <si>
    <t>要介護３</t>
  </si>
  <si>
    <t>（様式１の２)①</t>
  </si>
  <si>
    <t>：２８２０４</t>
  </si>
  <si>
    <t>(７)② 介護老人福祉施設旧措置入所者に係る減額・免除認定（総数）</t>
  </si>
  <si>
    <t>（様式１の３）①</t>
  </si>
  <si>
    <t>(１０)② 介護老人福祉施設旧措置入所者に係る減額・免除認定</t>
  </si>
  <si>
    <t xml:space="preserve"> 申 請 件 数</t>
  </si>
  <si>
    <t>食費</t>
  </si>
  <si>
    <t>短期入所生活介護</t>
  </si>
  <si>
    <t>短期入所療養介護（老健）</t>
  </si>
  <si>
    <t>短期入所療養介護（医療）</t>
  </si>
  <si>
    <t>居住費（滞在費）</t>
  </si>
  <si>
    <t>イ　支給額</t>
  </si>
  <si>
    <t>要支援</t>
  </si>
  <si>
    <t>要介護１</t>
  </si>
  <si>
    <t>要介護２</t>
  </si>
  <si>
    <t>要介護３</t>
  </si>
  <si>
    <t>平成18年度から平成20年度までの各年度における保険料率は、次の各号に掲げる第１号被保</t>
  </si>
  <si>
    <t>介護保険法施行令（平成10年政令第412号。以下「令」という。）第39条第１項第１号に掲げる者　</t>
  </si>
  <si>
    <t>市民税世帯
非課税者等</t>
  </si>
  <si>
    <t>介護保険グループ／介護認定グループ</t>
  </si>
  <si>
    <t>24,000円</t>
  </si>
  <si>
    <t>令第39条第１項第２号に掲げる者　24,000円</t>
  </si>
  <si>
    <t>令第39条第１項第３号に掲げる者　35,900円</t>
  </si>
  <si>
    <t>令第39条第１項第４号に掲げる者　47,900円</t>
  </si>
  <si>
    <t>令第39条第１項第５号に掲げる者　59,900円</t>
  </si>
  <si>
    <t>(6)</t>
  </si>
  <si>
    <t>(7)</t>
  </si>
  <si>
    <t>令第39条第１項第６号に掲げる者　71,900円</t>
  </si>
  <si>
    <t>令第39条第１項第７号に掲げる者　83,900円</t>
  </si>
  <si>
    <t>平成18年度から平成20年度までの令第39条第1項第５号イの市町村が定める額は、</t>
  </si>
  <si>
    <t>平成18年度から平成20年度までの令第39条第1項第６号イの市町村が定める額は、</t>
  </si>
  <si>
    <t>保険料の賦課期日後に令第39条第１項第１号イ（同号に規定する老齢福祉年金の受給権を有す</t>
  </si>
  <si>
    <t>るに至った者及び(1)に係る者を除く。）、ロ及びハ、第２号ロ、第３号ロ、第４号ロ、第５号ロ又は</t>
  </si>
  <si>
    <t>第６号ロに該当するに至った第１号被保険者に係る保険料の額は、当該該当するに至った日の</t>
  </si>
  <si>
    <t>属する月の前月まで月割により算定した当該第１号被保険者に係る保険料の額と、当該該当す</t>
  </si>
  <si>
    <t>るに至った日の属する月から令第39条第１項第１号から第６号までのいずれかに規定する者とし</t>
  </si>
  <si>
    <t>保険料の納付義務者は、納期限後にその保険料を納付する場合において、当該保険料の額が</t>
  </si>
  <si>
    <t>2,000円以上であるときは、当該保険料の額に、その納期限の翌日から納付の日までの期間に</t>
  </si>
  <si>
    <t>応じ、当該保険料の額（1,000円未満の端数があるときは、これを切り捨てる。）につき年10.95パ</t>
  </si>
  <si>
    <t>ーセントの割合をもって計算した金額に相当する延滞金額を加算して納付しなければならない。た</t>
  </si>
  <si>
    <t>だし、延滞金額に100円未満の端数があるときは、又はその全額が1,000円未満であるときは、</t>
  </si>
  <si>
    <t>市長は、保険料の納付義務者が納期限までに保険料を納付しなかったことについて、やむを得な</t>
  </si>
  <si>
    <t>法に基づく介護保険給付及び地域支援事業の財源に不足を生じたときの財源に充てることを目的</t>
  </si>
  <si>
    <t>介護給付、予防給付又は地域支援事業のための経費</t>
  </si>
  <si>
    <t>法第30条第１項後段、法第31条第１項後段、法第33条の３第1項後段、法第34条第１項後段、</t>
  </si>
  <si>
    <t>法第35条第６項後段、法第66条第１項若しくは第２項又は法第68条第１項の規定により被保険</t>
  </si>
  <si>
    <t>（１）特定入所者介護（支援）サービス費</t>
  </si>
  <si>
    <t>（様式２①）</t>
  </si>
  <si>
    <t>（１）特定入所者介護（支援）サービス費</t>
  </si>
  <si>
    <t>①第2号被保険者分（再掲）</t>
  </si>
  <si>
    <t>（様式２の２①）</t>
  </si>
  <si>
    <t>（施行細目の委任）</t>
  </si>
  <si>
    <t>（平成12年度における保険料の額の端数処理の特例）</t>
  </si>
  <si>
    <t>（平成12年度における保険料の減免の特例）</t>
  </si>
  <si>
    <t>（平成13年度における保険料の減免の特例）</t>
  </si>
  <si>
    <t>（関係規則の廃止）</t>
  </si>
  <si>
    <t>備考</t>
  </si>
  <si>
    <t>［１］［２］</t>
  </si>
  <si>
    <t>還付
未済額
（別掲）</t>
  </si>
  <si>
    <t>不納
欠損額</t>
  </si>
  <si>
    <t>減免額
(別掲)</t>
  </si>
  <si>
    <t>刑務所等
施設収監</t>
  </si>
  <si>
    <t>災害等</t>
  </si>
  <si>
    <t>失業等</t>
  </si>
  <si>
    <t>海外
滞在者</t>
  </si>
  <si>
    <t>１件当り
給付額</t>
  </si>
  <si>
    <t>要介護
認定者
１人当り
給付額</t>
  </si>
  <si>
    <t>第１号
被保険者
１人当り
給付額</t>
  </si>
  <si>
    <t>要介護
認定者
１人当り
件数／月</t>
  </si>
  <si>
    <t>支払済額累計</t>
  </si>
  <si>
    <t>徴収金等
累計</t>
  </si>
  <si>
    <t>戻入
未済額
累計</t>
  </si>
  <si>
    <t>１件当り
給付額</t>
  </si>
  <si>
    <t>　この規則は、公布の日から施行し、平成13年10月１日から適用する。</t>
  </si>
  <si>
    <t>○西宮市介護保険施行規則</t>
  </si>
  <si>
    <t>（様式２の２）</t>
  </si>
  <si>
    <t>居宅介護（支援）サービス</t>
  </si>
  <si>
    <t>訪問通所サービス</t>
  </si>
  <si>
    <t>通所介護</t>
  </si>
  <si>
    <t>通所リハビリテーション</t>
  </si>
  <si>
    <t>短期入所療養介護（老健）</t>
  </si>
  <si>
    <t>短期入所療養介護（医療）</t>
  </si>
  <si>
    <t>居宅介護支援</t>
  </si>
  <si>
    <t>食事提供費用（日数）</t>
  </si>
  <si>
    <t>２．保険給付決定状況（続き）</t>
  </si>
  <si>
    <t>介護保険事業費推計／第２期</t>
  </si>
  <si>
    <t>市独自
減免</t>
  </si>
  <si>
    <t>法定
減免</t>
  </si>
  <si>
    <t>（３）総数（再掲：介護給付・予防給付の特例分）　（当年度累計）</t>
  </si>
  <si>
    <t>（１）介護給付・予防給付　（当年度累計）</t>
  </si>
  <si>
    <t>（様式２の３）</t>
  </si>
  <si>
    <t>（介護保険料等徴収職員証）</t>
  </si>
  <si>
    <t>西宮市／介護保険事業概要</t>
  </si>
  <si>
    <t>西宮市　健康福祉局　長寿社会部</t>
  </si>
  <si>
    <t>《　目　次　》</t>
  </si>
  <si>
    <t>Ⅰ</t>
  </si>
  <si>
    <t>Ⅱ</t>
  </si>
  <si>
    <t>Ⅲ</t>
  </si>
  <si>
    <t>Ⅳ</t>
  </si>
  <si>
    <t>Ⅴ</t>
  </si>
  <si>
    <t>Ⅵ</t>
  </si>
  <si>
    <t>Ⅶ</t>
  </si>
  <si>
    <t>西宮市介護保険条例・規則</t>
  </si>
  <si>
    <t>介護保険制度の沿革</t>
  </si>
  <si>
    <t>事務体制</t>
  </si>
  <si>
    <t>被保険者等の状況</t>
  </si>
  <si>
    <t>要介護（支援）認定の状況</t>
  </si>
  <si>
    <t>介護サービス費の状況</t>
  </si>
  <si>
    <t>保険料の状況</t>
  </si>
  <si>
    <t>介護保険特別会計決算の状況</t>
  </si>
  <si>
    <t>ページ</t>
  </si>
  <si>
    <t>・・・・・・・・・・・・・・・・・・・・・・・・・・・</t>
  </si>
  <si>
    <t>調定額</t>
  </si>
  <si>
    <t>収入済額</t>
  </si>
  <si>
    <t>未収額</t>
  </si>
  <si>
    <t>不納欠損額</t>
  </si>
  <si>
    <t>1　経緯</t>
  </si>
  <si>
    <t>平成 8年 6月10日</t>
  </si>
  <si>
    <t>老人保健福祉審議会</t>
  </si>
  <si>
    <t>「介護保険制度案大綱」について答申</t>
  </si>
  <si>
    <t>「介護保険関連三法案」提出（継続審議に）</t>
  </si>
  <si>
    <t>平成 8年11月29日</t>
  </si>
  <si>
    <t>介護保険課（１３人）及び介護認定課（１８人）設置</t>
  </si>
  <si>
    <t>高齢者保健福祉計画及び介護保険事業計画策定</t>
  </si>
  <si>
    <t>西宮市介護保険条例及び施行規則施行</t>
  </si>
  <si>
    <t>２８２０４</t>
  </si>
  <si>
    <t>介護保険料の徴収開始</t>
  </si>
  <si>
    <t>（平成13年9月まで保険料半額徴収）</t>
  </si>
  <si>
    <t>国</t>
  </si>
  <si>
    <t>西宮市</t>
  </si>
  <si>
    <t>被保険者の資格管理に関すること。</t>
  </si>
  <si>
    <t>被保険者証の交付及び回収に関すること。</t>
  </si>
  <si>
    <t>保険料の賦課及び徴収に関すること。</t>
  </si>
  <si>
    <t>保険給付に関すること。</t>
  </si>
  <si>
    <t>県、国民健康保険団体連合会その他関係機関との連絡調整に関すること。</t>
  </si>
  <si>
    <t>平成17年 3月31日</t>
  </si>
  <si>
    <t>認知症対応型共同生活介護</t>
  </si>
  <si>
    <t>保険料率算定に関すること。</t>
  </si>
  <si>
    <t>国、県負担金その他補助金、支払基金交付金に関すること。</t>
  </si>
  <si>
    <t>財政安定化基金に関すること。</t>
  </si>
  <si>
    <t>高齢者の低所得利用者対策事業に関すること。</t>
  </si>
  <si>
    <t>介護保険事業計画の作成及び施策の調整に関すること。</t>
  </si>
  <si>
    <t>介護保険の相談に関すること。</t>
  </si>
  <si>
    <t>介護認定の申請受付に関すること。</t>
  </si>
  <si>
    <t>介護認定の不服申立ての受付に関すること。</t>
  </si>
  <si>
    <t>介護認定調査に関すること。</t>
  </si>
  <si>
    <t>主治医意見書の作成依頼に関すること。</t>
  </si>
  <si>
    <t>受給者管理に関すること。</t>
  </si>
  <si>
    <t>西宮市介護認定審査会に関すること。</t>
  </si>
  <si>
    <t>自己作成ケアプランの受付及び助言に関すること。</t>
  </si>
  <si>
    <t>介護支援システムに関すること。</t>
  </si>
  <si>
    <t>介護保険制度の広報及び啓発に関すること。</t>
  </si>
  <si>
    <t>４　滞納繰越分収納状況</t>
  </si>
  <si>
    <t>合計
（法定減免・
市独自減免）</t>
  </si>
  <si>
    <t>国特別対策　保険料３／４軽減</t>
  </si>
  <si>
    <t>国特別対策　保険料１／４軽減</t>
  </si>
  <si>
    <t>基準額</t>
  </si>
  <si>
    <t>基準額×0.5</t>
  </si>
  <si>
    <t>基準額×1.5</t>
  </si>
  <si>
    <t>基準額×1.25</t>
  </si>
  <si>
    <t>基準額×0.75</t>
  </si>
  <si>
    <t>O=L/H</t>
  </si>
  <si>
    <t>O=L/I</t>
  </si>
  <si>
    <t>１　組織図</t>
  </si>
  <si>
    <t>健康福祉局</t>
  </si>
  <si>
    <t>長寿社会部</t>
  </si>
  <si>
    <t>その他交付金</t>
  </si>
  <si>
    <t>人</t>
  </si>
  <si>
    <t>２　事務分掌</t>
  </si>
  <si>
    <t>①</t>
  </si>
  <si>
    <t>②</t>
  </si>
  <si>
    <t>③</t>
  </si>
  <si>
    <t>④</t>
  </si>
  <si>
    <t>⑤</t>
  </si>
  <si>
    <t>⑥</t>
  </si>
  <si>
    <t>⑦</t>
  </si>
  <si>
    <t>（平成１７年度）</t>
  </si>
  <si>
    <t>⑧</t>
  </si>
  <si>
    <t>⑨</t>
  </si>
  <si>
    <t>⑩</t>
  </si>
  <si>
    <t>⑪</t>
  </si>
  <si>
    <t>⑫</t>
  </si>
  <si>
    <t>⑬</t>
  </si>
  <si>
    <t>１　第１号被保険者の状況</t>
  </si>
  <si>
    <t>介護療養型医療施設</t>
  </si>
  <si>
    <t>人口</t>
  </si>
  <si>
    <t>第１号被保険者</t>
  </si>
  <si>
    <t>第１号被保険者</t>
  </si>
  <si>
    <t>65歳～75歳未満</t>
  </si>
  <si>
    <t>75歳以上</t>
  </si>
  <si>
    <t>住所地特例者</t>
  </si>
  <si>
    <t>高齢化率</t>
  </si>
  <si>
    <t>（構成比）</t>
  </si>
  <si>
    <t>単位：人</t>
  </si>
  <si>
    <t>第２号被保険者</t>
  </si>
  <si>
    <t>計</t>
  </si>
  <si>
    <t>構成比</t>
  </si>
  <si>
    <t>要支援</t>
  </si>
  <si>
    <t>要介護１</t>
  </si>
  <si>
    <t>要介護２</t>
  </si>
  <si>
    <t>要介護３</t>
  </si>
  <si>
    <t>要介護４</t>
  </si>
  <si>
    <t>要介護５</t>
  </si>
  <si>
    <t>居宅サービス受給者</t>
  </si>
  <si>
    <t>県、国民健康保険団体連合会、その他関係機関との連絡調整に関すること。</t>
  </si>
  <si>
    <t>F=B/J</t>
  </si>
  <si>
    <t>介護保険サービスの給付額と保険料</t>
  </si>
  <si>
    <t>施設サービス受給者</t>
  </si>
  <si>
    <t>介護老人福祉施設</t>
  </si>
  <si>
    <t>政令第38条第１項第１号イ(2)又はハ</t>
  </si>
  <si>
    <t>に該当し、かつ、保険料の賦課期日</t>
  </si>
  <si>
    <t>（当該賦課期日後に第１号被保険者</t>
  </si>
  <si>
    <t>の資格を取得した場合は、当該資格を</t>
  </si>
  <si>
    <t>平成15～
17年度</t>
  </si>
  <si>
    <t>法第61条の３第２項に規定する特例特定入所者介護予防サービス計画費の額　同項に規定する基準</t>
  </si>
  <si>
    <t>の額</t>
  </si>
  <si>
    <t>条例第５条第1項各号（第４号を除く。）に定める額は、前項の規定による端数処理前の額を用いて</t>
  </si>
  <si>
    <t>算定する。</t>
  </si>
  <si>
    <t>この表は、法第51条の２第2項に規定する特定入所者介護サービス費、法第51条の３第2項に規定</t>
  </si>
  <si>
    <t>する特例特定入所者介護サービス費、法第61条の２第2項に規定する特定入所者介護予防サービ</t>
  </si>
  <si>
    <t>ス費及び法第61条の３第2項に規定する特例特定入所者介護予防サービス費については、適用し</t>
  </si>
  <si>
    <t>ない。</t>
  </si>
  <si>
    <t>取得した日をいう。以下この部におい</t>
  </si>
  <si>
    <t>て同じ。）現在に属する世帯のすべて</t>
  </si>
  <si>
    <t>の世帯員の当該賦課期日の属する年</t>
  </si>
  <si>
    <t>の前年の収入金額（その年において</t>
  </si>
  <si>
    <t>収入すべき金額をいう。以下この部に</t>
  </si>
  <si>
    <t>おいて同じ。）の合計額が60万円（世</t>
  </si>
  <si>
    <t>帯員の数が３以上である場合は、60</t>
  </si>
  <si>
    <t>万円に、当該世帯員の数から２を減じ</t>
  </si>
  <si>
    <t>た数に17万5,000円を乗じた額を加算</t>
  </si>
  <si>
    <t>して得た額）以下である場合であっ</t>
  </si>
  <si>
    <t>き。ただし、保険料の賦課期日の属す</t>
  </si>
  <si>
    <t>る年度分の市町村民税が課されてい</t>
  </si>
  <si>
    <t>る者と生計を共にする場合又は当該</t>
  </si>
  <si>
    <t>市町村民税が課されている者の扶養</t>
  </si>
  <si>
    <t>を受けている場合を除く。</t>
  </si>
  <si>
    <t>て、資産などを活用してもなお生活が</t>
  </si>
  <si>
    <t>困窮している状態にあると認めると</t>
  </si>
  <si>
    <t>当該年度分の保険料のうち平成13年10</t>
  </si>
  <si>
    <t>月から平成14年３月までの期間に係る保</t>
  </si>
  <si>
    <t>険料の２分の１に相当する額</t>
  </si>
  <si>
    <t>政令第38条第１項第１号ロに規定す</t>
  </si>
  <si>
    <t>る被保護者となった場合で、保険料の</t>
  </si>
  <si>
    <t>滞納があるとき</t>
  </si>
  <si>
    <t>オ</t>
  </si>
  <si>
    <t>政令第38条第１項第２号に該当し、か</t>
  </si>
  <si>
    <t>つ、保険料の賦課期日現在に属する</t>
  </si>
  <si>
    <t>世帯のすべての世帯員の当該賦課期</t>
  </si>
  <si>
    <t>日の属する年の前年の収入金額の合</t>
  </si>
  <si>
    <t>計額が60万円（世帯員の数が３以上</t>
  </si>
  <si>
    <t>である場合は、60万円に、当該世帯</t>
  </si>
  <si>
    <t>員の数から２を減じた数に17万5,000</t>
  </si>
  <si>
    <t>円を乗じた額を加算して得た額）以下</t>
  </si>
  <si>
    <t>である場合であって、資産などを活用</t>
  </si>
  <si>
    <t>してもなお生活が困窮している状態に</t>
  </si>
  <si>
    <t>あると認めるとき。ただし、保険料の賦</t>
  </si>
  <si>
    <t>課期日の属する年度分の市町村民税</t>
  </si>
  <si>
    <t>が課されている者と生計を共にする場</t>
  </si>
  <si>
    <t>合又は当該市町村民税が課されてい</t>
  </si>
  <si>
    <t>る者の扶養を受けている場合を除く。</t>
  </si>
  <si>
    <t>険料の３分の２に相当する額</t>
  </si>
  <si>
    <t>カ</t>
  </si>
  <si>
    <t>険料の３分の１に相当する額</t>
  </si>
  <si>
    <t>計額が120万円（世帯員の数が３以上</t>
  </si>
  <si>
    <t>である場合は、120万円に、当該世帯</t>
  </si>
  <si>
    <t>員の数から２を減じた数に35万円を乗</t>
  </si>
  <si>
    <t>じた額を加算して得た額）以下である</t>
  </si>
  <si>
    <t>場合であって、資産などを活用しても</t>
  </si>
  <si>
    <t>なお生活が困窮している状態にあると</t>
  </si>
  <si>
    <t>認めるとき。ただし、保険料の賦課期</t>
  </si>
  <si>
    <t>日の属する年度分の市町村民税が課</t>
  </si>
  <si>
    <t>されている者と生計を共にする場合又</t>
  </si>
  <si>
    <t>は当該市町村民税が課されている者</t>
  </si>
  <si>
    <t xml:space="preserve">の扶養を受けている場合を除く。　 </t>
  </si>
  <si>
    <t>キ</t>
  </si>
  <si>
    <t>市長が必要と認める額</t>
  </si>
  <si>
    <t>１</t>
  </si>
  <si>
    <t>２</t>
  </si>
  <si>
    <t>この規則は、公布の日から施行する。ただし、第７条第３項の改正規定は、平成13年１月６日から施</t>
  </si>
  <si>
    <t>行する。</t>
  </si>
  <si>
    <t>改正後の第７条第２項の規定は平成12年９月25日から、改正後の付則別表第１、付則別表第２及び</t>
  </si>
  <si>
    <t>別表第２の規定は同年10月１日から適用する。</t>
  </si>
  <si>
    <t>この規則は、平成15年４月１日から施行する。</t>
  </si>
  <si>
    <t>改正後の別表第２の規定は、平成15年度分からの保険料の減免について適用し、平成14年度分ま</t>
  </si>
  <si>
    <t>での保険料の減免については、なお従前の例による。</t>
  </si>
  <si>
    <t>区分</t>
  </si>
  <si>
    <t>損害の程度が３割以上５割未満のとき　</t>
  </si>
  <si>
    <t>100分の95</t>
  </si>
  <si>
    <t>省令第83条第１項第１号又は省令第97条第１項第１号に規定す</t>
  </si>
  <si>
    <t>る特別の事情</t>
  </si>
  <si>
    <t>100分の100</t>
  </si>
  <si>
    <t>損害の程度が５割以上のとき</t>
  </si>
  <si>
    <t>省令第83条第１項第２号、第３号及び第４号又は省令第97条第１</t>
  </si>
  <si>
    <t>項第２号、第３号及び第４号に規定する特別の事情</t>
  </si>
  <si>
    <t>(4)</t>
  </si>
  <si>
    <t>(5)</t>
  </si>
  <si>
    <t>施設給付の見直し</t>
  </si>
  <si>
    <t>（平成15年度～平成17年度の保険料率設定）</t>
  </si>
  <si>
    <t>（平成18年度～平成20年度の保険料率設定）</t>
  </si>
  <si>
    <t>（うち嘱託2人）</t>
  </si>
  <si>
    <t>介護支援サービス計画</t>
  </si>
  <si>
    <t>福祉用具購入</t>
  </si>
  <si>
    <t>住宅改修</t>
  </si>
  <si>
    <t>居宅介護支援サービス計画</t>
  </si>
  <si>
    <t>居宅介護支援サービス計画※</t>
  </si>
  <si>
    <t>市民税世帯
非課税者等</t>
  </si>
  <si>
    <t>自己負担額上限（月額）
～H17.9</t>
  </si>
  <si>
    <t>自己負担額上限（月額）
H17.10～</t>
  </si>
  <si>
    <t>居宅
サービス
利用者数／月</t>
  </si>
  <si>
    <t>二以上の特別の事情があるときは、給付割合の最も高い規定のみを適用する。</t>
  </si>
  <si>
    <t>床上浸水により家屋の壁の下部又は畳のみに損害を受けた場合は、この表の１の項に規定する損</t>
  </si>
  <si>
    <t>害の程度が３割以上５割未満のときとみなし、家屋の１階の大部分について浸水を受け、かつ、内</t>
  </si>
  <si>
    <t>壁、外壁、建具等に損害を受けた場合又はこれを超える損害を受けた場合は、同項に規定する損害</t>
  </si>
  <si>
    <t>の程度が５割以上のときとみなす。</t>
  </si>
  <si>
    <t>この表の２の項に規定する特別の事情は、条例第11条第１項の規定により当該年度分の保険料の</t>
  </si>
  <si>
    <t>減免を受けていることとする。</t>
  </si>
  <si>
    <t>イ</t>
  </si>
  <si>
    <t>(2)</t>
  </si>
  <si>
    <t>に規定する事由のいずれかによって、当</t>
  </si>
  <si>
    <t>該年度の最初の月以降３月以上引き続い</t>
  </si>
  <si>
    <t>て、生計を維持する者の公的年金以外の</t>
  </si>
  <si>
    <t>収入がなくなった場合又はこれに準ずる</t>
  </si>
  <si>
    <t>状況に至った場合で、当該公的年金の年</t>
  </si>
  <si>
    <t>額を前年の所得であるとして、条例第５条</t>
  </si>
  <si>
    <t>の規定を適用したときにおいて、当該第１</t>
  </si>
  <si>
    <t>のいずれかに該当するとき</t>
  </si>
  <si>
    <t>た最初の月（その月が当該年度の最初の</t>
  </si>
  <si>
    <t>月前のときは、当該年度の最初の月）か</t>
  </si>
  <si>
    <t>ら当該年度の最後の月までの月数に、当</t>
  </si>
  <si>
    <t>該年度分の保険料の額から、当該公的年</t>
  </si>
  <si>
    <t>金の年額を前年の所得であるとして条例</t>
  </si>
  <si>
    <t>第５条を適用して得た保険料の額を控除</t>
  </si>
  <si>
    <t>した額を12で除して得た額を乗じて得た額</t>
  </si>
  <si>
    <t>(3)</t>
  </si>
  <si>
    <t>ア</t>
  </si>
  <si>
    <t>イ</t>
  </si>
  <si>
    <t>帯員の数が２以上である場合は、60</t>
  </si>
  <si>
    <t>万円に、当該世帯員の数から１を減じ</t>
  </si>
  <si>
    <t>当該年度分の保険料の３分の２に相当す</t>
  </si>
  <si>
    <t>計額が60万円（世帯員の数が２以上</t>
  </si>
  <si>
    <t>員の数から１を減じた数に17万5,000</t>
  </si>
  <si>
    <t>当該年度分の保険料の３分の１に相当す</t>
  </si>
  <si>
    <t>計額が120万円（世帯員の数が２以上</t>
  </si>
  <si>
    <t>員の数から１を減じた数に35万円を乗</t>
  </si>
  <si>
    <t>の扶養を受けている場合を除く。</t>
  </si>
  <si>
    <t>この規則は、介護保険法施行法（平成９年法律第124号）、介護保険法施行令（平成10年政令第</t>
  </si>
  <si>
    <t>412号。以下「政令」という。）及び介護保険法施行規則（平成11年厚生省令第36号。以下「省</t>
  </si>
  <si>
    <t>令」という。）に定めるもののほか、介護保険法（平成９年法律第123号。以下「法」という。）及び</t>
  </si>
  <si>
    <t>西宮市介護保険条例（平成11年西宮市条例第50号。以下「条例」という。）の施行について必要</t>
  </si>
  <si>
    <t>な事項を定める。</t>
  </si>
  <si>
    <t>政令及び前２項に定めるもののほか、合議体の運営に関し必要な事項は、認定審査会の会長が</t>
  </si>
  <si>
    <t>認定審査会に諮って定める。</t>
  </si>
  <si>
    <t>当該診断命令に係る診断を行う医師の氏名並びにその者が現に従事する病院又は診療所の名</t>
  </si>
  <si>
    <t>介護保険法等の一部を改正する法律公布</t>
  </si>
  <si>
    <t>平成17年10月 1日</t>
  </si>
  <si>
    <t>称及び所在地</t>
  </si>
  <si>
    <t>法第50条又は法第60条に規定する市町村が定めた割合は、別表第１区分の欄に掲げる特別の</t>
  </si>
  <si>
    <t>事情の区分に応じ、同表給付割合の欄に定める割合とする。</t>
  </si>
  <si>
    <t>法第50条又は法第60条に規定する認定を受けようとする被保険者は、次に掲げる事項を記載し</t>
  </si>
  <si>
    <t>た申請書に法第50条又は法第60条に規定する災害その他の厚生労働省令で定める特別の事</t>
  </si>
  <si>
    <t>情があることを証明する書類その他市長が必要と認める書類を添付して、市長に申請しなければ</t>
  </si>
  <si>
    <t>ならない。</t>
  </si>
  <si>
    <t>市長は、前項の申請書の提出があった場合において、法第50条又は法第60条の規定による認</t>
  </si>
  <si>
    <t>定をしたときは、その旨、その適用期間その他必要な事項を書面により当該申請者に通知すると</t>
  </si>
  <si>
    <t>ともに、介護保険利用者負担額減額・免除認定証を、期限を定めて交付するものとする。</t>
  </si>
  <si>
    <t>市長は、第３項の申請書の提出があった場合において、法第50条又は法第60条の規定による認</t>
  </si>
  <si>
    <t>定をしないときは、理由を付して、その旨を書面により当該申請者に通知しなければならない。</t>
  </si>
  <si>
    <t>条例第６条第３項の規定により算定した各納期における保険料の額に10円未満の端数があると</t>
  </si>
  <si>
    <t>きは、その端数金額は、最初の納期における保険料の額に合算するものとする。</t>
  </si>
  <si>
    <t>条例第７条第１項、第２項又は第３項の規定により算定した保険料の額に10円未満の端数があ</t>
  </si>
  <si>
    <t>るときは、これを切り捨てるものとする。</t>
  </si>
  <si>
    <t>納付義務者の保険料の過納又は誤納に係る徴収金がある場合は、これを納付義務者に還付し</t>
  </si>
  <si>
    <t>なければならない。ただし、当該納付義務者の保険料の未納に係る徴収金がある場合は、これ</t>
  </si>
  <si>
    <t>に充当する。</t>
  </si>
  <si>
    <t>前項ただし書の措置を行った場合は、当該納付義務者に対し、介護保険料過誤納金充当決定通</t>
  </si>
  <si>
    <t>知書を送付する。［１］</t>
  </si>
  <si>
    <t>保険料その他の徴収金に関し、地方税法の例により職務を行う職員は、その身分を証明する介</t>
  </si>
  <si>
    <t>護保険料等徴収職員証（別記様式）を携帯し、関係人の請求があったときは、これを提示しなけ</t>
  </si>
  <si>
    <t>ればならない。</t>
  </si>
  <si>
    <t>条例第11条第１項の規定による保険料の減免は、別表第２区分の欄に掲げる保険料減免の事</t>
  </si>
  <si>
    <t>由の区分に応じ、それぞれ同表適用範囲の欄に定める場合に行う。</t>
  </si>
  <si>
    <t>前項の規定による減免の額は、別表第２適用範囲の欄に定める場合の区分に応じ、それぞれ同</t>
  </si>
  <si>
    <t>表減免の額の欄に定める額とする。</t>
  </si>
  <si>
    <t>条例第20条から第23条までに規定する過料を徴収する場合は、介護保険過料処分通知書によ</t>
  </si>
  <si>
    <t>るものとする。</t>
  </si>
  <si>
    <t>平成12年度の各納期ごとの分割金額に10円未満の端数があるとき、又はその分割金額の全額</t>
  </si>
  <si>
    <t>が10円未満であるときは、その端数金額又はその全額は、条例付則第４条に規定する第１期に</t>
  </si>
  <si>
    <t>係る分割金額に合算するものとする。</t>
  </si>
  <si>
    <t>平成12年度における条例第11条第１項の規定による保険料の減免は、第14条の規定にかかわ</t>
  </si>
  <si>
    <t>らず、付則別表第１区分の欄に掲げる保険料減免の事由の区分に応じ、それぞれ同表適用範囲</t>
  </si>
  <si>
    <t>の欄に定める場合に行う。［１］</t>
  </si>
  <si>
    <t>前項の規定による減免の額は、付則別表第１適用範囲の欄に定める場合の区分に応じ、それぞ</t>
  </si>
  <si>
    <t>れ同表減免の額の欄に定める額とする。</t>
  </si>
  <si>
    <t>平成13年度における条例第11条第１項の規定による保険料の減免は、第14条の規定にかかわ</t>
  </si>
  <si>
    <t>らず、付則別表第２区分の欄に掲げる保険料減免の事由の区分に応じ、それぞれ同表適用範囲</t>
  </si>
  <si>
    <t>前項の規定による減免の額は、付則別表第２適用範囲の欄に定める場合の区分に応じ、それぞ</t>
  </si>
  <si>
    <t>介護老人保健施設</t>
  </si>
  <si>
    <t>－</t>
  </si>
  <si>
    <t>Ⅲ　被保険者等の状況</t>
  </si>
  <si>
    <t>Ⅱ　事務体制</t>
  </si>
  <si>
    <t>Ⅰ　介護保険制度の沿革</t>
  </si>
  <si>
    <t>Ⅳ　要介護（支援）認定の状況</t>
  </si>
  <si>
    <t>１　認定申請件数</t>
  </si>
  <si>
    <t>新規申請</t>
  </si>
  <si>
    <t>更新申請</t>
  </si>
  <si>
    <t>変更申請</t>
  </si>
  <si>
    <t>4月</t>
  </si>
  <si>
    <t>5月</t>
  </si>
  <si>
    <t>6月</t>
  </si>
  <si>
    <t>7月</t>
  </si>
  <si>
    <t>8月</t>
  </si>
  <si>
    <t>9月</t>
  </si>
  <si>
    <t>10月</t>
  </si>
  <si>
    <t>11月</t>
  </si>
  <si>
    <t>12月</t>
  </si>
  <si>
    <t>1月</t>
  </si>
  <si>
    <t>2月</t>
  </si>
  <si>
    <t>3月</t>
  </si>
  <si>
    <t>９割（償還払）</t>
  </si>
  <si>
    <t>単位：件</t>
  </si>
  <si>
    <t>２　認定調査の状況</t>
  </si>
  <si>
    <t>調査区分</t>
  </si>
  <si>
    <t>直営調査</t>
  </si>
  <si>
    <t>委託調査</t>
  </si>
  <si>
    <t>件数</t>
  </si>
  <si>
    <t>委員数</t>
  </si>
  <si>
    <t>合議体数（合議体は５人の委員で構成）</t>
  </si>
  <si>
    <t>合議体開催回数年度累計</t>
  </si>
  <si>
    <t>審査件数</t>
  </si>
  <si>
    <t>Ⅴ　介護サービス費の状況</t>
  </si>
  <si>
    <t>１　介護サービスの種類及び給付割合</t>
  </si>
  <si>
    <t>居宅サービス</t>
  </si>
  <si>
    <t>訪問通所サービス</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</si>
  <si>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</si>
  <si>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</si>
  <si>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</si>
  <si>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</si>
  <si>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</si>
  <si>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</si>
  <si>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</si>
  <si>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</si>
  <si>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</si>
  <si>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</si>
  <si>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その他の単品サービス</t>
  </si>
  <si>
    <t>居宅療養管理指導</t>
  </si>
  <si>
    <t>特定施設入所者生活介護</t>
  </si>
  <si>
    <t>(4)</t>
  </si>
  <si>
    <t>法第51条の３第２項に規定する特例特定入所者介護サービス費の額　同項に規定する基準の額</t>
  </si>
  <si>
    <t>福祉用具購入費</t>
  </si>
  <si>
    <t>住宅改修費</t>
  </si>
  <si>
    <t>９割</t>
  </si>
  <si>
    <t>１０割</t>
  </si>
  <si>
    <t>給付割合</t>
  </si>
  <si>
    <t>食事の標準負担額</t>
  </si>
  <si>
    <t>施設サービス</t>
  </si>
  <si>
    <t>７８０円／日</t>
  </si>
  <si>
    <t>高額介護サービス等費</t>
  </si>
  <si>
    <t>１５，０００円</t>
  </si>
  <si>
    <t>２４，６００円</t>
  </si>
  <si>
    <t>３７，２００円</t>
  </si>
  <si>
    <t>＜１単位の単価＞</t>
  </si>
  <si>
    <t>その他</t>
  </si>
  <si>
    <t>特甲地</t>
  </si>
  <si>
    <t>１０．６円</t>
  </si>
  <si>
    <t>１０円</t>
  </si>
  <si>
    <t>２　介護サービス費の状況</t>
  </si>
  <si>
    <t>サービス区分</t>
  </si>
  <si>
    <t>居宅サービス／計</t>
  </si>
  <si>
    <t>内訳</t>
  </si>
  <si>
    <t>要介護</t>
  </si>
  <si>
    <t>人・・・・・(Ｉ)</t>
  </si>
  <si>
    <t>人・・・・・(J)</t>
  </si>
  <si>
    <t>K</t>
  </si>
  <si>
    <t>L</t>
  </si>
  <si>
    <t>P=L/J</t>
  </si>
  <si>
    <t>国庫
支出金</t>
  </si>
  <si>
    <t>合計</t>
  </si>
  <si>
    <t>給付額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</si>
</sst>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s>
  <fonts count="29">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12"/>
      <name val="ＭＳ Ｐゴシック"/>
      <family val="3"/>
    </font>
    <font>
      <sz val="9"/>
      <name val="ＭＳ ゴシック"/>
      <family val="3"/>
    </font>
    <font>
      <sz val="8"/>
      <name val="ＭＳ ゴシック"/>
      <family val="3"/>
    </font>
    <font>
      <sz val="7"/>
      <name val="ＭＳ ゴシック"/>
      <family val="3"/>
    </font>
    <font>
      <b/>
      <sz val="14"/>
      <name val="ＭＳ Ｐゴシック"/>
      <family val="3"/>
    </font>
    <font>
      <b/>
      <sz val="12"/>
      <name val="ＭＳ ゴシック"/>
      <family val="3"/>
    </font>
    <font>
      <b/>
      <sz val="9"/>
      <name val="ＭＳ Ｐゴシック"/>
      <family val="3"/>
    </font>
    <font>
      <sz val="11"/>
      <name val="ＭＳ 明朝"/>
      <family val="1"/>
    </font>
    <font>
      <sz val="14"/>
      <name val="ＭＳ 明朝"/>
      <family val="1"/>
    </font>
    <font>
      <sz val="10"/>
      <name val="ＭＳ 明朝"/>
      <family val="1"/>
    </font>
    <font>
      <sz val="12"/>
      <name val="ＭＳ 明朝"/>
      <family val="1"/>
    </font>
    <font>
      <sz val="6"/>
      <name val="ＭＳ ゴシック"/>
      <family val="3"/>
    </font>
    <font>
      <sz val="8"/>
      <name val="ＭＳ Ｐゴシック"/>
      <family val="3"/>
    </font>
    <font>
      <b/>
      <sz val="8"/>
      <name val="ＭＳ Ｐゴシック"/>
      <family val="2"/>
    </font>
  </fonts>
  <fills count="4">
    <fill>
      <patternFill/>
    </fill>
    <fill>
      <patternFill patternType="gray125"/>
    </fill>
    <fill>
      <patternFill patternType="solid">
        <fgColor indexed="51"/>
        <bgColor indexed="64"/>
      </patternFill>
    </fill>
    <fill>
      <patternFill patternType="solid">
        <fgColor indexed="46"/>
        <bgColor indexed="64"/>
      </patternFill>
    </fill>
  </fills>
  <borders count="14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medium"/>
      <right>
        <color indexed="63"/>
      </right>
      <top>
        <color indexed="63"/>
      </top>
      <bottom style="double"/>
    </border>
    <border>
      <left style="thin"/>
      <right style="medium"/>
      <top>
        <color indexed="63"/>
      </top>
      <bottom style="double"/>
    </border>
    <border>
      <left style="medium"/>
      <right>
        <color indexed="63"/>
      </right>
      <top>
        <color indexed="63"/>
      </top>
      <bottom>
        <color indexed="63"/>
      </bottom>
    </border>
    <border>
      <left>
        <color indexed="63"/>
      </left>
      <right>
        <color indexed="63"/>
      </right>
      <top>
        <color indexed="63"/>
      </top>
      <bottom style="medium"/>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diagonalUp="1">
      <left style="thin"/>
      <right>
        <color indexed="63"/>
      </right>
      <top style="thin"/>
      <bottom style="thin"/>
      <diagonal style="thin"/>
    </border>
    <border diagonalUp="1">
      <left style="thin"/>
      <right style="thin"/>
      <top style="thin"/>
      <bottom style="thin"/>
      <diagonal style="thin"/>
    </border>
    <border>
      <left style="thin"/>
      <right style="thin"/>
      <top style="thin"/>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thin"/>
    </border>
    <border>
      <left style="thin"/>
      <right style="thin"/>
      <top style="medium"/>
      <bottom style="thin"/>
    </border>
    <border>
      <left>
        <color indexed="63"/>
      </left>
      <right style="thin"/>
      <top style="medium"/>
      <bottom>
        <color indexed="63"/>
      </bottom>
    </border>
    <border>
      <left>
        <color indexed="63"/>
      </left>
      <right style="thin"/>
      <top style="thin"/>
      <bottom style="medium"/>
    </border>
    <border>
      <left style="medium"/>
      <right>
        <color indexed="63"/>
      </right>
      <top style="thin"/>
      <bottom>
        <color indexed="63"/>
      </bottom>
    </border>
    <border>
      <left style="thin"/>
      <right style="thin"/>
      <top>
        <color indexed="63"/>
      </top>
      <bottom style="double"/>
    </border>
    <border>
      <left style="thin"/>
      <right style="thin"/>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medium"/>
    </border>
    <border>
      <left style="thin"/>
      <right style="thin"/>
      <top style="thin"/>
      <bottom style="medium"/>
    </border>
    <border>
      <left style="thin"/>
      <right>
        <color indexed="63"/>
      </right>
      <top style="medium"/>
      <bottom>
        <color indexed="63"/>
      </bottom>
    </border>
    <border>
      <left>
        <color indexed="63"/>
      </left>
      <right style="medium"/>
      <top>
        <color indexed="63"/>
      </top>
      <bottom style="thin"/>
    </border>
    <border>
      <left style="thin"/>
      <right style="thin"/>
      <top style="medium"/>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double"/>
    </border>
    <border>
      <left>
        <color indexed="63"/>
      </left>
      <right style="medium"/>
      <top style="double"/>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uble"/>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medium"/>
      <bottom style="medium"/>
    </border>
    <border>
      <left style="thin"/>
      <right>
        <color indexed="63"/>
      </right>
      <top style="double"/>
      <bottom style="medium"/>
    </border>
    <border>
      <left>
        <color indexed="63"/>
      </left>
      <right style="medium"/>
      <top style="double"/>
      <bottom style="medium"/>
    </border>
    <border>
      <left style="medium"/>
      <right style="thin"/>
      <top style="double"/>
      <bottom>
        <color indexed="63"/>
      </bottom>
    </border>
    <border>
      <left style="medium"/>
      <right style="thin"/>
      <top>
        <color indexed="63"/>
      </top>
      <bottom style="double"/>
    </border>
    <border>
      <left style="thin"/>
      <right>
        <color indexed="63"/>
      </right>
      <top style="thin"/>
      <bottom style="double"/>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style="thin"/>
      <top style="double"/>
      <bottom style="medium"/>
    </border>
    <border>
      <left style="medium"/>
      <right style="thin"/>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color indexed="63"/>
      </left>
      <right style="thin"/>
      <top style="thin"/>
      <bottom style="medium"/>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style="thin"/>
      <diagonal style="thin"/>
    </border>
    <border diagonalUp="1">
      <left>
        <color indexed="63"/>
      </left>
      <right style="medium"/>
      <top>
        <color indexed="63"/>
      </top>
      <bottom style="thin"/>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double"/>
      <bottom>
        <color indexed="63"/>
      </bottom>
    </border>
    <border>
      <left>
        <color indexed="63"/>
      </left>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medium"/>
      <right>
        <color indexed="63"/>
      </right>
      <top style="double"/>
      <bottom>
        <color indexed="63"/>
      </bottom>
    </border>
    <border>
      <left style="thin"/>
      <right style="thin"/>
      <top style="double"/>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6" fillId="0" borderId="0" applyNumberFormat="0" applyFill="0" applyBorder="0" applyAlignment="0" applyProtection="0"/>
  </cellStyleXfs>
  <cellXfs count="140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horizontal="left" indent="1"/>
    </xf>
    <xf numFmtId="0" fontId="3" fillId="0" borderId="18" xfId="0" applyFont="1" applyBorder="1" applyAlignment="1">
      <alignment horizontal="left" indent="1"/>
    </xf>
    <xf numFmtId="176" fontId="3" fillId="0" borderId="0" xfId="0" applyNumberFormat="1" applyFont="1" applyAlignment="1">
      <alignment/>
    </xf>
    <xf numFmtId="0" fontId="3" fillId="0" borderId="0" xfId="0" applyFont="1" applyBorder="1" applyAlignment="1">
      <alignment horizontal="center"/>
    </xf>
    <xf numFmtId="0" fontId="4" fillId="0" borderId="0" xfId="0" applyFont="1" applyAlignment="1" applyProtection="1">
      <alignment/>
      <protection locked="0"/>
    </xf>
    <xf numFmtId="0" fontId="4" fillId="0" borderId="19" xfId="0" applyFont="1" applyBorder="1" applyAlignment="1" applyProtection="1">
      <alignment shrinkToFit="1"/>
      <protection locked="0"/>
    </xf>
    <xf numFmtId="0" fontId="4" fillId="0" borderId="20"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3" fillId="0" borderId="0" xfId="0" applyFont="1" applyAlignment="1" applyProtection="1">
      <alignment/>
      <protection locked="0"/>
    </xf>
    <xf numFmtId="0" fontId="9" fillId="0" borderId="0" xfId="22" applyFont="1" applyAlignment="1" applyProtection="1">
      <alignment vertical="center"/>
      <protection locked="0"/>
    </xf>
    <xf numFmtId="0" fontId="10" fillId="0" borderId="0" xfId="22" applyFont="1" applyAlignment="1" applyProtection="1">
      <alignment vertical="center"/>
      <protection locked="0"/>
    </xf>
    <xf numFmtId="0" fontId="11" fillId="0" borderId="0" xfId="22" applyFont="1" applyBorder="1" applyAlignment="1" applyProtection="1">
      <alignment vertical="center"/>
      <protection locked="0"/>
    </xf>
    <xf numFmtId="0" fontId="10" fillId="0" borderId="0" xfId="22" applyFont="1" applyBorder="1" applyAlignment="1" applyProtection="1">
      <alignment vertical="center"/>
      <protection locked="0"/>
    </xf>
    <xf numFmtId="57" fontId="11" fillId="0" borderId="0" xfId="22" applyNumberFormat="1" applyFont="1" applyBorder="1" applyAlignment="1" applyProtection="1">
      <alignment horizontal="centerContinuous" vertical="center"/>
      <protection locked="0"/>
    </xf>
    <xf numFmtId="0" fontId="11" fillId="0" borderId="0" xfId="22" applyFont="1" applyBorder="1" applyAlignment="1" applyProtection="1">
      <alignment horizontal="centerContinuous" vertical="center"/>
      <protection locked="0"/>
    </xf>
    <xf numFmtId="0" fontId="12" fillId="0" borderId="0" xfId="22" applyFont="1" applyAlignment="1" applyProtection="1">
      <alignment horizontal="centerContinuous" vertical="center"/>
      <protection locked="0"/>
    </xf>
    <xf numFmtId="0" fontId="13" fillId="0" borderId="0" xfId="22" applyFont="1" applyAlignment="1" applyProtection="1">
      <alignment horizontal="centerContinuous" vertical="center"/>
      <protection locked="0"/>
    </xf>
    <xf numFmtId="0" fontId="10" fillId="0" borderId="0" xfId="22" applyFont="1" applyAlignment="1" applyProtection="1">
      <alignment horizontal="centerContinuous" vertical="center"/>
      <protection locked="0"/>
    </xf>
    <xf numFmtId="0" fontId="11" fillId="0" borderId="0" xfId="22" applyFont="1" applyAlignment="1" applyProtection="1">
      <alignment horizontal="centerContinuous" vertical="center"/>
      <protection locked="0"/>
    </xf>
    <xf numFmtId="0" fontId="11" fillId="0" borderId="0" xfId="22" applyFont="1" applyAlignment="1" applyProtection="1">
      <alignment vertical="center"/>
      <protection locked="0"/>
    </xf>
    <xf numFmtId="0" fontId="10" fillId="0" borderId="10" xfId="22" applyFont="1" applyBorder="1" applyAlignment="1" applyProtection="1">
      <alignment vertical="center"/>
      <protection locked="0"/>
    </xf>
    <xf numFmtId="0" fontId="10" fillId="0" borderId="0" xfId="22" applyFont="1" applyAlignment="1" applyProtection="1">
      <alignment vertical="center" wrapText="1"/>
      <protection locked="0"/>
    </xf>
    <xf numFmtId="0" fontId="10" fillId="0" borderId="21" xfId="22" applyFont="1" applyBorder="1" applyAlignment="1" applyProtection="1">
      <alignment horizontal="centerContinuous" vertical="center"/>
      <protection locked="0"/>
    </xf>
    <xf numFmtId="0" fontId="14" fillId="0" borderId="0" xfId="22" applyFont="1" applyAlignment="1" applyProtection="1">
      <alignment vertical="center"/>
      <protection locked="0"/>
    </xf>
    <xf numFmtId="0" fontId="9" fillId="0" borderId="0" xfId="22" applyFont="1" applyAlignment="1" applyProtection="1">
      <alignment horizontal="centerContinuous" vertical="center"/>
      <protection locked="0"/>
    </xf>
    <xf numFmtId="0" fontId="14" fillId="0" borderId="0" xfId="22" applyFont="1" applyBorder="1" applyAlignment="1" applyProtection="1">
      <alignment vertical="center"/>
      <protection locked="0"/>
    </xf>
    <xf numFmtId="0" fontId="14" fillId="0" borderId="0" xfId="22" applyFont="1" applyBorder="1" applyAlignment="1" applyProtection="1">
      <alignment horizontal="centerContinuous" vertical="center"/>
      <protection locked="0"/>
    </xf>
    <xf numFmtId="0" fontId="15" fillId="0" borderId="0" xfId="0" applyFont="1" applyAlignment="1" applyProtection="1">
      <alignment/>
      <protection locked="0"/>
    </xf>
    <xf numFmtId="0" fontId="3" fillId="0" borderId="0" xfId="0" applyFont="1" applyAlignment="1" applyProtection="1">
      <alignment vertical="center"/>
      <protection locked="0"/>
    </xf>
    <xf numFmtId="0" fontId="14" fillId="0" borderId="0" xfId="22" applyFont="1" applyProtection="1">
      <alignment/>
      <protection locked="0"/>
    </xf>
    <xf numFmtId="0" fontId="14" fillId="0" borderId="0" xfId="22" applyFont="1" applyBorder="1" applyProtection="1">
      <alignment/>
      <protection locked="0"/>
    </xf>
    <xf numFmtId="0" fontId="11" fillId="0" borderId="10" xfId="22" applyFont="1" applyBorder="1" applyAlignment="1" applyProtection="1">
      <alignment horizontal="distributed" vertical="center"/>
      <protection locked="0"/>
    </xf>
    <xf numFmtId="0" fontId="11" fillId="0" borderId="10" xfId="22" applyFont="1" applyBorder="1" applyAlignment="1" applyProtection="1">
      <alignment vertical="center"/>
      <protection locked="0"/>
    </xf>
    <xf numFmtId="0" fontId="11" fillId="0" borderId="22" xfId="22" applyFont="1" applyBorder="1" applyAlignment="1" applyProtection="1">
      <alignment horizontal="center" vertical="center"/>
      <protection locked="0"/>
    </xf>
    <xf numFmtId="0" fontId="11" fillId="0" borderId="23" xfId="22" applyFont="1" applyBorder="1" applyAlignment="1" applyProtection="1">
      <alignment horizontal="center" vertical="center"/>
      <protection locked="0"/>
    </xf>
    <xf numFmtId="0" fontId="11" fillId="0" borderId="24" xfId="22" applyFont="1" applyBorder="1" applyAlignment="1" applyProtection="1">
      <alignment horizontal="center" vertical="center"/>
      <protection locked="0"/>
    </xf>
    <xf numFmtId="0" fontId="11" fillId="0" borderId="24" xfId="22" applyFont="1" applyBorder="1" applyAlignment="1" applyProtection="1">
      <alignment vertical="center"/>
      <protection locked="0"/>
    </xf>
    <xf numFmtId="0" fontId="11" fillId="0" borderId="25" xfId="22" applyFont="1" applyBorder="1" applyAlignment="1" applyProtection="1">
      <alignment horizontal="center" vertical="center" wrapText="1"/>
      <protection locked="0"/>
    </xf>
    <xf numFmtId="0" fontId="11" fillId="0" borderId="26" xfId="22" applyFont="1" applyBorder="1" applyAlignment="1" applyProtection="1">
      <alignment horizontal="center" vertical="center" wrapText="1"/>
      <protection locked="0"/>
    </xf>
    <xf numFmtId="0" fontId="11" fillId="0" borderId="27" xfId="22" applyFont="1" applyBorder="1" applyAlignment="1" applyProtection="1">
      <alignment horizontal="center" vertical="center" wrapText="1"/>
      <protection locked="0"/>
    </xf>
    <xf numFmtId="0" fontId="11" fillId="0" borderId="28" xfId="22" applyFont="1" applyBorder="1" applyAlignment="1" applyProtection="1">
      <alignment horizontal="center" vertical="center"/>
      <protection locked="0"/>
    </xf>
    <xf numFmtId="0" fontId="11" fillId="0" borderId="0" xfId="22" applyFont="1" applyBorder="1" applyAlignment="1" applyProtection="1">
      <alignment horizontal="center" vertical="center"/>
      <protection locked="0"/>
    </xf>
    <xf numFmtId="176" fontId="11" fillId="0" borderId="29" xfId="22" applyNumberFormat="1" applyFont="1" applyBorder="1" applyAlignment="1" applyProtection="1">
      <alignment vertical="center"/>
      <protection/>
    </xf>
    <xf numFmtId="0" fontId="11" fillId="0" borderId="29" xfId="22" applyFont="1" applyBorder="1" applyAlignment="1" applyProtection="1">
      <alignment horizontal="center" vertical="center"/>
      <protection locked="0"/>
    </xf>
    <xf numFmtId="176" fontId="9" fillId="0" borderId="30" xfId="22" applyNumberFormat="1" applyFont="1" applyBorder="1" applyAlignment="1" applyProtection="1">
      <alignment vertical="center"/>
      <protection/>
    </xf>
    <xf numFmtId="0" fontId="9" fillId="0" borderId="0" xfId="22" applyFont="1" applyBorder="1" applyAlignment="1" applyProtection="1">
      <alignment vertical="center"/>
      <protection locked="0"/>
    </xf>
    <xf numFmtId="0" fontId="11" fillId="0" borderId="31" xfId="22" applyFont="1" applyBorder="1" applyAlignment="1" applyProtection="1">
      <alignment horizontal="center" vertical="center" wrapText="1"/>
      <protection locked="0"/>
    </xf>
    <xf numFmtId="0" fontId="11" fillId="0" borderId="25" xfId="22" applyFont="1" applyBorder="1" applyAlignment="1" applyProtection="1">
      <alignment horizontal="centerContinuous" vertical="center" wrapText="1"/>
      <protection locked="0"/>
    </xf>
    <xf numFmtId="0" fontId="11" fillId="0" borderId="26" xfId="22" applyFont="1" applyBorder="1" applyAlignment="1" applyProtection="1">
      <alignment horizontal="centerContinuous" vertical="center" wrapText="1"/>
      <protection locked="0"/>
    </xf>
    <xf numFmtId="0" fontId="11" fillId="0" borderId="27" xfId="22" applyFont="1" applyBorder="1" applyAlignment="1" applyProtection="1">
      <alignment horizontal="centerContinuous" vertical="center" wrapText="1"/>
      <protection locked="0"/>
    </xf>
    <xf numFmtId="0" fontId="11" fillId="0" borderId="21" xfId="22" applyFont="1" applyBorder="1" applyAlignment="1" applyProtection="1">
      <alignment horizontal="centerContinuous" vertical="center" wrapText="1"/>
      <protection locked="0"/>
    </xf>
    <xf numFmtId="0" fontId="14" fillId="0" borderId="25" xfId="22" applyFont="1" applyBorder="1" applyAlignment="1" applyProtection="1">
      <alignment horizontal="centerContinuous" vertical="center"/>
      <protection locked="0"/>
    </xf>
    <xf numFmtId="0" fontId="11" fillId="0" borderId="32" xfId="22" applyFont="1" applyBorder="1" applyAlignment="1" applyProtection="1">
      <alignment horizontal="center" vertical="center"/>
      <protection locked="0"/>
    </xf>
    <xf numFmtId="0" fontId="11" fillId="0" borderId="11" xfId="22" applyFont="1" applyBorder="1" applyAlignment="1" applyProtection="1">
      <alignment horizontal="centerContinuous" vertical="center"/>
      <protection locked="0"/>
    </xf>
    <xf numFmtId="0" fontId="11" fillId="0" borderId="33" xfId="22" applyFont="1" applyBorder="1" applyAlignment="1" applyProtection="1">
      <alignment horizontal="centerContinuous" vertical="center"/>
      <protection locked="0"/>
    </xf>
    <xf numFmtId="0" fontId="11" fillId="0" borderId="34" xfId="22" applyFont="1" applyBorder="1" applyAlignment="1" applyProtection="1">
      <alignment horizontal="centerContinuous" vertical="center"/>
      <protection locked="0"/>
    </xf>
    <xf numFmtId="0" fontId="11" fillId="0" borderId="35" xfId="22" applyFont="1" applyBorder="1" applyAlignment="1" applyProtection="1">
      <alignment horizontal="center" vertical="center"/>
      <protection locked="0"/>
    </xf>
    <xf numFmtId="0" fontId="14" fillId="0" borderId="10" xfId="22" applyFont="1" applyBorder="1" applyProtection="1">
      <alignment/>
      <protection locked="0"/>
    </xf>
    <xf numFmtId="0" fontId="14" fillId="0" borderId="33" xfId="22" applyFont="1" applyBorder="1" applyProtection="1">
      <alignment/>
      <protection locked="0"/>
    </xf>
    <xf numFmtId="0" fontId="14" fillId="0" borderId="22" xfId="22" applyFont="1" applyBorder="1" applyAlignment="1" applyProtection="1">
      <alignment horizontal="centerContinuous" vertical="center"/>
      <protection locked="0"/>
    </xf>
    <xf numFmtId="0" fontId="14" fillId="0" borderId="26" xfId="22" applyFont="1" applyBorder="1" applyAlignment="1" applyProtection="1">
      <alignment horizontal="centerContinuous" vertical="center"/>
      <protection locked="0"/>
    </xf>
    <xf numFmtId="0" fontId="16" fillId="0" borderId="36" xfId="22" applyFont="1" applyBorder="1" applyAlignment="1" applyProtection="1">
      <alignment vertical="center"/>
      <protection locked="0"/>
    </xf>
    <xf numFmtId="0" fontId="14" fillId="0" borderId="7" xfId="22" applyFont="1" applyBorder="1" applyAlignment="1" applyProtection="1">
      <alignment horizontal="centerContinuous" vertical="center"/>
      <protection locked="0"/>
    </xf>
    <xf numFmtId="176" fontId="9" fillId="0" borderId="37" xfId="22" applyNumberFormat="1" applyFont="1" applyBorder="1" applyAlignment="1" applyProtection="1">
      <alignment vertical="center"/>
      <protection/>
    </xf>
    <xf numFmtId="0" fontId="16" fillId="0" borderId="38" xfId="22" applyFont="1" applyBorder="1" applyAlignment="1" applyProtection="1">
      <alignment vertical="center"/>
      <protection locked="0"/>
    </xf>
    <xf numFmtId="0" fontId="16" fillId="0" borderId="24" xfId="22" applyFont="1" applyBorder="1" applyAlignment="1" applyProtection="1">
      <alignment vertical="center"/>
      <protection locked="0"/>
    </xf>
    <xf numFmtId="0" fontId="14" fillId="0" borderId="10" xfId="22" applyFont="1" applyBorder="1" applyAlignment="1" applyProtection="1">
      <alignment vertical="center"/>
      <protection locked="0"/>
    </xf>
    <xf numFmtId="0" fontId="14" fillId="0" borderId="10" xfId="22" applyFont="1" applyBorder="1" applyAlignment="1" applyProtection="1">
      <alignment horizontal="centerContinuous" vertical="center"/>
      <protection locked="0"/>
    </xf>
    <xf numFmtId="0" fontId="14" fillId="0" borderId="7" xfId="22" applyFont="1" applyBorder="1" applyAlignment="1" applyProtection="1">
      <alignment vertical="center"/>
      <protection locked="0"/>
    </xf>
    <xf numFmtId="0" fontId="14" fillId="0" borderId="38" xfId="22" applyFont="1" applyBorder="1" applyAlignment="1" applyProtection="1">
      <alignment vertical="center"/>
      <protection locked="0"/>
    </xf>
    <xf numFmtId="0" fontId="14" fillId="0" borderId="24" xfId="22" applyFont="1" applyBorder="1" applyAlignment="1" applyProtection="1">
      <alignment vertical="center"/>
      <protection locked="0"/>
    </xf>
    <xf numFmtId="0" fontId="16" fillId="0" borderId="23" xfId="22" applyFont="1" applyBorder="1" applyAlignment="1" applyProtection="1">
      <alignment vertical="center"/>
      <protection locked="0"/>
    </xf>
    <xf numFmtId="0" fontId="14" fillId="0" borderId="39" xfId="22" applyFont="1" applyBorder="1" applyAlignment="1" applyProtection="1">
      <alignment vertical="center"/>
      <protection locked="0"/>
    </xf>
    <xf numFmtId="0" fontId="14" fillId="0" borderId="39" xfId="22" applyFont="1" applyBorder="1" applyAlignment="1" applyProtection="1">
      <alignment horizontal="centerContinuous" vertical="center"/>
      <protection locked="0"/>
    </xf>
    <xf numFmtId="176" fontId="9" fillId="0" borderId="40" xfId="22" applyNumberFormat="1" applyFont="1" applyBorder="1" applyAlignment="1" applyProtection="1">
      <alignment vertical="center"/>
      <protection/>
    </xf>
    <xf numFmtId="0" fontId="14" fillId="0" borderId="22" xfId="22" applyFont="1" applyBorder="1" applyAlignment="1" applyProtection="1">
      <alignment vertical="center"/>
      <protection locked="0"/>
    </xf>
    <xf numFmtId="0" fontId="14" fillId="0" borderId="26" xfId="22" applyFont="1" applyBorder="1" applyAlignment="1" applyProtection="1">
      <alignment vertical="center"/>
      <protection locked="0"/>
    </xf>
    <xf numFmtId="0" fontId="14" fillId="0" borderId="21" xfId="22" applyFont="1" applyBorder="1" applyAlignment="1" applyProtection="1">
      <alignment horizontal="centerContinuous" vertical="center"/>
      <protection locked="0"/>
    </xf>
    <xf numFmtId="0" fontId="14" fillId="0" borderId="0" xfId="22" applyFont="1" applyBorder="1" applyAlignment="1" applyProtection="1">
      <alignment horizontal="distributed" vertical="center"/>
      <protection locked="0"/>
    </xf>
    <xf numFmtId="0" fontId="17" fillId="0" borderId="36" xfId="22" applyFont="1" applyBorder="1" applyAlignment="1" applyProtection="1">
      <alignment vertical="center"/>
      <protection locked="0"/>
    </xf>
    <xf numFmtId="0" fontId="17" fillId="0" borderId="23" xfId="22" applyFont="1" applyBorder="1" applyAlignment="1" applyProtection="1">
      <alignment vertical="center"/>
      <protection locked="0"/>
    </xf>
    <xf numFmtId="0" fontId="14" fillId="0" borderId="38" xfId="22" applyFont="1" applyBorder="1" applyAlignment="1" applyProtection="1">
      <alignment horizontal="centerContinuous" vertical="center"/>
      <protection locked="0"/>
    </xf>
    <xf numFmtId="0" fontId="14" fillId="0" borderId="0" xfId="22" applyFont="1" applyAlignment="1" applyProtection="1">
      <alignment horizontal="centerContinuous"/>
      <protection locked="0"/>
    </xf>
    <xf numFmtId="0" fontId="14" fillId="0" borderId="25" xfId="22" applyFont="1" applyBorder="1" applyAlignment="1" applyProtection="1">
      <alignment horizontal="center" vertical="center"/>
      <protection locked="0"/>
    </xf>
    <xf numFmtId="0" fontId="14" fillId="0" borderId="25" xfId="22" applyFont="1" applyBorder="1" applyAlignment="1" applyProtection="1">
      <alignment horizontal="distributed" vertical="center"/>
      <protection locked="0"/>
    </xf>
    <xf numFmtId="0" fontId="14" fillId="0" borderId="28" xfId="22" applyFont="1" applyBorder="1" applyAlignment="1" applyProtection="1">
      <alignment horizontal="distributed" vertical="center"/>
      <protection locked="0"/>
    </xf>
    <xf numFmtId="176" fontId="11" fillId="0" borderId="15" xfId="22" applyNumberFormat="1" applyFont="1" applyBorder="1" applyAlignment="1" applyProtection="1">
      <alignment vertical="center"/>
      <protection/>
    </xf>
    <xf numFmtId="176" fontId="11" fillId="0" borderId="41" xfId="22" applyNumberFormat="1" applyFont="1" applyBorder="1" applyAlignment="1" applyProtection="1">
      <alignment vertical="center"/>
      <protection/>
    </xf>
    <xf numFmtId="176" fontId="11" fillId="0" borderId="15" xfId="22" applyNumberFormat="1" applyFont="1" applyBorder="1" applyAlignment="1" applyProtection="1">
      <alignment vertical="center"/>
      <protection locked="0"/>
    </xf>
    <xf numFmtId="0" fontId="14" fillId="0" borderId="23" xfId="22" applyFont="1" applyBorder="1" applyAlignment="1" applyProtection="1">
      <alignment horizontal="centerContinuous" vertical="center"/>
      <protection locked="0"/>
    </xf>
    <xf numFmtId="176" fontId="11" fillId="0" borderId="42" xfId="22" applyNumberFormat="1" applyFont="1" applyBorder="1" applyAlignment="1" applyProtection="1">
      <alignment vertical="center"/>
      <protection/>
    </xf>
    <xf numFmtId="176" fontId="11" fillId="0" borderId="40" xfId="22" applyNumberFormat="1" applyFont="1" applyBorder="1" applyAlignment="1" applyProtection="1">
      <alignment vertical="center"/>
      <protection/>
    </xf>
    <xf numFmtId="0" fontId="14" fillId="0" borderId="24" xfId="22" applyFont="1" applyBorder="1" applyAlignment="1" applyProtection="1">
      <alignment horizontal="centerContinuous" vertical="center"/>
      <protection locked="0"/>
    </xf>
    <xf numFmtId="0" fontId="14" fillId="0" borderId="28" xfId="22" applyFont="1" applyBorder="1" applyAlignment="1" applyProtection="1">
      <alignment horizontal="center" vertical="center"/>
      <protection locked="0"/>
    </xf>
    <xf numFmtId="0" fontId="14" fillId="0" borderId="15" xfId="22" applyFont="1" applyBorder="1" applyAlignment="1" applyProtection="1">
      <alignment vertical="center"/>
      <protection locked="0"/>
    </xf>
    <xf numFmtId="0" fontId="14" fillId="0" borderId="41" xfId="22" applyFont="1" applyBorder="1" applyAlignment="1" applyProtection="1">
      <alignment vertical="center"/>
      <protection locked="0"/>
    </xf>
    <xf numFmtId="0" fontId="14" fillId="0" borderId="42" xfId="22" applyFont="1" applyBorder="1" applyAlignment="1" applyProtection="1">
      <alignment vertical="center"/>
      <protection locked="0"/>
    </xf>
    <xf numFmtId="0" fontId="14" fillId="0" borderId="40" xfId="22" applyFont="1" applyBorder="1" applyAlignment="1" applyProtection="1">
      <alignment vertical="center"/>
      <protection locked="0"/>
    </xf>
    <xf numFmtId="0" fontId="14" fillId="0" borderId="0" xfId="22" applyFont="1" applyAlignment="1" applyProtection="1">
      <alignment horizontal="right" vertical="center"/>
      <protection locked="0"/>
    </xf>
    <xf numFmtId="0" fontId="14" fillId="0" borderId="0" xfId="22" applyFont="1" applyBorder="1" applyAlignment="1" applyProtection="1">
      <alignment/>
      <protection locked="0"/>
    </xf>
    <xf numFmtId="0" fontId="14" fillId="0" borderId="0" xfId="22" applyFont="1" applyBorder="1" applyAlignment="1" applyProtection="1">
      <alignment horizontal="centerContinuous"/>
      <protection locked="0"/>
    </xf>
    <xf numFmtId="57" fontId="11" fillId="0" borderId="0" xfId="22" applyNumberFormat="1" applyFont="1" applyBorder="1" applyAlignment="1" applyProtection="1">
      <alignment vertical="center"/>
      <protection locked="0"/>
    </xf>
    <xf numFmtId="0" fontId="14" fillId="0" borderId="0" xfId="22" applyFont="1" applyAlignment="1" applyProtection="1">
      <alignment horizontal="centerContinuous" vertical="center"/>
      <protection locked="0"/>
    </xf>
    <xf numFmtId="0" fontId="10" fillId="0" borderId="0" xfId="22" applyFont="1" applyBorder="1" applyAlignment="1" applyProtection="1">
      <alignment horizontal="centerContinuous" vertical="center"/>
      <protection locked="0"/>
    </xf>
    <xf numFmtId="0" fontId="11" fillId="0" borderId="10" xfId="22" applyFont="1" applyBorder="1" applyAlignment="1" applyProtection="1">
      <alignment horizontal="left" vertical="center" shrinkToFit="1"/>
      <protection locked="0"/>
    </xf>
    <xf numFmtId="0" fontId="11" fillId="0" borderId="0" xfId="22" applyFont="1" applyAlignment="1" applyProtection="1">
      <alignment horizontal="right" vertical="center"/>
      <protection locked="0"/>
    </xf>
    <xf numFmtId="0" fontId="11" fillId="0" borderId="22" xfId="22" applyFont="1" applyBorder="1" applyAlignment="1" applyProtection="1">
      <alignment horizontal="centerContinuous" vertical="center"/>
      <protection locked="0"/>
    </xf>
    <xf numFmtId="0" fontId="11" fillId="0" borderId="26" xfId="22" applyFont="1" applyBorder="1" applyAlignment="1" applyProtection="1">
      <alignment horizontal="centerContinuous" vertical="center"/>
      <protection locked="0"/>
    </xf>
    <xf numFmtId="0" fontId="11" fillId="0" borderId="28" xfId="22" applyFont="1" applyBorder="1" applyAlignment="1" applyProtection="1">
      <alignment horizontal="center" vertical="center" wrapText="1"/>
      <protection locked="0"/>
    </xf>
    <xf numFmtId="0" fontId="11" fillId="0" borderId="38" xfId="22" applyFont="1" applyBorder="1" applyAlignment="1" applyProtection="1">
      <alignment horizontal="distributed" vertical="center"/>
      <protection locked="0"/>
    </xf>
    <xf numFmtId="0" fontId="11" fillId="0" borderId="15" xfId="22" applyFont="1" applyBorder="1" applyAlignment="1" applyProtection="1">
      <alignment horizontal="center" vertical="center"/>
      <protection locked="0"/>
    </xf>
    <xf numFmtId="176" fontId="14" fillId="0" borderId="15" xfId="22" applyNumberFormat="1" applyFont="1" applyBorder="1" applyAlignment="1" applyProtection="1">
      <alignment vertical="center"/>
      <protection locked="0"/>
    </xf>
    <xf numFmtId="176" fontId="14" fillId="0" borderId="43" xfId="22" applyNumberFormat="1" applyFont="1" applyBorder="1" applyAlignment="1" applyProtection="1">
      <alignment vertical="center"/>
      <protection locked="0"/>
    </xf>
    <xf numFmtId="176" fontId="14" fillId="0" borderId="44" xfId="22" applyNumberFormat="1" applyFont="1" applyBorder="1" applyAlignment="1" applyProtection="1">
      <alignment vertical="center"/>
      <protection locked="0"/>
    </xf>
    <xf numFmtId="176" fontId="14" fillId="0" borderId="41" xfId="22" applyNumberFormat="1" applyFont="1" applyBorder="1" applyAlignment="1" applyProtection="1">
      <alignment vertical="center"/>
      <protection locked="0"/>
    </xf>
    <xf numFmtId="0" fontId="11" fillId="0" borderId="24" xfId="22" applyFont="1" applyBorder="1" applyAlignment="1" applyProtection="1">
      <alignment horizontal="distributed" vertical="center"/>
      <protection locked="0"/>
    </xf>
    <xf numFmtId="176" fontId="14" fillId="0" borderId="15" xfId="22" applyNumberFormat="1" applyFont="1" applyBorder="1" applyAlignment="1" applyProtection="1">
      <alignment vertical="center"/>
      <protection/>
    </xf>
    <xf numFmtId="176" fontId="14" fillId="0" borderId="44" xfId="22" applyNumberFormat="1" applyFont="1" applyBorder="1" applyAlignment="1" applyProtection="1">
      <alignment vertical="center"/>
      <protection/>
    </xf>
    <xf numFmtId="0" fontId="14" fillId="0" borderId="23" xfId="22" applyFont="1" applyBorder="1" applyAlignment="1" applyProtection="1">
      <alignment vertical="center"/>
      <protection locked="0"/>
    </xf>
    <xf numFmtId="0" fontId="11" fillId="0" borderId="42" xfId="22" applyFont="1" applyBorder="1" applyAlignment="1" applyProtection="1">
      <alignment horizontal="center" vertical="center"/>
      <protection locked="0"/>
    </xf>
    <xf numFmtId="176" fontId="14" fillId="0" borderId="42" xfId="22" applyNumberFormat="1" applyFont="1" applyBorder="1" applyAlignment="1" applyProtection="1">
      <alignment vertical="center"/>
      <protection/>
    </xf>
    <xf numFmtId="0" fontId="11" fillId="0" borderId="23" xfId="22" applyFont="1" applyBorder="1" applyAlignment="1" applyProtection="1">
      <alignment horizontal="centerContinuous" vertical="center"/>
      <protection locked="0"/>
    </xf>
    <xf numFmtId="176" fontId="14" fillId="0" borderId="30" xfId="22" applyNumberFormat="1" applyFont="1" applyBorder="1" applyAlignment="1" applyProtection="1">
      <alignment vertical="center"/>
      <protection/>
    </xf>
    <xf numFmtId="0" fontId="11" fillId="0" borderId="0" xfId="22" applyFont="1" applyBorder="1" applyAlignment="1" applyProtection="1">
      <alignment horizontal="left" vertical="center"/>
      <protection locked="0"/>
    </xf>
    <xf numFmtId="0" fontId="11" fillId="0" borderId="10" xfId="22" applyFont="1" applyBorder="1" applyAlignment="1" applyProtection="1">
      <alignment horizontal="left" vertical="center"/>
      <protection locked="0"/>
    </xf>
    <xf numFmtId="0" fontId="11" fillId="0" borderId="0" xfId="22" applyFont="1" applyBorder="1" applyAlignment="1" applyProtection="1">
      <alignment horizontal="distributed" vertical="center"/>
      <protection locked="0"/>
    </xf>
    <xf numFmtId="0" fontId="14" fillId="0" borderId="15" xfId="22" applyFont="1" applyBorder="1" applyAlignment="1" applyProtection="1">
      <alignment horizontal="center" vertical="center"/>
      <protection locked="0"/>
    </xf>
    <xf numFmtId="0" fontId="14" fillId="0" borderId="15" xfId="22" applyFont="1" applyBorder="1" applyAlignment="1" applyProtection="1">
      <alignment horizontal="centerContinuous" vertical="center"/>
      <protection locked="0"/>
    </xf>
    <xf numFmtId="0" fontId="14" fillId="0" borderId="41" xfId="22" applyFont="1" applyBorder="1" applyAlignment="1" applyProtection="1">
      <alignment horizontal="center" vertical="center"/>
      <protection locked="0"/>
    </xf>
    <xf numFmtId="0" fontId="14" fillId="0" borderId="9" xfId="22" applyFont="1" applyBorder="1" applyAlignment="1" applyProtection="1">
      <alignment vertical="center"/>
      <protection locked="0"/>
    </xf>
    <xf numFmtId="0" fontId="14" fillId="0" borderId="11" xfId="22" applyFont="1" applyBorder="1" applyAlignment="1" applyProtection="1">
      <alignment vertical="center"/>
      <protection locked="0"/>
    </xf>
    <xf numFmtId="0" fontId="14" fillId="0" borderId="33" xfId="22" applyFont="1" applyBorder="1" applyAlignment="1" applyProtection="1">
      <alignment vertical="center"/>
      <protection locked="0"/>
    </xf>
    <xf numFmtId="0" fontId="14" fillId="0" borderId="34" xfId="22" applyFont="1" applyBorder="1" applyAlignment="1" applyProtection="1">
      <alignment vertical="center"/>
      <protection locked="0"/>
    </xf>
    <xf numFmtId="0" fontId="14" fillId="0" borderId="45" xfId="22" applyFont="1" applyBorder="1" applyAlignment="1" applyProtection="1">
      <alignment vertical="center"/>
      <protection locked="0"/>
    </xf>
    <xf numFmtId="0" fontId="14" fillId="0" borderId="19" xfId="22" applyFont="1" applyBorder="1" applyAlignment="1" applyProtection="1">
      <alignment vertical="center"/>
      <protection locked="0"/>
    </xf>
    <xf numFmtId="0" fontId="14" fillId="0" borderId="12" xfId="22" applyFont="1" applyBorder="1" applyAlignment="1" applyProtection="1">
      <alignment vertical="center"/>
      <protection locked="0"/>
    </xf>
    <xf numFmtId="0" fontId="14" fillId="0" borderId="46" xfId="22" applyFont="1" applyBorder="1" applyAlignment="1" applyProtection="1">
      <alignment vertical="center"/>
      <protection locked="0"/>
    </xf>
    <xf numFmtId="0" fontId="14" fillId="0" borderId="19" xfId="22" applyFont="1" applyBorder="1" applyAlignment="1" applyProtection="1">
      <alignment vertical="center" shrinkToFit="1"/>
      <protection locked="0"/>
    </xf>
    <xf numFmtId="0" fontId="14" fillId="0" borderId="47" xfId="22" applyFont="1" applyBorder="1" applyAlignment="1" applyProtection="1">
      <alignment horizontal="centerContinuous" vertical="center"/>
      <protection locked="0"/>
    </xf>
    <xf numFmtId="0" fontId="14" fillId="0" borderId="48" xfId="22" applyFont="1" applyBorder="1" applyAlignment="1" applyProtection="1">
      <alignment horizontal="centerContinuous" vertical="center"/>
      <protection locked="0"/>
    </xf>
    <xf numFmtId="176" fontId="14" fillId="0" borderId="49" xfId="22" applyNumberFormat="1" applyFont="1" applyBorder="1" applyAlignment="1" applyProtection="1">
      <alignment vertical="center"/>
      <protection locked="0"/>
    </xf>
    <xf numFmtId="0" fontId="14" fillId="0" borderId="49" xfId="22" applyFont="1" applyBorder="1" applyAlignment="1" applyProtection="1">
      <alignment horizontal="centerContinuous" vertical="center"/>
      <protection locked="0"/>
    </xf>
    <xf numFmtId="176" fontId="14" fillId="0" borderId="30" xfId="22" applyNumberFormat="1" applyFont="1" applyBorder="1" applyAlignment="1" applyProtection="1">
      <alignment vertical="center"/>
      <protection locked="0"/>
    </xf>
    <xf numFmtId="176" fontId="14" fillId="0" borderId="0" xfId="22" applyNumberFormat="1" applyFont="1" applyBorder="1" applyAlignment="1" applyProtection="1">
      <alignment vertical="center"/>
      <protection locked="0"/>
    </xf>
    <xf numFmtId="0" fontId="14" fillId="0" borderId="23" xfId="22" applyFont="1" applyBorder="1" applyAlignment="1" applyProtection="1">
      <alignment horizontal="left" vertical="center"/>
      <protection locked="0"/>
    </xf>
    <xf numFmtId="176" fontId="14" fillId="0" borderId="50" xfId="22" applyNumberFormat="1" applyFont="1" applyBorder="1" applyAlignment="1" applyProtection="1">
      <alignment vertical="center"/>
      <protection locked="0"/>
    </xf>
    <xf numFmtId="0" fontId="14" fillId="0" borderId="29" xfId="22" applyFont="1" applyBorder="1" applyAlignment="1" applyProtection="1">
      <alignment vertical="center"/>
      <protection locked="0"/>
    </xf>
    <xf numFmtId="0" fontId="14" fillId="0" borderId="42" xfId="22" applyFont="1" applyBorder="1" applyAlignment="1" applyProtection="1">
      <alignment horizontal="centerContinuous" vertical="center"/>
      <protection locked="0"/>
    </xf>
    <xf numFmtId="0" fontId="3" fillId="0" borderId="0" xfId="0" applyFont="1" applyBorder="1" applyAlignment="1">
      <alignment horizontal="left" vertical="center" indent="1"/>
    </xf>
    <xf numFmtId="0" fontId="3" fillId="0" borderId="0" xfId="0" applyFont="1" applyBorder="1" applyAlignment="1">
      <alignment vertical="top" wrapText="1"/>
    </xf>
    <xf numFmtId="0" fontId="3" fillId="0" borderId="0" xfId="0" applyFont="1" applyBorder="1" applyAlignment="1">
      <alignment horizontal="right" vertical="center"/>
    </xf>
    <xf numFmtId="0" fontId="3" fillId="0" borderId="0" xfId="0" applyFont="1" applyBorder="1" applyAlignment="1">
      <alignment horizontal="left" vertical="center"/>
    </xf>
    <xf numFmtId="176" fontId="4" fillId="0" borderId="0" xfId="0" applyNumberFormat="1" applyFont="1" applyBorder="1" applyAlignment="1" applyProtection="1">
      <alignment/>
      <protection/>
    </xf>
    <xf numFmtId="176" fontId="3" fillId="0" borderId="46" xfId="0" applyNumberFormat="1" applyFont="1" applyBorder="1" applyAlignment="1" applyProtection="1">
      <alignment vertical="center"/>
      <protection locked="0"/>
    </xf>
    <xf numFmtId="187" fontId="3" fillId="0" borderId="46" xfId="0" applyNumberFormat="1"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12" xfId="0" applyFont="1" applyBorder="1" applyAlignment="1" applyProtection="1">
      <alignment vertical="center"/>
      <protection locked="0"/>
    </xf>
    <xf numFmtId="176" fontId="3" fillId="0" borderId="44" xfId="0" applyNumberFormat="1"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14" fillId="0" borderId="38" xfId="22" applyFont="1" applyBorder="1" applyAlignment="1" applyProtection="1">
      <alignment vertical="center" shrinkToFit="1"/>
      <protection locked="0"/>
    </xf>
    <xf numFmtId="0" fontId="14" fillId="0" borderId="9" xfId="22" applyFont="1" applyBorder="1" applyAlignment="1" applyProtection="1">
      <alignment vertical="center" shrinkToFit="1"/>
      <protection locked="0"/>
    </xf>
    <xf numFmtId="176" fontId="3" fillId="2" borderId="44" xfId="0" applyNumberFormat="1" applyFont="1" applyFill="1" applyBorder="1" applyAlignment="1" applyProtection="1">
      <alignment vertical="center"/>
      <protection locked="0"/>
    </xf>
    <xf numFmtId="176" fontId="3" fillId="2" borderId="46" xfId="0" applyNumberFormat="1" applyFont="1" applyFill="1" applyBorder="1" applyAlignment="1" applyProtection="1">
      <alignment vertical="center"/>
      <protection locked="0"/>
    </xf>
    <xf numFmtId="176" fontId="3" fillId="2" borderId="46" xfId="0" applyNumberFormat="1" applyFont="1" applyFill="1" applyBorder="1" applyAlignment="1" applyProtection="1">
      <alignment vertical="center"/>
      <protection/>
    </xf>
    <xf numFmtId="0" fontId="3" fillId="0" borderId="10" xfId="0" applyFont="1" applyBorder="1" applyAlignment="1" applyProtection="1">
      <alignment horizontal="distributed"/>
      <protection locked="0"/>
    </xf>
    <xf numFmtId="49" fontId="3" fillId="0" borderId="10" xfId="0" applyNumberFormat="1" applyFont="1" applyBorder="1" applyAlignment="1" applyProtection="1">
      <alignment horizontal="distributed"/>
      <protection locked="0"/>
    </xf>
    <xf numFmtId="0" fontId="3" fillId="0" borderId="33" xfId="0" applyFont="1" applyBorder="1" applyAlignment="1" applyProtection="1">
      <alignment horizontal="distributed"/>
      <protection locked="0"/>
    </xf>
    <xf numFmtId="176" fontId="3" fillId="0" borderId="34" xfId="0" applyNumberFormat="1" applyFont="1" applyFill="1" applyBorder="1" applyAlignment="1" applyProtection="1">
      <alignment vertical="center"/>
      <protection locked="0"/>
    </xf>
    <xf numFmtId="0" fontId="17" fillId="0" borderId="28" xfId="22" applyFont="1" applyBorder="1" applyAlignment="1" applyProtection="1">
      <alignment horizontal="distributed" vertical="center" shrinkToFit="1"/>
      <protection locked="0"/>
    </xf>
    <xf numFmtId="0" fontId="3" fillId="0" borderId="0" xfId="0" applyNumberFormat="1" applyFont="1" applyAlignment="1">
      <alignment/>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12" xfId="0" applyFont="1" applyBorder="1" applyAlignment="1">
      <alignment/>
    </xf>
    <xf numFmtId="0" fontId="3" fillId="0" borderId="13" xfId="0" applyFont="1" applyBorder="1" applyAlignment="1">
      <alignment horizontal="left" indent="1"/>
    </xf>
    <xf numFmtId="0" fontId="3" fillId="0" borderId="51" xfId="0" applyFont="1" applyBorder="1" applyAlignment="1">
      <alignment horizontal="left" indent="1"/>
    </xf>
    <xf numFmtId="0" fontId="3" fillId="0" borderId="9" xfId="0" applyFont="1" applyBorder="1" applyAlignment="1">
      <alignment/>
    </xf>
    <xf numFmtId="0" fontId="3" fillId="0" borderId="14" xfId="0" applyFont="1" applyBorder="1" applyAlignment="1">
      <alignment horizontal="left" indent="1"/>
    </xf>
    <xf numFmtId="0" fontId="3" fillId="0" borderId="15" xfId="0" applyFont="1" applyBorder="1" applyAlignment="1">
      <alignment/>
    </xf>
    <xf numFmtId="0" fontId="3" fillId="0" borderId="10" xfId="0" applyFont="1" applyBorder="1" applyAlignment="1">
      <alignment horizontal="left" indent="1"/>
    </xf>
    <xf numFmtId="0" fontId="3" fillId="0" borderId="16" xfId="0" applyFont="1" applyBorder="1" applyAlignment="1">
      <alignment horizontal="left" indent="1"/>
    </xf>
    <xf numFmtId="0" fontId="3" fillId="0" borderId="0" xfId="0" applyFont="1" applyBorder="1" applyAlignment="1">
      <alignment/>
    </xf>
    <xf numFmtId="0" fontId="3" fillId="0" borderId="9" xfId="0" applyFont="1" applyBorder="1" applyAlignment="1">
      <alignment horizontal="left" indent="1"/>
    </xf>
    <xf numFmtId="0" fontId="3" fillId="0" borderId="15" xfId="0" applyFont="1" applyBorder="1" applyAlignment="1">
      <alignment horizontal="left" indent="1"/>
    </xf>
    <xf numFmtId="0" fontId="3" fillId="0" borderId="13" xfId="0" applyFont="1" applyBorder="1" applyAlignment="1">
      <alignment/>
    </xf>
    <xf numFmtId="0" fontId="3" fillId="0" borderId="10" xfId="0" applyFont="1" applyBorder="1" applyAlignment="1">
      <alignment/>
    </xf>
    <xf numFmtId="49" fontId="3" fillId="0" borderId="0" xfId="0" applyNumberFormat="1" applyFont="1" applyBorder="1" applyAlignment="1">
      <alignment/>
    </xf>
    <xf numFmtId="0" fontId="3" fillId="0" borderId="12" xfId="0" applyFont="1" applyBorder="1" applyAlignment="1">
      <alignment horizontal="left" indent="1"/>
    </xf>
    <xf numFmtId="0" fontId="3" fillId="0" borderId="9" xfId="0" applyNumberFormat="1" applyFont="1" applyBorder="1" applyAlignment="1">
      <alignment/>
    </xf>
    <xf numFmtId="49" fontId="3" fillId="0" borderId="9" xfId="0" applyNumberFormat="1" applyFont="1" applyBorder="1" applyAlignment="1">
      <alignment/>
    </xf>
    <xf numFmtId="0" fontId="3" fillId="0" borderId="15" xfId="0" applyNumberFormat="1" applyFont="1" applyBorder="1" applyAlignment="1">
      <alignment/>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51"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xf>
    <xf numFmtId="0" fontId="3" fillId="0" borderId="51" xfId="0" applyFont="1" applyBorder="1" applyAlignment="1">
      <alignment/>
    </xf>
    <xf numFmtId="0" fontId="3" fillId="0" borderId="16" xfId="0" applyFont="1" applyBorder="1" applyAlignment="1">
      <alignment/>
    </xf>
    <xf numFmtId="0" fontId="3" fillId="0" borderId="0" xfId="0" applyFont="1" applyAlignment="1">
      <alignment horizontal="right"/>
    </xf>
    <xf numFmtId="0" fontId="3" fillId="0" borderId="0" xfId="0" applyNumberFormat="1" applyFont="1" applyBorder="1" applyAlignment="1">
      <alignment/>
    </xf>
    <xf numFmtId="49" fontId="3" fillId="0" borderId="15" xfId="0" applyNumberFormat="1" applyFont="1" applyBorder="1" applyAlignment="1">
      <alignment/>
    </xf>
    <xf numFmtId="49" fontId="3" fillId="0" borderId="12" xfId="0" applyNumberFormat="1" applyFont="1" applyBorder="1" applyAlignment="1">
      <alignment/>
    </xf>
    <xf numFmtId="0" fontId="3" fillId="0" borderId="1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9" fillId="0" borderId="0" xfId="0" applyFont="1" applyAlignment="1">
      <alignment horizontal="left"/>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indent="1" shrinkToFit="1"/>
    </xf>
    <xf numFmtId="49" fontId="3" fillId="0" borderId="0" xfId="0" applyNumberFormat="1" applyFont="1" applyBorder="1" applyAlignment="1">
      <alignment horizontal="right" vertical="center"/>
    </xf>
    <xf numFmtId="0" fontId="3" fillId="0" borderId="0" xfId="0" applyFont="1" applyAlignment="1" applyProtection="1">
      <alignment horizontal="right"/>
      <protection locked="0"/>
    </xf>
    <xf numFmtId="0" fontId="3" fillId="0" borderId="39" xfId="0" applyFont="1" applyBorder="1" applyAlignment="1">
      <alignment horizontal="right"/>
    </xf>
    <xf numFmtId="0" fontId="4" fillId="0" borderId="10" xfId="0" applyFont="1" applyBorder="1" applyAlignment="1" applyProtection="1">
      <alignment horizontal="right"/>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protection locked="0"/>
    </xf>
    <xf numFmtId="0" fontId="14" fillId="0" borderId="28" xfId="22" applyFont="1" applyBorder="1" applyAlignment="1" applyProtection="1">
      <alignment horizontal="distributed" vertical="center" shrinkToFit="1"/>
      <protection locked="0"/>
    </xf>
    <xf numFmtId="0" fontId="20" fillId="0" borderId="0" xfId="22" applyFont="1" applyAlignment="1" applyProtection="1">
      <alignment vertical="center"/>
      <protection locked="0"/>
    </xf>
    <xf numFmtId="0" fontId="14" fillId="0" borderId="15" xfId="22" applyFont="1" applyBorder="1" applyAlignment="1" applyProtection="1">
      <alignment vertical="center" shrinkToFit="1"/>
      <protection locked="0"/>
    </xf>
    <xf numFmtId="0" fontId="14" fillId="0" borderId="46" xfId="22" applyFont="1" applyBorder="1" applyAlignment="1" applyProtection="1">
      <alignment vertical="center" shrinkToFit="1"/>
      <protection locked="0"/>
    </xf>
    <xf numFmtId="0" fontId="14" fillId="0" borderId="24" xfId="22" applyFont="1" applyBorder="1" applyAlignment="1" applyProtection="1">
      <alignment vertical="center" shrinkToFit="1"/>
      <protection locked="0"/>
    </xf>
    <xf numFmtId="176" fontId="14" fillId="0" borderId="15" xfId="22" applyNumberFormat="1" applyFont="1" applyFill="1" applyBorder="1" applyAlignment="1" applyProtection="1">
      <alignment vertical="center"/>
      <protection locked="0"/>
    </xf>
    <xf numFmtId="176" fontId="14" fillId="0" borderId="29" xfId="22" applyNumberFormat="1" applyFont="1" applyFill="1" applyBorder="1" applyAlignment="1" applyProtection="1">
      <alignment vertical="center"/>
      <protection locked="0"/>
    </xf>
    <xf numFmtId="176" fontId="14" fillId="0" borderId="0" xfId="22" applyNumberFormat="1" applyFont="1" applyAlignment="1" applyProtection="1">
      <alignment vertical="center"/>
      <protection locked="0"/>
    </xf>
    <xf numFmtId="0" fontId="3" fillId="0" borderId="0" xfId="0" applyFont="1" applyBorder="1" applyAlignment="1" applyProtection="1">
      <alignment horizontal="center"/>
      <protection locked="0"/>
    </xf>
    <xf numFmtId="176" fontId="3" fillId="0" borderId="0" xfId="0" applyNumberFormat="1" applyFont="1" applyBorder="1" applyAlignment="1" applyProtection="1">
      <alignment/>
      <protection locked="0"/>
    </xf>
    <xf numFmtId="0" fontId="3" fillId="0" borderId="0" xfId="0" applyFont="1" applyBorder="1" applyAlignment="1" applyProtection="1">
      <alignment vertical="center"/>
      <protection locked="0"/>
    </xf>
    <xf numFmtId="176" fontId="14" fillId="0" borderId="41" xfId="22" applyNumberFormat="1" applyFont="1" applyFill="1" applyBorder="1" applyAlignment="1" applyProtection="1">
      <alignment vertical="center"/>
      <protection locked="0"/>
    </xf>
    <xf numFmtId="0" fontId="14" fillId="0" borderId="52" xfId="22" applyFont="1" applyBorder="1" applyAlignment="1" applyProtection="1">
      <alignment vertical="center"/>
      <protection locked="0"/>
    </xf>
    <xf numFmtId="0" fontId="0" fillId="0" borderId="52" xfId="0" applyBorder="1" applyAlignment="1">
      <alignment vertical="center"/>
    </xf>
    <xf numFmtId="176" fontId="14" fillId="0" borderId="29" xfId="22" applyNumberFormat="1" applyFont="1" applyFill="1" applyBorder="1" applyAlignment="1" applyProtection="1">
      <alignment vertical="center"/>
      <protection/>
    </xf>
    <xf numFmtId="176" fontId="14" fillId="0" borderId="41" xfId="22" applyNumberFormat="1" applyFont="1" applyFill="1" applyBorder="1" applyAlignment="1" applyProtection="1">
      <alignment vertical="center"/>
      <protection/>
    </xf>
    <xf numFmtId="176" fontId="14" fillId="0" borderId="40" xfId="22" applyNumberFormat="1" applyFont="1" applyFill="1" applyBorder="1" applyAlignment="1" applyProtection="1">
      <alignment vertical="center"/>
      <protection/>
    </xf>
    <xf numFmtId="0" fontId="3" fillId="0" borderId="0" xfId="0" applyFont="1" applyFill="1" applyAlignment="1">
      <alignment/>
    </xf>
    <xf numFmtId="0" fontId="3" fillId="0" borderId="53" xfId="0" applyFont="1" applyFill="1" applyBorder="1" applyAlignment="1">
      <alignment/>
    </xf>
    <xf numFmtId="0" fontId="3" fillId="0" borderId="52" xfId="0" applyFont="1" applyFill="1" applyBorder="1" applyAlignment="1">
      <alignment/>
    </xf>
    <xf numFmtId="0" fontId="3" fillId="0" borderId="54" xfId="0" applyFont="1" applyFill="1" applyBorder="1" applyAlignment="1">
      <alignment/>
    </xf>
    <xf numFmtId="0" fontId="3" fillId="0" borderId="23" xfId="0" applyFont="1" applyFill="1" applyBorder="1" applyAlignment="1">
      <alignment/>
    </xf>
    <xf numFmtId="0" fontId="3" fillId="0" borderId="39" xfId="0" applyFont="1" applyFill="1" applyBorder="1" applyAlignment="1">
      <alignment/>
    </xf>
    <xf numFmtId="0" fontId="3" fillId="0" borderId="55"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4" fillId="0" borderId="0" xfId="0" applyFont="1" applyFill="1" applyAlignment="1" applyProtection="1">
      <alignment horizontal="left" vertical="center" wrapText="1"/>
      <protection locked="0"/>
    </xf>
    <xf numFmtId="0" fontId="14" fillId="0" borderId="0" xfId="22" applyFont="1" applyFill="1" applyAlignment="1" applyProtection="1">
      <alignment vertical="top" wrapText="1"/>
      <protection locked="0"/>
    </xf>
    <xf numFmtId="0" fontId="9" fillId="0" borderId="0" xfId="21" applyFont="1" applyAlignment="1">
      <alignment vertical="center"/>
      <protection/>
    </xf>
    <xf numFmtId="0" fontId="10" fillId="0" borderId="0" xfId="21" applyFont="1" applyAlignment="1">
      <alignment vertical="center"/>
      <protection/>
    </xf>
    <xf numFmtId="0" fontId="11" fillId="0" borderId="0" xfId="21" applyFont="1" applyAlignment="1">
      <alignment horizontal="centerContinuous" vertical="center"/>
      <protection/>
    </xf>
    <xf numFmtId="0" fontId="11" fillId="0" borderId="0" xfId="21" applyFont="1" applyAlignment="1">
      <alignment vertical="center"/>
      <protection/>
    </xf>
    <xf numFmtId="0" fontId="14" fillId="0" borderId="0" xfId="21" applyFont="1" applyAlignment="1">
      <alignment vertical="center"/>
      <protection/>
    </xf>
    <xf numFmtId="0" fontId="23" fillId="0" borderId="0" xfId="21" applyFont="1" applyAlignment="1">
      <alignment vertical="center"/>
      <protection/>
    </xf>
    <xf numFmtId="0" fontId="24" fillId="0" borderId="0" xfId="21" applyFont="1" applyAlignment="1">
      <alignment vertical="center"/>
      <protection/>
    </xf>
    <xf numFmtId="0" fontId="25" fillId="0" borderId="0" xfId="21" applyFont="1" applyAlignment="1">
      <alignment vertical="center"/>
      <protection/>
    </xf>
    <xf numFmtId="0" fontId="24" fillId="0" borderId="24" xfId="21" applyFont="1" applyBorder="1" applyAlignment="1">
      <alignment horizontal="centerContinuous" vertical="center"/>
      <protection/>
    </xf>
    <xf numFmtId="0" fontId="24" fillId="0" borderId="10" xfId="21" applyFont="1" applyBorder="1" applyAlignment="1">
      <alignment horizontal="centerContinuous" vertical="center"/>
      <protection/>
    </xf>
    <xf numFmtId="0" fontId="24" fillId="0" borderId="0" xfId="21" applyFont="1" applyBorder="1" applyAlignment="1">
      <alignment vertical="center"/>
      <protection/>
    </xf>
    <xf numFmtId="0" fontId="24" fillId="0" borderId="39" xfId="21" applyFont="1" applyBorder="1" applyAlignment="1">
      <alignment vertical="center"/>
      <protection/>
    </xf>
    <xf numFmtId="0" fontId="24" fillId="0" borderId="39" xfId="21" applyFont="1" applyBorder="1" applyAlignment="1">
      <alignment horizontal="centerContinuous" vertical="center"/>
      <protection/>
    </xf>
    <xf numFmtId="0" fontId="24" fillId="0" borderId="22" xfId="21" applyFont="1" applyBorder="1" applyAlignment="1">
      <alignment horizontal="centerContinuous" vertical="center"/>
      <protection/>
    </xf>
    <xf numFmtId="0" fontId="24" fillId="0" borderId="26" xfId="21" applyFont="1" applyBorder="1" applyAlignment="1">
      <alignment horizontal="centerContinuous" vertical="center"/>
      <protection/>
    </xf>
    <xf numFmtId="0" fontId="24" fillId="0" borderId="27" xfId="21" applyFont="1" applyBorder="1" applyAlignment="1">
      <alignment horizontal="centerContinuous" vertical="center"/>
      <protection/>
    </xf>
    <xf numFmtId="0" fontId="24" fillId="0" borderId="38" xfId="21" applyFont="1" applyBorder="1" applyAlignment="1">
      <alignment vertical="center"/>
      <protection/>
    </xf>
    <xf numFmtId="0" fontId="10" fillId="0" borderId="0" xfId="21" applyFont="1" applyBorder="1" applyAlignment="1">
      <alignment vertical="center"/>
      <protection/>
    </xf>
    <xf numFmtId="0" fontId="9" fillId="0" borderId="0" xfId="21" applyFont="1" applyAlignment="1">
      <alignment horizontal="centerContinuous" vertical="center"/>
      <protection/>
    </xf>
    <xf numFmtId="0" fontId="13" fillId="0" borderId="0" xfId="21" applyFont="1" applyAlignment="1">
      <alignment horizontal="centerContinuous" vertical="center"/>
      <protection/>
    </xf>
    <xf numFmtId="0" fontId="10" fillId="0" borderId="0" xfId="21" applyFont="1" applyAlignment="1">
      <alignment horizontal="centerContinuous" vertical="center"/>
      <protection/>
    </xf>
    <xf numFmtId="0" fontId="10" fillId="0" borderId="0" xfId="21" applyFont="1" applyBorder="1" applyAlignment="1">
      <alignment horizontal="centerContinuous" vertical="center"/>
      <protection/>
    </xf>
    <xf numFmtId="0" fontId="11" fillId="0" borderId="0" xfId="21" applyFont="1" applyBorder="1" applyAlignment="1">
      <alignment vertical="center"/>
      <protection/>
    </xf>
    <xf numFmtId="0" fontId="7" fillId="0" borderId="0" xfId="21">
      <alignment/>
      <protection/>
    </xf>
    <xf numFmtId="0" fontId="7" fillId="0" borderId="0" xfId="21" applyBorder="1">
      <alignment/>
      <protection/>
    </xf>
    <xf numFmtId="0" fontId="14" fillId="0" borderId="0" xfId="21" applyFont="1" applyBorder="1" applyAlignment="1">
      <alignment vertical="center"/>
      <protection/>
    </xf>
    <xf numFmtId="0" fontId="25" fillId="0" borderId="0" xfId="21" applyFont="1" applyBorder="1" applyAlignment="1">
      <alignment vertical="center"/>
      <protection/>
    </xf>
    <xf numFmtId="0" fontId="22" fillId="0" borderId="0" xfId="21" applyFont="1" applyBorder="1" applyAlignment="1">
      <alignment vertical="center"/>
      <protection/>
    </xf>
    <xf numFmtId="0" fontId="24" fillId="0" borderId="25" xfId="21" applyFont="1" applyBorder="1" applyAlignment="1">
      <alignment horizontal="centerContinuous" vertical="center"/>
      <protection/>
    </xf>
    <xf numFmtId="0" fontId="24" fillId="0" borderId="21" xfId="21" applyFont="1" applyBorder="1" applyAlignment="1">
      <alignment horizontal="centerContinuous" vertical="center"/>
      <protection/>
    </xf>
    <xf numFmtId="0" fontId="24" fillId="0" borderId="23" xfId="21" applyFont="1" applyBorder="1" applyAlignment="1">
      <alignment horizontal="centerContinuous" vertical="center"/>
      <protection/>
    </xf>
    <xf numFmtId="0" fontId="24" fillId="0" borderId="33" xfId="21" applyFont="1" applyBorder="1" applyAlignment="1">
      <alignment horizontal="centerContinuous" vertical="center"/>
      <protection/>
    </xf>
    <xf numFmtId="0" fontId="24" fillId="0" borderId="56" xfId="21" applyFont="1" applyBorder="1" applyAlignment="1">
      <alignment horizontal="centerContinuous" vertical="center"/>
      <protection/>
    </xf>
    <xf numFmtId="0" fontId="24" fillId="0" borderId="57" xfId="21" applyFont="1" applyBorder="1" applyAlignment="1">
      <alignment horizontal="centerContinuous" vertical="center"/>
      <protection/>
    </xf>
    <xf numFmtId="0" fontId="24" fillId="0" borderId="52" xfId="21" applyFont="1" applyBorder="1" applyAlignment="1">
      <alignment vertical="center"/>
      <protection/>
    </xf>
    <xf numFmtId="0" fontId="14" fillId="0" borderId="53" xfId="21" applyFont="1" applyBorder="1" applyAlignment="1">
      <alignment horizontal="centerContinuous" vertical="center"/>
      <protection/>
    </xf>
    <xf numFmtId="0" fontId="14" fillId="0" borderId="52" xfId="21" applyFont="1" applyBorder="1" applyAlignment="1">
      <alignment horizontal="centerContinuous" vertical="center"/>
      <protection/>
    </xf>
    <xf numFmtId="38" fontId="14" fillId="0" borderId="58" xfId="17" applyFont="1" applyBorder="1" applyAlignment="1">
      <alignment horizontal="centerContinuous" vertical="center"/>
    </xf>
    <xf numFmtId="0" fontId="14" fillId="0" borderId="24" xfId="21" applyFont="1" applyBorder="1" applyAlignment="1">
      <alignment horizontal="centerContinuous" vertical="center"/>
      <protection/>
    </xf>
    <xf numFmtId="0" fontId="14" fillId="0" borderId="10" xfId="21" applyFont="1" applyBorder="1" applyAlignment="1">
      <alignment horizontal="centerContinuous" vertical="center"/>
      <protection/>
    </xf>
    <xf numFmtId="38" fontId="14" fillId="0" borderId="16" xfId="17" applyFont="1" applyBorder="1" applyAlignment="1">
      <alignment horizontal="centerContinuous" vertical="center"/>
    </xf>
    <xf numFmtId="0" fontId="14" fillId="0" borderId="47" xfId="21" applyFont="1" applyBorder="1" applyAlignment="1">
      <alignment vertical="center"/>
      <protection/>
    </xf>
    <xf numFmtId="0" fontId="14" fillId="0" borderId="48" xfId="21" applyFont="1" applyBorder="1" applyAlignment="1">
      <alignment horizontal="centerContinuous" vertical="center"/>
      <protection/>
    </xf>
    <xf numFmtId="38" fontId="14" fillId="0" borderId="59" xfId="17" applyFont="1" applyBorder="1" applyAlignment="1">
      <alignment horizontal="centerContinuous" vertical="center"/>
    </xf>
    <xf numFmtId="0" fontId="14" fillId="0" borderId="24" xfId="21" applyFont="1" applyBorder="1" applyAlignment="1">
      <alignment vertical="center"/>
      <protection/>
    </xf>
    <xf numFmtId="38" fontId="26" fillId="0" borderId="19" xfId="17" applyFont="1" applyBorder="1" applyAlignment="1">
      <alignment horizontal="center" vertical="center" wrapText="1"/>
    </xf>
    <xf numFmtId="0" fontId="16" fillId="0" borderId="60" xfId="21" applyFont="1" applyBorder="1" applyAlignment="1">
      <alignment vertical="center"/>
      <protection/>
    </xf>
    <xf numFmtId="0" fontId="14" fillId="0" borderId="13" xfId="21" applyFont="1" applyBorder="1" applyAlignment="1">
      <alignment vertical="center"/>
      <protection/>
    </xf>
    <xf numFmtId="38" fontId="14" fillId="0" borderId="51" xfId="17" applyFont="1" applyBorder="1" applyAlignment="1">
      <alignment vertical="center"/>
    </xf>
    <xf numFmtId="0" fontId="14" fillId="0" borderId="10" xfId="21" applyFont="1" applyBorder="1" applyAlignment="1">
      <alignment vertical="center"/>
      <protection/>
    </xf>
    <xf numFmtId="38" fontId="14" fillId="0" borderId="10" xfId="17" applyFont="1" applyBorder="1" applyAlignment="1">
      <alignment horizontal="centerContinuous" vertical="center"/>
    </xf>
    <xf numFmtId="0" fontId="14" fillId="0" borderId="36" xfId="21" applyFont="1" applyBorder="1" applyAlignment="1">
      <alignment vertical="center"/>
      <protection/>
    </xf>
    <xf numFmtId="0" fontId="14" fillId="0" borderId="7" xfId="21" applyFont="1" applyBorder="1" applyAlignment="1">
      <alignment vertical="center"/>
      <protection/>
    </xf>
    <xf numFmtId="38" fontId="14" fillId="0" borderId="7" xfId="17" applyFont="1" applyBorder="1" applyAlignment="1">
      <alignment horizontal="centerContinuous" vertical="center"/>
    </xf>
    <xf numFmtId="38" fontId="9" fillId="0" borderId="61" xfId="17" applyFont="1" applyBorder="1" applyAlignment="1">
      <alignment horizontal="right" vertical="center"/>
    </xf>
    <xf numFmtId="0" fontId="16" fillId="0" borderId="38" xfId="21" applyFont="1" applyBorder="1" applyAlignment="1">
      <alignment vertical="center"/>
      <protection/>
    </xf>
    <xf numFmtId="38" fontId="14" fillId="0" borderId="0" xfId="17" applyFont="1" applyBorder="1" applyAlignment="1">
      <alignment vertical="center"/>
    </xf>
    <xf numFmtId="0" fontId="14" fillId="0" borderId="23" xfId="21" applyFont="1" applyBorder="1" applyAlignment="1">
      <alignment vertical="center"/>
      <protection/>
    </xf>
    <xf numFmtId="0" fontId="14" fillId="0" borderId="39" xfId="21" applyFont="1" applyBorder="1" applyAlignment="1">
      <alignment vertical="center"/>
      <protection/>
    </xf>
    <xf numFmtId="38" fontId="14" fillId="0" borderId="39" xfId="17" applyFont="1" applyBorder="1" applyAlignment="1">
      <alignment horizontal="centerContinuous" vertical="center"/>
    </xf>
    <xf numFmtId="38" fontId="9" fillId="0" borderId="62" xfId="17" applyFont="1" applyBorder="1" applyAlignment="1">
      <alignment horizontal="right" vertical="center"/>
    </xf>
    <xf numFmtId="0" fontId="14" fillId="0" borderId="22" xfId="21" applyFont="1" applyBorder="1" applyAlignment="1">
      <alignment horizontal="centerContinuous" vertical="center"/>
      <protection/>
    </xf>
    <xf numFmtId="0" fontId="14" fillId="0" borderId="26" xfId="21" applyFont="1" applyBorder="1" applyAlignment="1">
      <alignment horizontal="centerContinuous" vertical="center"/>
      <protection/>
    </xf>
    <xf numFmtId="0" fontId="14" fillId="0" borderId="27" xfId="21" applyFont="1" applyBorder="1" applyAlignment="1">
      <alignment horizontal="centerContinuous" vertical="center"/>
      <protection/>
    </xf>
    <xf numFmtId="0" fontId="14" fillId="0" borderId="22" xfId="21" applyFont="1" applyBorder="1" applyAlignment="1">
      <alignment vertical="center" wrapText="1"/>
      <protection/>
    </xf>
    <xf numFmtId="0" fontId="14" fillId="0" borderId="26" xfId="21" applyFont="1" applyBorder="1" applyAlignment="1">
      <alignment vertical="center" wrapText="1"/>
      <protection/>
    </xf>
    <xf numFmtId="0" fontId="26" fillId="0" borderId="27" xfId="21" applyFont="1" applyBorder="1" applyAlignment="1">
      <alignment vertical="center" wrapText="1"/>
      <protection/>
    </xf>
    <xf numFmtId="0" fontId="17" fillId="0" borderId="38" xfId="21" applyFont="1" applyBorder="1" applyAlignment="1">
      <alignment horizontal="center" vertical="center" wrapText="1"/>
      <protection/>
    </xf>
    <xf numFmtId="0" fontId="14" fillId="0" borderId="7" xfId="21" applyFont="1" applyBorder="1" applyAlignment="1">
      <alignment horizontal="centerContinuous" vertical="center"/>
      <protection/>
    </xf>
    <xf numFmtId="0" fontId="16" fillId="0" borderId="38" xfId="21" applyFont="1" applyBorder="1" applyAlignment="1">
      <alignment horizontal="centerContinuous" vertical="center"/>
      <protection/>
    </xf>
    <xf numFmtId="0" fontId="14" fillId="0" borderId="63" xfId="21" applyFont="1" applyBorder="1" applyAlignment="1">
      <alignment vertical="center"/>
      <protection/>
    </xf>
    <xf numFmtId="0" fontId="14" fillId="0" borderId="64" xfId="21" applyFont="1" applyBorder="1" applyAlignment="1">
      <alignment horizontal="centerContinuous" vertical="center"/>
      <protection/>
    </xf>
    <xf numFmtId="0" fontId="14" fillId="0" borderId="65" xfId="21" applyFont="1" applyBorder="1" applyAlignment="1">
      <alignment horizontal="centerContinuous" vertical="center"/>
      <protection/>
    </xf>
    <xf numFmtId="0" fontId="14" fillId="0" borderId="0" xfId="21" applyFont="1" applyBorder="1" applyAlignment="1">
      <alignment horizontal="centerContinuous" vertical="center"/>
      <protection/>
    </xf>
    <xf numFmtId="0" fontId="14" fillId="0" borderId="0" xfId="21" applyFont="1" applyBorder="1" applyAlignment="1">
      <alignment horizontal="distributed" vertical="center"/>
      <protection/>
    </xf>
    <xf numFmtId="0" fontId="14" fillId="0" borderId="38" xfId="21" applyFont="1" applyBorder="1" applyAlignment="1">
      <alignment horizontal="distributed" vertical="center"/>
      <protection/>
    </xf>
    <xf numFmtId="0" fontId="14" fillId="0" borderId="38" xfId="21" applyFont="1" applyBorder="1" applyAlignment="1">
      <alignment vertical="center"/>
      <protection/>
    </xf>
    <xf numFmtId="0" fontId="14" fillId="0" borderId="39" xfId="21" applyFont="1" applyBorder="1" applyAlignment="1">
      <alignment horizontal="centerContinuous" vertical="center"/>
      <protection/>
    </xf>
    <xf numFmtId="9" fontId="14" fillId="0" borderId="0" xfId="21" applyNumberFormat="1" applyFont="1" applyBorder="1" applyAlignment="1">
      <alignment vertical="center"/>
      <protection/>
    </xf>
    <xf numFmtId="0" fontId="17" fillId="0" borderId="0" xfId="21" applyFont="1" applyBorder="1" applyAlignment="1">
      <alignment vertical="center" wrapText="1"/>
      <protection/>
    </xf>
    <xf numFmtId="0" fontId="14" fillId="0" borderId="10" xfId="21" applyFont="1" applyBorder="1">
      <alignment/>
      <protection/>
    </xf>
    <xf numFmtId="0" fontId="14" fillId="0" borderId="33" xfId="21" applyFont="1" applyBorder="1">
      <alignment/>
      <protection/>
    </xf>
    <xf numFmtId="0" fontId="4" fillId="0" borderId="0" xfId="0" applyFont="1" applyFill="1" applyAlignment="1" applyProtection="1">
      <alignment horizontal="left" vertical="center" wrapText="1" indent="1"/>
      <protection locked="0"/>
    </xf>
    <xf numFmtId="0" fontId="3" fillId="0" borderId="48" xfId="0" applyFont="1" applyBorder="1" applyAlignment="1">
      <alignment/>
    </xf>
    <xf numFmtId="0" fontId="3" fillId="0" borderId="66" xfId="0" applyFont="1" applyBorder="1" applyAlignment="1">
      <alignment/>
    </xf>
    <xf numFmtId="0" fontId="3" fillId="0" borderId="11" xfId="0" applyFont="1" applyBorder="1" applyAlignment="1">
      <alignment/>
    </xf>
    <xf numFmtId="0" fontId="3" fillId="0" borderId="33" xfId="0" applyFont="1" applyBorder="1" applyAlignment="1">
      <alignment/>
    </xf>
    <xf numFmtId="0" fontId="3" fillId="0" borderId="67" xfId="0" applyFont="1" applyBorder="1" applyAlignment="1">
      <alignment/>
    </xf>
    <xf numFmtId="0" fontId="3" fillId="0" borderId="49" xfId="0" applyFont="1" applyBorder="1" applyAlignment="1">
      <alignment/>
    </xf>
    <xf numFmtId="0" fontId="3" fillId="0" borderId="68" xfId="0" applyFont="1" applyBorder="1" applyAlignment="1">
      <alignment/>
    </xf>
    <xf numFmtId="0" fontId="3" fillId="0" borderId="0" xfId="0" applyFont="1" applyBorder="1" applyAlignment="1">
      <alignment shrinkToFit="1"/>
    </xf>
    <xf numFmtId="49" fontId="14" fillId="0" borderId="0" xfId="0" applyNumberFormat="1" applyFont="1" applyBorder="1" applyAlignment="1">
      <alignment shrinkToFit="1"/>
    </xf>
    <xf numFmtId="0" fontId="3" fillId="0" borderId="38" xfId="0" applyFont="1" applyBorder="1" applyAlignment="1">
      <alignment/>
    </xf>
    <xf numFmtId="0" fontId="3" fillId="0" borderId="23" xfId="0" applyFont="1" applyBorder="1" applyAlignment="1">
      <alignment/>
    </xf>
    <xf numFmtId="0" fontId="3" fillId="0" borderId="9" xfId="0" applyFont="1" applyFill="1" applyBorder="1" applyAlignment="1">
      <alignment/>
    </xf>
    <xf numFmtId="0" fontId="3" fillId="0" borderId="15" xfId="0" applyFont="1" applyFill="1" applyBorder="1" applyAlignment="1">
      <alignment/>
    </xf>
    <xf numFmtId="38" fontId="26" fillId="0" borderId="41" xfId="17" applyFont="1" applyBorder="1" applyAlignment="1">
      <alignment horizontal="center" vertical="center" wrapText="1"/>
    </xf>
    <xf numFmtId="38" fontId="9" fillId="0" borderId="37" xfId="17" applyFont="1" applyBorder="1" applyAlignment="1">
      <alignment horizontal="right" vertical="center"/>
    </xf>
    <xf numFmtId="38" fontId="9" fillId="0" borderId="40" xfId="17" applyFont="1" applyBorder="1" applyAlignment="1">
      <alignment horizontal="right" vertical="center"/>
    </xf>
    <xf numFmtId="176" fontId="3" fillId="0" borderId="0" xfId="0" applyNumberFormat="1" applyFont="1" applyAlignment="1">
      <alignment/>
    </xf>
    <xf numFmtId="0" fontId="4" fillId="0" borderId="0" xfId="0" applyFont="1" applyFill="1" applyAlignment="1" applyProtection="1">
      <alignment vertical="center" wrapText="1"/>
      <protection locked="0"/>
    </xf>
    <xf numFmtId="0" fontId="27" fillId="0" borderId="0" xfId="0" applyFont="1" applyFill="1" applyAlignment="1" applyProtection="1">
      <alignment vertical="center"/>
      <protection locked="0"/>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0" fillId="0" borderId="13"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49" fontId="3" fillId="0" borderId="51"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shrinkToFit="1"/>
    </xf>
    <xf numFmtId="49" fontId="3" fillId="0" borderId="51" xfId="0" applyNumberFormat="1" applyFont="1" applyBorder="1" applyAlignment="1">
      <alignment shrinkToFit="1"/>
    </xf>
    <xf numFmtId="49" fontId="3" fillId="0" borderId="0" xfId="0" applyNumberFormat="1" applyFont="1" applyAlignment="1">
      <alignment vertical="top" wrapText="1"/>
    </xf>
    <xf numFmtId="49" fontId="3" fillId="0" borderId="12" xfId="0" applyNumberFormat="1" applyFont="1" applyBorder="1" applyAlignment="1">
      <alignment shrinkToFit="1"/>
    </xf>
    <xf numFmtId="49" fontId="3" fillId="0" borderId="14" xfId="0" applyNumberFormat="1" applyFont="1" applyBorder="1" applyAlignment="1">
      <alignment shrinkToFit="1"/>
    </xf>
    <xf numFmtId="49" fontId="14" fillId="0" borderId="12" xfId="0" applyNumberFormat="1" applyFont="1" applyBorder="1" applyAlignment="1">
      <alignment shrinkToFit="1"/>
    </xf>
    <xf numFmtId="49" fontId="14" fillId="0" borderId="13" xfId="0" applyNumberFormat="1" applyFont="1" applyBorder="1" applyAlignment="1">
      <alignment shrinkToFit="1"/>
    </xf>
    <xf numFmtId="49" fontId="14" fillId="0" borderId="51" xfId="0" applyNumberFormat="1" applyFont="1" applyBorder="1" applyAlignment="1">
      <alignment shrinkToFit="1"/>
    </xf>
    <xf numFmtId="49" fontId="3" fillId="0" borderId="9" xfId="0" applyNumberFormat="1" applyFont="1" applyBorder="1" applyAlignment="1">
      <alignment shrinkToFit="1"/>
    </xf>
    <xf numFmtId="49" fontId="3" fillId="0" borderId="0" xfId="0" applyNumberFormat="1" applyFont="1" applyBorder="1" applyAlignment="1">
      <alignment shrinkToFit="1"/>
    </xf>
    <xf numFmtId="0" fontId="3" fillId="0" borderId="19" xfId="0" applyFont="1" applyBorder="1" applyAlignment="1">
      <alignment shrinkToFit="1"/>
    </xf>
    <xf numFmtId="49" fontId="14" fillId="0" borderId="9" xfId="0" applyNumberFormat="1" applyFont="1" applyBorder="1" applyAlignment="1">
      <alignment shrinkToFit="1"/>
    </xf>
    <xf numFmtId="49" fontId="14" fillId="0" borderId="0" xfId="0" applyNumberFormat="1" applyFont="1" applyBorder="1" applyAlignment="1">
      <alignment shrinkToFit="1"/>
    </xf>
    <xf numFmtId="49" fontId="14" fillId="0" borderId="14" xfId="0" applyNumberFormat="1" applyFont="1" applyBorder="1" applyAlignment="1">
      <alignment shrinkToFit="1"/>
    </xf>
    <xf numFmtId="0" fontId="3" fillId="0" borderId="69" xfId="0" applyFont="1" applyBorder="1" applyAlignment="1">
      <alignment/>
    </xf>
    <xf numFmtId="176" fontId="3" fillId="0" borderId="69" xfId="0" applyNumberFormat="1" applyFont="1" applyBorder="1" applyAlignment="1">
      <alignment vertical="center" wrapText="1"/>
    </xf>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49" fontId="14" fillId="0" borderId="19" xfId="0" applyNumberFormat="1" applyFont="1" applyBorder="1" applyAlignment="1">
      <alignment shrinkToFit="1"/>
    </xf>
    <xf numFmtId="0" fontId="3" fillId="0" borderId="19" xfId="0" applyFont="1" applyBorder="1" applyAlignment="1">
      <alignment/>
    </xf>
    <xf numFmtId="0" fontId="0" fillId="0" borderId="10" xfId="0" applyBorder="1" applyAlignment="1">
      <alignment horizontal="center" vertical="center"/>
    </xf>
    <xf numFmtId="0" fontId="0" fillId="0" borderId="16" xfId="0" applyBorder="1" applyAlignment="1">
      <alignment horizontal="center" vertical="center"/>
    </xf>
    <xf numFmtId="0" fontId="3" fillId="0" borderId="12" xfId="0" applyFont="1" applyBorder="1" applyAlignment="1">
      <alignment/>
    </xf>
    <xf numFmtId="0" fontId="3" fillId="0" borderId="13" xfId="0" applyFont="1" applyBorder="1" applyAlignment="1">
      <alignment/>
    </xf>
    <xf numFmtId="0" fontId="3" fillId="0" borderId="51" xfId="0" applyFont="1" applyBorder="1" applyAlignment="1">
      <alignment/>
    </xf>
    <xf numFmtId="0" fontId="3" fillId="0" borderId="15" xfId="0" applyFont="1" applyBorder="1" applyAlignment="1">
      <alignment/>
    </xf>
    <xf numFmtId="0" fontId="3" fillId="0" borderId="10" xfId="0" applyFont="1" applyBorder="1" applyAlignment="1">
      <alignment/>
    </xf>
    <xf numFmtId="0" fontId="3" fillId="0" borderId="16" xfId="0" applyFont="1" applyBorder="1" applyAlignment="1">
      <alignment/>
    </xf>
    <xf numFmtId="0" fontId="3" fillId="0" borderId="1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11" xfId="0" applyFont="1" applyFill="1" applyBorder="1" applyAlignment="1">
      <alignment horizontal="left"/>
    </xf>
    <xf numFmtId="0" fontId="3" fillId="0" borderId="33" xfId="0" applyFont="1" applyFill="1" applyBorder="1" applyAlignment="1">
      <alignment horizontal="left"/>
    </xf>
    <xf numFmtId="0" fontId="3" fillId="0" borderId="11"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15" xfId="0" applyFont="1" applyFill="1" applyBorder="1" applyAlignment="1">
      <alignment horizontal="left"/>
    </xf>
    <xf numFmtId="0" fontId="3" fillId="0" borderId="10" xfId="0" applyFont="1" applyFill="1" applyBorder="1" applyAlignment="1">
      <alignment horizontal="left"/>
    </xf>
    <xf numFmtId="0" fontId="3" fillId="0" borderId="16" xfId="0" applyFont="1" applyFill="1" applyBorder="1" applyAlignment="1">
      <alignment horizontal="left"/>
    </xf>
    <xf numFmtId="0" fontId="3" fillId="0" borderId="13" xfId="0" applyFont="1" applyBorder="1" applyAlignment="1">
      <alignment horizontal="right"/>
    </xf>
    <xf numFmtId="0" fontId="3" fillId="0" borderId="51" xfId="0" applyFont="1" applyBorder="1" applyAlignment="1">
      <alignment horizontal="right"/>
    </xf>
    <xf numFmtId="0" fontId="3" fillId="0" borderId="34"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51" xfId="0" applyFont="1" applyFill="1" applyBorder="1" applyAlignment="1">
      <alignment horizontal="left"/>
    </xf>
    <xf numFmtId="49" fontId="3" fillId="0" borderId="46" xfId="0" applyNumberFormat="1" applyFont="1" applyBorder="1" applyAlignment="1">
      <alignment horizontal="center"/>
    </xf>
    <xf numFmtId="176" fontId="3" fillId="0" borderId="46" xfId="0" applyNumberFormat="1" applyFont="1" applyBorder="1" applyAlignment="1">
      <alignment/>
    </xf>
    <xf numFmtId="10" fontId="3" fillId="0" borderId="70" xfId="0" applyNumberFormat="1" applyFont="1" applyBorder="1" applyAlignment="1">
      <alignment/>
    </xf>
    <xf numFmtId="0" fontId="3" fillId="0" borderId="32" xfId="0" applyFont="1" applyBorder="1" applyAlignment="1">
      <alignment/>
    </xf>
    <xf numFmtId="0" fontId="3" fillId="0" borderId="46" xfId="0" applyFont="1" applyBorder="1" applyAlignment="1">
      <alignment/>
    </xf>
    <xf numFmtId="0" fontId="3" fillId="0" borderId="35" xfId="0" applyFont="1" applyBorder="1" applyAlignment="1">
      <alignment/>
    </xf>
    <xf numFmtId="0" fontId="3" fillId="0" borderId="70" xfId="0" applyFont="1" applyBorder="1" applyAlignment="1">
      <alignment/>
    </xf>
    <xf numFmtId="0" fontId="3" fillId="0" borderId="32" xfId="0" applyFont="1" applyBorder="1" applyAlignment="1">
      <alignment vertical="center"/>
    </xf>
    <xf numFmtId="0" fontId="3" fillId="0" borderId="46" xfId="0" applyFont="1" applyBorder="1" applyAlignment="1">
      <alignment vertical="center"/>
    </xf>
    <xf numFmtId="176" fontId="3" fillId="0" borderId="12"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176" fontId="3" fillId="0" borderId="15"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6" fontId="3" fillId="0" borderId="16" xfId="0" applyNumberFormat="1" applyFont="1" applyFill="1" applyBorder="1" applyAlignment="1">
      <alignment horizontal="right" vertical="center"/>
    </xf>
    <xf numFmtId="0" fontId="3" fillId="0" borderId="11" xfId="0" applyFont="1" applyBorder="1" applyAlignment="1">
      <alignment horizontal="center" shrinkToFit="1"/>
    </xf>
    <xf numFmtId="0" fontId="3" fillId="0" borderId="33" xfId="0" applyFont="1" applyBorder="1" applyAlignment="1">
      <alignment horizontal="center" shrinkToFit="1"/>
    </xf>
    <xf numFmtId="0" fontId="3" fillId="0" borderId="34" xfId="0" applyFont="1" applyBorder="1" applyAlignment="1">
      <alignment horizontal="center" shrinkToFit="1"/>
    </xf>
    <xf numFmtId="10" fontId="3" fillId="0" borderId="46" xfId="0" applyNumberFormat="1" applyFont="1" applyBorder="1" applyAlignment="1">
      <alignment/>
    </xf>
    <xf numFmtId="10" fontId="3" fillId="0" borderId="11" xfId="0" applyNumberFormat="1" applyFont="1" applyBorder="1" applyAlignment="1">
      <alignment/>
    </xf>
    <xf numFmtId="10" fontId="3" fillId="0" borderId="33" xfId="0" applyNumberFormat="1" applyFont="1" applyBorder="1" applyAlignment="1">
      <alignment/>
    </xf>
    <xf numFmtId="10" fontId="3" fillId="0" borderId="67" xfId="0" applyNumberFormat="1" applyFont="1" applyBorder="1" applyAlignment="1">
      <alignment/>
    </xf>
    <xf numFmtId="177" fontId="3" fillId="0" borderId="70" xfId="0" applyNumberFormat="1" applyFont="1" applyBorder="1" applyAlignment="1">
      <alignment horizontal="center"/>
    </xf>
    <xf numFmtId="177" fontId="3" fillId="0" borderId="30" xfId="0" applyNumberFormat="1" applyFont="1" applyBorder="1" applyAlignment="1">
      <alignment horizontal="center"/>
    </xf>
    <xf numFmtId="0" fontId="3" fillId="0" borderId="71" xfId="0" applyFont="1" applyBorder="1" applyAlignment="1">
      <alignment horizontal="center" shrinkToFit="1"/>
    </xf>
    <xf numFmtId="0" fontId="3" fillId="0" borderId="52" xfId="0" applyFont="1" applyBorder="1" applyAlignment="1">
      <alignment horizontal="center" shrinkToFit="1"/>
    </xf>
    <xf numFmtId="0" fontId="3" fillId="0" borderId="58" xfId="0" applyFont="1" applyBorder="1" applyAlignment="1">
      <alignment horizontal="center" shrinkToFit="1"/>
    </xf>
    <xf numFmtId="0" fontId="3" fillId="0" borderId="15" xfId="0" applyFont="1" applyBorder="1" applyAlignment="1">
      <alignment horizontal="center" shrinkToFit="1"/>
    </xf>
    <xf numFmtId="0" fontId="3" fillId="0" borderId="10" xfId="0" applyFont="1" applyBorder="1" applyAlignment="1">
      <alignment horizontal="center" shrinkToFit="1"/>
    </xf>
    <xf numFmtId="0" fontId="3" fillId="0" borderId="16" xfId="0" applyFont="1" applyBorder="1" applyAlignment="1">
      <alignment horizontal="center" shrinkToFit="1"/>
    </xf>
    <xf numFmtId="10" fontId="3" fillId="0" borderId="12" xfId="0" applyNumberFormat="1" applyFont="1" applyBorder="1" applyAlignment="1">
      <alignment horizontal="right" vertical="center"/>
    </xf>
    <xf numFmtId="10" fontId="3" fillId="0" borderId="13" xfId="0" applyNumberFormat="1" applyFont="1" applyBorder="1" applyAlignment="1">
      <alignment horizontal="right" vertical="center"/>
    </xf>
    <xf numFmtId="10" fontId="3" fillId="0" borderId="68" xfId="0" applyNumberFormat="1" applyFont="1" applyBorder="1" applyAlignment="1">
      <alignment horizontal="right" vertical="center"/>
    </xf>
    <xf numFmtId="10" fontId="3" fillId="0" borderId="15" xfId="0" applyNumberFormat="1" applyFont="1" applyBorder="1" applyAlignment="1">
      <alignment horizontal="right" vertical="center"/>
    </xf>
    <xf numFmtId="10" fontId="3" fillId="0" borderId="10" xfId="0" applyNumberFormat="1" applyFont="1" applyBorder="1" applyAlignment="1">
      <alignment horizontal="right" vertical="center"/>
    </xf>
    <xf numFmtId="10" fontId="3" fillId="0" borderId="72"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51"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16" xfId="0" applyNumberFormat="1" applyFont="1" applyBorder="1" applyAlignment="1">
      <alignment horizontal="right" vertical="center"/>
    </xf>
    <xf numFmtId="0" fontId="3" fillId="0" borderId="31" xfId="0" applyFont="1" applyBorder="1" applyAlignment="1">
      <alignment/>
    </xf>
    <xf numFmtId="0" fontId="3" fillId="0" borderId="57" xfId="0" applyFont="1" applyBorder="1" applyAlignment="1">
      <alignment/>
    </xf>
    <xf numFmtId="0" fontId="3" fillId="0" borderId="57" xfId="0" applyFont="1" applyBorder="1" applyAlignment="1">
      <alignment horizontal="center" vertical="center"/>
    </xf>
    <xf numFmtId="0" fontId="3" fillId="0" borderId="46" xfId="0" applyFont="1" applyBorder="1" applyAlignment="1">
      <alignment horizontal="center" vertical="center"/>
    </xf>
    <xf numFmtId="0" fontId="3" fillId="0" borderId="73" xfId="0" applyFont="1" applyBorder="1" applyAlignment="1">
      <alignment horizontal="left" indent="1"/>
    </xf>
    <xf numFmtId="0" fontId="3" fillId="0" borderId="57" xfId="0" applyFont="1" applyBorder="1" applyAlignment="1">
      <alignment horizontal="left" indent="1"/>
    </xf>
    <xf numFmtId="0" fontId="3" fillId="0" borderId="32" xfId="0" applyFont="1" applyBorder="1" applyAlignment="1">
      <alignment horizontal="left" indent="1"/>
    </xf>
    <xf numFmtId="0" fontId="3" fillId="0" borderId="46" xfId="0" applyFont="1" applyBorder="1" applyAlignment="1">
      <alignment horizontal="left" indent="1"/>
    </xf>
    <xf numFmtId="0" fontId="3" fillId="0" borderId="32" xfId="0" applyFont="1" applyBorder="1" applyAlignment="1">
      <alignment horizontal="center"/>
    </xf>
    <xf numFmtId="0" fontId="3" fillId="0" borderId="46" xfId="0" applyFont="1" applyBorder="1" applyAlignment="1">
      <alignment horizontal="center"/>
    </xf>
    <xf numFmtId="0" fontId="3" fillId="0" borderId="35" xfId="0" applyFont="1" applyBorder="1" applyAlignment="1">
      <alignment horizontal="center"/>
    </xf>
    <xf numFmtId="0" fontId="3" fillId="0" borderId="70" xfId="0" applyFont="1" applyBorder="1" applyAlignment="1">
      <alignment horizontal="center"/>
    </xf>
    <xf numFmtId="9" fontId="3" fillId="0" borderId="70" xfId="0" applyNumberFormat="1" applyFont="1" applyBorder="1" applyAlignment="1">
      <alignment/>
    </xf>
    <xf numFmtId="0" fontId="3" fillId="0" borderId="39" xfId="0" applyFont="1" applyBorder="1" applyAlignment="1">
      <alignment horizontal="right"/>
    </xf>
    <xf numFmtId="0" fontId="3" fillId="0" borderId="46" xfId="0" applyFont="1" applyBorder="1" applyAlignment="1">
      <alignment horizont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10" fontId="3" fillId="0" borderId="29" xfId="0" applyNumberFormat="1" applyFont="1" applyBorder="1" applyAlignment="1">
      <alignment/>
    </xf>
    <xf numFmtId="9" fontId="3" fillId="0" borderId="46" xfId="0" applyNumberFormat="1" applyFont="1" applyBorder="1" applyAlignment="1">
      <alignment/>
    </xf>
    <xf numFmtId="9" fontId="3" fillId="0" borderId="29" xfId="0" applyNumberFormat="1" applyFont="1" applyBorder="1" applyAlignment="1">
      <alignment/>
    </xf>
    <xf numFmtId="0" fontId="3" fillId="0" borderId="57"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57" xfId="0" applyFont="1" applyBorder="1" applyAlignment="1">
      <alignment horizontal="center" shrinkToFit="1"/>
    </xf>
    <xf numFmtId="38" fontId="3" fillId="0" borderId="46" xfId="17" applyFont="1" applyBorder="1" applyAlignment="1">
      <alignment/>
    </xf>
    <xf numFmtId="38" fontId="3" fillId="0" borderId="70" xfId="17" applyFont="1" applyBorder="1" applyAlignment="1">
      <alignment/>
    </xf>
    <xf numFmtId="9" fontId="3" fillId="0" borderId="30" xfId="0" applyNumberFormat="1" applyFont="1" applyBorder="1" applyAlignment="1">
      <alignment/>
    </xf>
    <xf numFmtId="0" fontId="3" fillId="0" borderId="28" xfId="0" applyFont="1" applyBorder="1" applyAlignment="1">
      <alignment horizontal="center" shrinkToFit="1"/>
    </xf>
    <xf numFmtId="0" fontId="3" fillId="0" borderId="35" xfId="0" applyFont="1" applyFill="1" applyBorder="1" applyAlignment="1">
      <alignment horizontal="center"/>
    </xf>
    <xf numFmtId="0" fontId="3" fillId="0" borderId="70" xfId="0" applyFont="1" applyFill="1" applyBorder="1" applyAlignment="1">
      <alignment horizontal="center"/>
    </xf>
    <xf numFmtId="0" fontId="3" fillId="0" borderId="57" xfId="0" applyFont="1" applyFill="1" applyBorder="1" applyAlignment="1">
      <alignment horizontal="center"/>
    </xf>
    <xf numFmtId="176" fontId="3" fillId="0" borderId="46" xfId="0" applyNumberFormat="1" applyFont="1" applyFill="1" applyBorder="1" applyAlignment="1">
      <alignment/>
    </xf>
    <xf numFmtId="176" fontId="3" fillId="0" borderId="70" xfId="0" applyNumberFormat="1" applyFont="1" applyFill="1" applyBorder="1" applyAlignment="1">
      <alignment/>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46" xfId="0" applyFont="1" applyFill="1" applyBorder="1" applyAlignment="1">
      <alignment horizontal="center"/>
    </xf>
    <xf numFmtId="176" fontId="3" fillId="0" borderId="29" xfId="0" applyNumberFormat="1" applyFont="1" applyFill="1" applyBorder="1" applyAlignment="1">
      <alignment/>
    </xf>
    <xf numFmtId="176" fontId="3" fillId="0" borderId="30" xfId="0" applyNumberFormat="1" applyFont="1" applyFill="1" applyBorder="1" applyAlignment="1">
      <alignment/>
    </xf>
    <xf numFmtId="0" fontId="3" fillId="0" borderId="0" xfId="0" applyFont="1" applyFill="1" applyAlignment="1">
      <alignment horizontal="right"/>
    </xf>
    <xf numFmtId="0" fontId="3" fillId="0" borderId="28" xfId="0" applyFont="1" applyFill="1" applyBorder="1" applyAlignment="1">
      <alignment horizontal="center"/>
    </xf>
    <xf numFmtId="177" fontId="3" fillId="0" borderId="46" xfId="0" applyNumberFormat="1" applyFont="1" applyFill="1" applyBorder="1" applyAlignment="1">
      <alignment/>
    </xf>
    <xf numFmtId="177" fontId="3" fillId="0" borderId="29" xfId="0" applyNumberFormat="1" applyFont="1" applyFill="1" applyBorder="1" applyAlignment="1">
      <alignment/>
    </xf>
    <xf numFmtId="9" fontId="3" fillId="0" borderId="70" xfId="0" applyNumberFormat="1" applyFont="1" applyFill="1" applyBorder="1" applyAlignment="1">
      <alignment/>
    </xf>
    <xf numFmtId="9" fontId="3" fillId="0" borderId="30" xfId="0" applyNumberFormat="1" applyFont="1" applyFill="1" applyBorder="1" applyAlignment="1">
      <alignment/>
    </xf>
    <xf numFmtId="0" fontId="3" fillId="0" borderId="38" xfId="0" applyFont="1" applyFill="1" applyBorder="1" applyAlignment="1">
      <alignment horizontal="center"/>
    </xf>
    <xf numFmtId="0" fontId="3" fillId="0" borderId="0" xfId="0" applyFont="1" applyFill="1" applyBorder="1" applyAlignment="1">
      <alignment horizontal="center"/>
    </xf>
    <xf numFmtId="0" fontId="3" fillId="0" borderId="74" xfId="0" applyFont="1" applyFill="1" applyBorder="1" applyAlignment="1">
      <alignment horizontal="center"/>
    </xf>
    <xf numFmtId="0" fontId="3" fillId="0" borderId="57" xfId="0" applyFont="1" applyBorder="1" applyAlignment="1">
      <alignment horizontal="left" vertical="center" wrapText="1" indent="1"/>
    </xf>
    <xf numFmtId="0" fontId="3" fillId="0" borderId="19" xfId="0" applyFont="1" applyBorder="1" applyAlignment="1">
      <alignment horizontal="left" vertical="center" wrapText="1" indent="1"/>
    </xf>
    <xf numFmtId="0" fontId="3" fillId="0" borderId="45" xfId="0" applyFont="1" applyBorder="1" applyAlignment="1">
      <alignment horizontal="left" vertical="center" wrapText="1" indent="1"/>
    </xf>
    <xf numFmtId="49" fontId="3" fillId="0" borderId="57" xfId="0" applyNumberFormat="1" applyFont="1" applyBorder="1" applyAlignment="1">
      <alignment horizontal="left" vertical="center" wrapText="1" indent="1"/>
    </xf>
    <xf numFmtId="49" fontId="3" fillId="0" borderId="28" xfId="0" applyNumberFormat="1" applyFont="1" applyBorder="1" applyAlignment="1">
      <alignment horizontal="left" vertical="center" wrapText="1" indent="1"/>
    </xf>
    <xf numFmtId="49" fontId="3" fillId="0" borderId="19" xfId="0" applyNumberFormat="1" applyFont="1" applyBorder="1" applyAlignment="1">
      <alignment horizontal="left" vertical="center" wrapText="1" indent="1"/>
    </xf>
    <xf numFmtId="49" fontId="3" fillId="0" borderId="41" xfId="0" applyNumberFormat="1" applyFont="1" applyBorder="1" applyAlignment="1">
      <alignment horizontal="left" vertical="center" wrapText="1" indent="1"/>
    </xf>
    <xf numFmtId="49" fontId="3" fillId="0" borderId="45" xfId="0" applyNumberFormat="1" applyFont="1" applyBorder="1" applyAlignment="1">
      <alignment horizontal="left" vertical="center" wrapText="1" indent="1"/>
    </xf>
    <xf numFmtId="49" fontId="3" fillId="0" borderId="75" xfId="0" applyNumberFormat="1" applyFont="1" applyBorder="1" applyAlignment="1">
      <alignment horizontal="left" vertical="center" wrapText="1" indent="1"/>
    </xf>
    <xf numFmtId="0" fontId="14" fillId="0" borderId="20" xfId="0" applyFont="1" applyBorder="1" applyAlignment="1">
      <alignment horizontal="right" vertical="center"/>
    </xf>
    <xf numFmtId="0" fontId="3" fillId="0" borderId="20" xfId="0" applyFont="1" applyBorder="1" applyAlignment="1">
      <alignment horizontal="right" vertical="center"/>
    </xf>
    <xf numFmtId="0" fontId="3" fillId="0" borderId="76" xfId="0" applyFont="1" applyBorder="1" applyAlignment="1">
      <alignment horizontal="right" vertical="center"/>
    </xf>
    <xf numFmtId="179" fontId="3" fillId="0" borderId="77" xfId="0" applyNumberFormat="1" applyFont="1" applyBorder="1" applyAlignment="1">
      <alignment/>
    </xf>
    <xf numFmtId="179" fontId="3" fillId="0" borderId="69" xfId="0" applyNumberFormat="1" applyFont="1" applyBorder="1" applyAlignment="1">
      <alignment/>
    </xf>
    <xf numFmtId="179" fontId="3" fillId="0" borderId="78" xfId="0" applyNumberFormat="1" applyFont="1" applyBorder="1" applyAlignment="1">
      <alignment/>
    </xf>
    <xf numFmtId="179" fontId="3" fillId="0" borderId="46" xfId="0" applyNumberFormat="1" applyFont="1" applyBorder="1" applyAlignment="1">
      <alignment/>
    </xf>
    <xf numFmtId="38" fontId="3" fillId="0" borderId="11" xfId="17" applyFont="1" applyBorder="1" applyAlignment="1">
      <alignment/>
    </xf>
    <xf numFmtId="38" fontId="0" fillId="0" borderId="33" xfId="17" applyBorder="1" applyAlignment="1">
      <alignment/>
    </xf>
    <xf numFmtId="38" fontId="0" fillId="0" borderId="67" xfId="17" applyBorder="1" applyAlignment="1">
      <alignment/>
    </xf>
    <xf numFmtId="38" fontId="3" fillId="0" borderId="49" xfId="17" applyFont="1" applyBorder="1" applyAlignment="1">
      <alignment/>
    </xf>
    <xf numFmtId="38" fontId="0" fillId="0" borderId="48" xfId="17" applyBorder="1" applyAlignment="1">
      <alignment/>
    </xf>
    <xf numFmtId="38" fontId="0" fillId="0" borderId="66" xfId="17" applyBorder="1" applyAlignment="1">
      <alignment/>
    </xf>
    <xf numFmtId="187" fontId="3" fillId="0" borderId="46" xfId="0" applyNumberFormat="1" applyFont="1" applyBorder="1" applyAlignment="1">
      <alignment/>
    </xf>
    <xf numFmtId="187" fontId="3" fillId="0" borderId="45" xfId="0" applyNumberFormat="1" applyFont="1" applyBorder="1" applyAlignment="1">
      <alignment/>
    </xf>
    <xf numFmtId="49" fontId="3" fillId="0" borderId="71"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14" fillId="0" borderId="20" xfId="0" applyNumberFormat="1" applyFont="1" applyBorder="1" applyAlignment="1">
      <alignment horizontal="right" vertical="center" shrinkToFit="1"/>
    </xf>
    <xf numFmtId="49" fontId="14" fillId="0" borderId="42" xfId="0" applyNumberFormat="1" applyFont="1" applyBorder="1" applyAlignment="1">
      <alignment horizontal="right" vertical="center" shrinkToFit="1"/>
    </xf>
    <xf numFmtId="49" fontId="14" fillId="0" borderId="39" xfId="0" applyNumberFormat="1" applyFont="1" applyBorder="1" applyAlignment="1">
      <alignment horizontal="right" vertical="center" shrinkToFit="1"/>
    </xf>
    <xf numFmtId="49" fontId="14" fillId="0" borderId="79" xfId="0" applyNumberFormat="1" applyFont="1" applyBorder="1" applyAlignment="1">
      <alignment horizontal="right" vertical="center" shrinkToFit="1"/>
    </xf>
    <xf numFmtId="176" fontId="3" fillId="0" borderId="77" xfId="0" applyNumberFormat="1" applyFont="1" applyBorder="1" applyAlignment="1">
      <alignment/>
    </xf>
    <xf numFmtId="176" fontId="3" fillId="0" borderId="69" xfId="0" applyNumberFormat="1" applyFont="1" applyBorder="1" applyAlignment="1">
      <alignment/>
    </xf>
    <xf numFmtId="176" fontId="3" fillId="0" borderId="78" xfId="0" applyNumberFormat="1" applyFont="1" applyBorder="1" applyAlignment="1">
      <alignment/>
    </xf>
    <xf numFmtId="0" fontId="14" fillId="0" borderId="9" xfId="0" applyFont="1" applyBorder="1" applyAlignment="1">
      <alignment horizontal="right" vertical="center" shrinkToFit="1"/>
    </xf>
    <xf numFmtId="0" fontId="14" fillId="0" borderId="0" xfId="0" applyFont="1" applyBorder="1" applyAlignment="1">
      <alignment horizontal="right" vertical="center" shrinkToFit="1"/>
    </xf>
    <xf numFmtId="0" fontId="14" fillId="0" borderId="14" xfId="0" applyFont="1" applyBorder="1" applyAlignment="1">
      <alignment horizontal="right" vertical="center" shrinkToFit="1"/>
    </xf>
    <xf numFmtId="176" fontId="3" fillId="0" borderId="45" xfId="0" applyNumberFormat="1" applyFont="1" applyBorder="1" applyAlignment="1">
      <alignment/>
    </xf>
    <xf numFmtId="179" fontId="3" fillId="0" borderId="45" xfId="0" applyNumberFormat="1" applyFont="1" applyBorder="1" applyAlignment="1">
      <alignment/>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right" vertical="center"/>
    </xf>
    <xf numFmtId="0" fontId="3" fillId="0" borderId="39" xfId="0" applyFont="1" applyBorder="1" applyAlignment="1">
      <alignment horizontal="right" vertical="center"/>
    </xf>
    <xf numFmtId="0" fontId="3" fillId="0" borderId="79" xfId="0" applyFont="1" applyBorder="1" applyAlignment="1">
      <alignment horizontal="right" vertical="center"/>
    </xf>
    <xf numFmtId="0" fontId="3" fillId="0" borderId="7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0" xfId="0" applyFont="1" applyBorder="1" applyAlignment="1">
      <alignment horizontal="center"/>
    </xf>
    <xf numFmtId="0" fontId="3" fillId="0" borderId="69" xfId="0" applyFont="1" applyBorder="1" applyAlignment="1">
      <alignment horizontal="center"/>
    </xf>
    <xf numFmtId="0" fontId="3" fillId="0" borderId="81" xfId="0" applyFont="1" applyBorder="1" applyAlignment="1">
      <alignment horizontal="center"/>
    </xf>
    <xf numFmtId="0" fontId="3" fillId="0" borderId="14" xfId="0" applyFont="1" applyBorder="1" applyAlignment="1">
      <alignment horizontal="right" vertical="center"/>
    </xf>
    <xf numFmtId="176" fontId="3" fillId="0" borderId="34" xfId="0" applyNumberFormat="1" applyFont="1" applyBorder="1" applyAlignment="1">
      <alignment/>
    </xf>
    <xf numFmtId="176" fontId="3" fillId="0" borderId="51" xfId="0" applyNumberFormat="1" applyFont="1" applyBorder="1" applyAlignment="1">
      <alignment/>
    </xf>
    <xf numFmtId="176" fontId="3" fillId="0" borderId="80" xfId="0" applyNumberFormat="1" applyFont="1" applyBorder="1" applyAlignment="1">
      <alignment/>
    </xf>
    <xf numFmtId="0" fontId="3" fillId="0" borderId="53" xfId="0" applyFont="1" applyBorder="1" applyAlignment="1">
      <alignment horizontal="center"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3" fillId="0" borderId="74" xfId="0" applyFont="1" applyBorder="1" applyAlignment="1">
      <alignment horizontal="center" vertical="center"/>
    </xf>
    <xf numFmtId="0" fontId="3" fillId="0" borderId="23" xfId="0" applyFont="1" applyBorder="1" applyAlignment="1">
      <alignment horizontal="center" vertical="center"/>
    </xf>
    <xf numFmtId="0" fontId="3" fillId="0" borderId="39" xfId="0" applyFont="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left" vertical="center"/>
    </xf>
    <xf numFmtId="0" fontId="3" fillId="0" borderId="52" xfId="0" applyFont="1" applyBorder="1" applyAlignment="1">
      <alignment horizontal="left" vertical="center"/>
    </xf>
    <xf numFmtId="0" fontId="3" fillId="0" borderId="54" xfId="0" applyFont="1" applyBorder="1" applyAlignment="1">
      <alignment horizontal="left" vertical="center"/>
    </xf>
    <xf numFmtId="49" fontId="3" fillId="0" borderId="71" xfId="0" applyNumberFormat="1" applyFont="1" applyBorder="1" applyAlignment="1">
      <alignment horizontal="left" vertical="center" wrapText="1" indent="1"/>
    </xf>
    <xf numFmtId="49" fontId="3" fillId="0" borderId="52" xfId="0" applyNumberFormat="1" applyFont="1" applyBorder="1" applyAlignment="1">
      <alignment horizontal="left" vertical="center" wrapText="1" indent="1"/>
    </xf>
    <xf numFmtId="49" fontId="3" fillId="0" borderId="54" xfId="0" applyNumberFormat="1" applyFont="1" applyBorder="1" applyAlignment="1">
      <alignment horizontal="left" vertical="center" wrapText="1" indent="1"/>
    </xf>
    <xf numFmtId="49" fontId="3" fillId="0" borderId="9"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74" xfId="0" applyNumberFormat="1" applyFont="1" applyBorder="1" applyAlignment="1">
      <alignment horizontal="left" vertical="center" wrapText="1" indent="1"/>
    </xf>
    <xf numFmtId="49" fontId="3" fillId="0" borderId="62" xfId="0" applyNumberFormat="1" applyFont="1" applyBorder="1" applyAlignment="1">
      <alignment horizontal="right" vertical="center" wrapText="1"/>
    </xf>
    <xf numFmtId="49" fontId="3" fillId="0" borderId="40" xfId="0" applyNumberFormat="1" applyFont="1" applyBorder="1" applyAlignment="1">
      <alignment horizontal="right" vertical="center" wrapText="1"/>
    </xf>
    <xf numFmtId="49" fontId="3" fillId="0" borderId="62" xfId="0" applyNumberFormat="1" applyFont="1" applyBorder="1" applyAlignment="1">
      <alignment horizontal="right" vertical="center" shrinkToFit="1"/>
    </xf>
    <xf numFmtId="179" fontId="3" fillId="0" borderId="82" xfId="0" applyNumberFormat="1" applyFont="1" applyBorder="1" applyAlignment="1">
      <alignment/>
    </xf>
    <xf numFmtId="49" fontId="3" fillId="0" borderId="58" xfId="0" applyNumberFormat="1" applyFont="1" applyBorder="1" applyAlignment="1">
      <alignment horizontal="left" vertical="center" wrapText="1" indent="1"/>
    </xf>
    <xf numFmtId="49" fontId="3" fillId="0" borderId="14" xfId="0" applyNumberFormat="1" applyFont="1" applyBorder="1" applyAlignment="1">
      <alignment horizontal="left" vertical="center" wrapText="1" indent="1"/>
    </xf>
    <xf numFmtId="49" fontId="3" fillId="0" borderId="53"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79" xfId="0" applyNumberFormat="1" applyFont="1" applyBorder="1" applyAlignment="1">
      <alignment horizontal="right" vertical="center" wrapText="1"/>
    </xf>
    <xf numFmtId="176" fontId="3" fillId="0" borderId="11" xfId="0" applyNumberFormat="1" applyFont="1" applyBorder="1" applyAlignment="1">
      <alignment horizontal="right"/>
    </xf>
    <xf numFmtId="176" fontId="3" fillId="0" borderId="33" xfId="0" applyNumberFormat="1" applyFont="1" applyBorder="1" applyAlignment="1">
      <alignment horizontal="right"/>
    </xf>
    <xf numFmtId="176" fontId="3" fillId="0" borderId="34" xfId="0" applyNumberFormat="1" applyFont="1" applyBorder="1" applyAlignment="1">
      <alignment horizontal="right"/>
    </xf>
    <xf numFmtId="176" fontId="3" fillId="0" borderId="82" xfId="0" applyNumberFormat="1" applyFont="1" applyBorder="1" applyAlignment="1">
      <alignment/>
    </xf>
    <xf numFmtId="179" fontId="3" fillId="0" borderId="57" xfId="0" applyNumberFormat="1" applyFont="1" applyBorder="1" applyAlignment="1">
      <alignment/>
    </xf>
    <xf numFmtId="176" fontId="3" fillId="0" borderId="29" xfId="0" applyNumberFormat="1" applyFont="1" applyBorder="1" applyAlignment="1">
      <alignment/>
    </xf>
    <xf numFmtId="176" fontId="3" fillId="0" borderId="75" xfId="0" applyNumberFormat="1" applyFont="1" applyBorder="1" applyAlignment="1">
      <alignment/>
    </xf>
    <xf numFmtId="176" fontId="3" fillId="0" borderId="83" xfId="0" applyNumberFormat="1" applyFont="1" applyBorder="1" applyAlignment="1">
      <alignment/>
    </xf>
    <xf numFmtId="176" fontId="3" fillId="0" borderId="57" xfId="0" applyNumberFormat="1" applyFont="1" applyBorder="1" applyAlignment="1">
      <alignment/>
    </xf>
    <xf numFmtId="0" fontId="3" fillId="0" borderId="29" xfId="0" applyFont="1" applyBorder="1" applyAlignment="1">
      <alignment horizontal="left" indent="1"/>
    </xf>
    <xf numFmtId="0" fontId="3" fillId="0" borderId="45" xfId="0" applyFont="1" applyBorder="1" applyAlignment="1">
      <alignment horizontal="left" indent="1"/>
    </xf>
    <xf numFmtId="0" fontId="3" fillId="0" borderId="75" xfId="0" applyFont="1" applyBorder="1" applyAlignment="1">
      <alignment horizontal="left" indent="1"/>
    </xf>
    <xf numFmtId="0" fontId="3" fillId="0" borderId="32" xfId="0" applyFont="1" applyBorder="1" applyAlignment="1">
      <alignment horizontal="left"/>
    </xf>
    <xf numFmtId="0" fontId="3" fillId="0" borderId="46" xfId="0" applyFont="1" applyBorder="1" applyAlignment="1">
      <alignment horizontal="left"/>
    </xf>
    <xf numFmtId="0" fontId="3" fillId="0" borderId="29" xfId="0" applyFont="1" applyBorder="1" applyAlignment="1">
      <alignment horizontal="left"/>
    </xf>
    <xf numFmtId="0" fontId="3" fillId="0" borderId="56" xfId="0" applyFont="1" applyBorder="1" applyAlignment="1">
      <alignment horizontal="center"/>
    </xf>
    <xf numFmtId="0" fontId="3" fillId="0" borderId="67" xfId="0" applyFont="1" applyBorder="1" applyAlignment="1">
      <alignment horizontal="center"/>
    </xf>
    <xf numFmtId="0" fontId="3" fillId="0" borderId="84" xfId="0" applyFont="1" applyBorder="1" applyAlignment="1">
      <alignment horizontal="left"/>
    </xf>
    <xf numFmtId="0" fontId="3" fillId="0" borderId="46" xfId="0" applyFont="1" applyBorder="1" applyAlignment="1">
      <alignment horizontal="left" indent="1" shrinkToFit="1"/>
    </xf>
    <xf numFmtId="0" fontId="3" fillId="0" borderId="29" xfId="0" applyFont="1" applyBorder="1" applyAlignment="1">
      <alignment horizontal="left" indent="1" shrinkToFit="1"/>
    </xf>
    <xf numFmtId="0" fontId="3" fillId="0" borderId="85" xfId="0" applyFont="1" applyBorder="1" applyAlignment="1">
      <alignment horizontal="left"/>
    </xf>
    <xf numFmtId="0" fontId="3" fillId="0" borderId="57" xfId="0" applyFont="1" applyBorder="1" applyAlignment="1">
      <alignment horizontal="left"/>
    </xf>
    <xf numFmtId="0" fontId="3" fillId="0" borderId="28" xfId="0" applyFont="1" applyBorder="1" applyAlignment="1">
      <alignment horizontal="left"/>
    </xf>
    <xf numFmtId="176" fontId="3" fillId="0" borderId="27" xfId="0" applyNumberFormat="1" applyFont="1" applyBorder="1" applyAlignment="1">
      <alignment/>
    </xf>
    <xf numFmtId="176" fontId="3" fillId="0" borderId="28" xfId="0" applyNumberFormat="1" applyFont="1" applyBorder="1" applyAlignment="1">
      <alignment/>
    </xf>
    <xf numFmtId="176" fontId="3" fillId="0" borderId="25" xfId="0" applyNumberFormat="1" applyFont="1" applyBorder="1" applyAlignment="1">
      <alignment horizontal="right"/>
    </xf>
    <xf numFmtId="176" fontId="3" fillId="0" borderId="26" xfId="0" applyNumberFormat="1" applyFont="1" applyBorder="1" applyAlignment="1">
      <alignment horizontal="right"/>
    </xf>
    <xf numFmtId="176" fontId="3" fillId="0" borderId="27" xfId="0" applyNumberFormat="1" applyFont="1" applyBorder="1" applyAlignment="1">
      <alignment horizontal="right"/>
    </xf>
    <xf numFmtId="0" fontId="3" fillId="0" borderId="57" xfId="0" applyFont="1" applyBorder="1" applyAlignment="1">
      <alignment horizontal="left" vertical="center" indent="1"/>
    </xf>
    <xf numFmtId="0" fontId="3" fillId="0" borderId="28" xfId="0" applyFont="1" applyBorder="1" applyAlignment="1">
      <alignment horizontal="left" vertical="center" indent="1"/>
    </xf>
    <xf numFmtId="0" fontId="3" fillId="0" borderId="46" xfId="0" applyFont="1" applyBorder="1" applyAlignment="1">
      <alignment horizontal="left" vertical="center" indent="1"/>
    </xf>
    <xf numFmtId="0" fontId="3" fillId="0" borderId="29"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68" xfId="0" applyFont="1" applyBorder="1" applyAlignment="1">
      <alignment horizontal="left" vertical="center" indent="1"/>
    </xf>
    <xf numFmtId="0" fontId="3" fillId="0" borderId="9" xfId="0" applyFont="1" applyBorder="1" applyAlignment="1">
      <alignment horizontal="left" vertical="center" indent="1"/>
    </xf>
    <xf numFmtId="0" fontId="3" fillId="0" borderId="0" xfId="0" applyFont="1" applyBorder="1" applyAlignment="1">
      <alignment horizontal="left" vertical="center" indent="1"/>
    </xf>
    <xf numFmtId="0" fontId="3" fillId="0" borderId="74" xfId="0" applyFont="1" applyBorder="1" applyAlignment="1">
      <alignment horizontal="left" vertical="center" indent="1"/>
    </xf>
    <xf numFmtId="0" fontId="3" fillId="0" borderId="35" xfId="0" applyFont="1" applyBorder="1" applyAlignment="1">
      <alignment horizontal="left" vertical="center" indent="1"/>
    </xf>
    <xf numFmtId="0" fontId="3" fillId="0" borderId="70" xfId="0" applyFont="1" applyBorder="1" applyAlignment="1">
      <alignment horizontal="left" vertical="center" indent="1"/>
    </xf>
    <xf numFmtId="0" fontId="3" fillId="0" borderId="32" xfId="0" applyFont="1" applyBorder="1" applyAlignment="1">
      <alignment horizontal="left" vertical="center" indent="1"/>
    </xf>
    <xf numFmtId="0" fontId="3" fillId="0" borderId="11"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9" xfId="0" applyFont="1" applyBorder="1" applyAlignment="1">
      <alignment horizontal="left" vertical="center" indent="1"/>
    </xf>
    <xf numFmtId="0" fontId="3" fillId="0" borderId="41" xfId="0" applyFont="1" applyBorder="1" applyAlignment="1">
      <alignment horizontal="left" vertical="center" indent="1"/>
    </xf>
    <xf numFmtId="0" fontId="3" fillId="0" borderId="11" xfId="0" applyFont="1" applyBorder="1" applyAlignment="1">
      <alignment horizontal="left" vertical="center" indent="1"/>
    </xf>
    <xf numFmtId="0" fontId="3" fillId="0" borderId="33" xfId="0" applyFont="1" applyBorder="1" applyAlignment="1">
      <alignment horizontal="left" vertical="center" indent="1"/>
    </xf>
    <xf numFmtId="0" fontId="3" fillId="0" borderId="34" xfId="0" applyFont="1" applyBorder="1" applyAlignment="1">
      <alignment horizontal="left" vertical="center" indent="1"/>
    </xf>
    <xf numFmtId="0" fontId="3" fillId="0" borderId="25" xfId="0" applyFont="1" applyBorder="1" applyAlignment="1">
      <alignment horizontal="left" vertical="center" indent="1"/>
    </xf>
    <xf numFmtId="0" fontId="3" fillId="0" borderId="26" xfId="0" applyFont="1" applyBorder="1" applyAlignment="1">
      <alignment horizontal="left" vertical="center" indent="1"/>
    </xf>
    <xf numFmtId="0" fontId="3" fillId="0" borderId="27" xfId="0" applyFont="1" applyBorder="1" applyAlignment="1">
      <alignment horizontal="left" vertical="center" indent="1"/>
    </xf>
    <xf numFmtId="49" fontId="3" fillId="0" borderId="46"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70" xfId="0" applyNumberFormat="1" applyFont="1" applyBorder="1" applyAlignment="1">
      <alignment horizontal="right" vertical="center"/>
    </xf>
    <xf numFmtId="49" fontId="3" fillId="0" borderId="49" xfId="0" applyNumberFormat="1" applyFont="1" applyBorder="1" applyAlignment="1">
      <alignment horizontal="right" vertical="center"/>
    </xf>
    <xf numFmtId="0" fontId="3" fillId="0" borderId="46" xfId="0" applyFont="1" applyBorder="1" applyAlignment="1">
      <alignment horizontal="left" vertical="center"/>
    </xf>
    <xf numFmtId="0" fontId="3" fillId="0" borderId="29" xfId="0" applyFont="1" applyBorder="1" applyAlignment="1">
      <alignment horizontal="left" vertical="center"/>
    </xf>
    <xf numFmtId="0" fontId="3" fillId="0" borderId="17" xfId="0" applyFont="1" applyBorder="1" applyAlignment="1">
      <alignment horizontal="left" vertical="center" indent="1"/>
    </xf>
    <xf numFmtId="0" fontId="3" fillId="0" borderId="59" xfId="0" applyFont="1" applyBorder="1" applyAlignment="1">
      <alignment horizontal="left" vertical="center"/>
    </xf>
    <xf numFmtId="0" fontId="3" fillId="0" borderId="70" xfId="0" applyFont="1" applyBorder="1" applyAlignment="1">
      <alignment horizontal="left" vertical="center"/>
    </xf>
    <xf numFmtId="0" fontId="3" fillId="0" borderId="30" xfId="0" applyFont="1" applyBorder="1" applyAlignment="1">
      <alignment horizontal="left" vertical="center"/>
    </xf>
    <xf numFmtId="49" fontId="3" fillId="0" borderId="19" xfId="0" applyNumberFormat="1" applyFont="1" applyBorder="1" applyAlignment="1">
      <alignment horizontal="right" vertical="center"/>
    </xf>
    <xf numFmtId="49" fontId="3" fillId="0" borderId="15" xfId="0" applyNumberFormat="1" applyFont="1" applyBorder="1" applyAlignment="1">
      <alignment horizontal="right" vertical="center"/>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41" xfId="0" applyFont="1" applyBorder="1" applyAlignment="1">
      <alignment horizontal="left" vertical="center"/>
    </xf>
    <xf numFmtId="0" fontId="3" fillId="0" borderId="5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1" xfId="0" applyFont="1" applyBorder="1" applyAlignment="1">
      <alignment horizontal="left" vertical="center" indent="1"/>
    </xf>
    <xf numFmtId="0" fontId="3" fillId="0" borderId="70" xfId="0" applyFont="1" applyBorder="1" applyAlignment="1">
      <alignment horizontal="center" vertical="center"/>
    </xf>
    <xf numFmtId="0" fontId="3" fillId="0" borderId="30" xfId="0" applyFont="1" applyBorder="1" applyAlignment="1">
      <alignment horizontal="center" vertical="center"/>
    </xf>
    <xf numFmtId="0" fontId="3" fillId="0" borderId="80" xfId="0" applyFont="1" applyBorder="1" applyAlignment="1">
      <alignment horizontal="left" vertical="center" indent="1" shrinkToFit="1"/>
    </xf>
    <xf numFmtId="0" fontId="3" fillId="0" borderId="69" xfId="0" applyFont="1" applyBorder="1" applyAlignment="1">
      <alignment horizontal="left" vertical="center" indent="1" shrinkToFit="1"/>
    </xf>
    <xf numFmtId="0" fontId="3" fillId="0" borderId="78" xfId="0" applyFont="1" applyBorder="1" applyAlignment="1">
      <alignment horizontal="left" vertical="center" indent="1" shrinkToFit="1"/>
    </xf>
    <xf numFmtId="49" fontId="3" fillId="0" borderId="29" xfId="0" applyNumberFormat="1" applyFont="1" applyBorder="1" applyAlignment="1">
      <alignment horizontal="right" vertical="center"/>
    </xf>
    <xf numFmtId="0" fontId="3" fillId="0" borderId="17"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18"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0" xfId="0" applyFont="1" applyAlignment="1">
      <alignment horizontal="right"/>
    </xf>
    <xf numFmtId="0" fontId="3" fillId="0" borderId="11" xfId="0" applyFont="1" applyBorder="1" applyAlignment="1">
      <alignment horizontal="left" vertical="center" indent="2" shrinkToFit="1"/>
    </xf>
    <xf numFmtId="0" fontId="3" fillId="0" borderId="33" xfId="0" applyFont="1" applyBorder="1" applyAlignment="1">
      <alignment horizontal="left" vertical="center" indent="2" shrinkToFit="1"/>
    </xf>
    <xf numFmtId="0" fontId="3" fillId="0" borderId="34" xfId="0" applyFont="1" applyBorder="1" applyAlignment="1">
      <alignment horizontal="left" vertical="center" indent="2" shrinkToFit="1"/>
    </xf>
    <xf numFmtId="0" fontId="3" fillId="0" borderId="49" xfId="0" applyFont="1" applyBorder="1" applyAlignment="1">
      <alignment horizontal="left" vertical="center" indent="2" shrinkToFit="1"/>
    </xf>
    <xf numFmtId="0" fontId="3" fillId="0" borderId="48" xfId="0" applyFont="1" applyBorder="1" applyAlignment="1">
      <alignment horizontal="left" vertical="center" indent="2" shrinkToFit="1"/>
    </xf>
    <xf numFmtId="0" fontId="3" fillId="0" borderId="59" xfId="0" applyFont="1" applyBorder="1" applyAlignment="1">
      <alignment horizontal="left" vertical="center" indent="2" shrinkToFit="1"/>
    </xf>
    <xf numFmtId="0" fontId="3" fillId="0" borderId="24"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8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47"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59" xfId="0" applyFont="1" applyBorder="1" applyAlignment="1">
      <alignment horizontal="left" vertical="center" shrinkToFit="1"/>
    </xf>
    <xf numFmtId="0" fontId="3" fillId="0" borderId="46" xfId="0" applyFont="1" applyBorder="1" applyAlignment="1">
      <alignment horizontal="left" vertical="center" wrapText="1"/>
    </xf>
    <xf numFmtId="0" fontId="3" fillId="0" borderId="49"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49" xfId="0" applyFont="1" applyBorder="1" applyAlignment="1">
      <alignment horizontal="left" vertical="center"/>
    </xf>
    <xf numFmtId="0" fontId="3" fillId="0" borderId="48" xfId="0" applyFont="1" applyBorder="1" applyAlignment="1">
      <alignment horizontal="left" vertical="center"/>
    </xf>
    <xf numFmtId="38" fontId="3" fillId="0" borderId="25" xfId="17" applyFont="1" applyBorder="1" applyAlignment="1">
      <alignment/>
    </xf>
    <xf numFmtId="38" fontId="0" fillId="0" borderId="26" xfId="17" applyBorder="1" applyAlignment="1">
      <alignment/>
    </xf>
    <xf numFmtId="38" fontId="0" fillId="0" borderId="21" xfId="17" applyBorder="1" applyAlignment="1">
      <alignment/>
    </xf>
    <xf numFmtId="0" fontId="3" fillId="0" borderId="46" xfId="0" applyFont="1" applyBorder="1" applyAlignment="1">
      <alignment horizontal="center" vertical="center" wrapText="1"/>
    </xf>
    <xf numFmtId="49" fontId="3" fillId="0" borderId="30" xfId="0" applyNumberFormat="1" applyFont="1" applyBorder="1" applyAlignment="1">
      <alignment horizontal="right" vertical="center"/>
    </xf>
    <xf numFmtId="0" fontId="3" fillId="0" borderId="46" xfId="0" applyFont="1" applyBorder="1" applyAlignment="1">
      <alignment horizontal="right" vertical="center" shrinkToFit="1"/>
    </xf>
    <xf numFmtId="0" fontId="3" fillId="0" borderId="55" xfId="0" applyFont="1" applyBorder="1" applyAlignment="1">
      <alignment horizontal="right" vertical="center"/>
    </xf>
    <xf numFmtId="176" fontId="3" fillId="0" borderId="0" xfId="0" applyNumberFormat="1" applyFont="1" applyAlignment="1">
      <alignment/>
    </xf>
    <xf numFmtId="0" fontId="3" fillId="0" borderId="0" xfId="0" applyFont="1" applyAlignment="1">
      <alignment horizontal="right" vertical="center"/>
    </xf>
    <xf numFmtId="0" fontId="14" fillId="0" borderId="42" xfId="0" applyFont="1" applyBorder="1" applyAlignment="1">
      <alignment horizontal="right" vertical="center" shrinkToFit="1"/>
    </xf>
    <xf numFmtId="0" fontId="14" fillId="0" borderId="39" xfId="0" applyFont="1" applyBorder="1" applyAlignment="1">
      <alignment horizontal="right" vertical="center" shrinkToFit="1"/>
    </xf>
    <xf numFmtId="0" fontId="14" fillId="0" borderId="79" xfId="0" applyFont="1" applyBorder="1" applyAlignment="1">
      <alignment horizontal="right" vertical="center" shrinkToFit="1"/>
    </xf>
    <xf numFmtId="0" fontId="14" fillId="0" borderId="42" xfId="0" applyFont="1" applyBorder="1" applyAlignment="1">
      <alignment horizontal="right" vertical="center"/>
    </xf>
    <xf numFmtId="0" fontId="14" fillId="0" borderId="39" xfId="0" applyFont="1" applyBorder="1" applyAlignment="1">
      <alignment horizontal="right" vertical="center"/>
    </xf>
    <xf numFmtId="0" fontId="14" fillId="0" borderId="79" xfId="0" applyFont="1" applyBorder="1" applyAlignment="1">
      <alignment horizontal="right" vertical="center"/>
    </xf>
    <xf numFmtId="176" fontId="3" fillId="0" borderId="31" xfId="0" applyNumberFormat="1" applyFont="1" applyBorder="1" applyAlignment="1">
      <alignment/>
    </xf>
    <xf numFmtId="176" fontId="3" fillId="0" borderId="59" xfId="0" applyNumberFormat="1" applyFont="1" applyBorder="1" applyAlignment="1">
      <alignment/>
    </xf>
    <xf numFmtId="176" fontId="3" fillId="0" borderId="70" xfId="0" applyNumberFormat="1" applyFont="1" applyBorder="1" applyAlignment="1">
      <alignment/>
    </xf>
    <xf numFmtId="179" fontId="3" fillId="0" borderId="70" xfId="0" applyNumberFormat="1" applyFont="1" applyBorder="1" applyAlignment="1">
      <alignment/>
    </xf>
    <xf numFmtId="187" fontId="3" fillId="0" borderId="57" xfId="0" applyNumberFormat="1" applyFont="1" applyBorder="1" applyAlignment="1">
      <alignment/>
    </xf>
    <xf numFmtId="176" fontId="3" fillId="0" borderId="81" xfId="0" applyNumberFormat="1" applyFont="1" applyBorder="1" applyAlignment="1">
      <alignment/>
    </xf>
    <xf numFmtId="187" fontId="3" fillId="0" borderId="77" xfId="0" applyNumberFormat="1" applyFont="1" applyBorder="1" applyAlignment="1">
      <alignment/>
    </xf>
    <xf numFmtId="187" fontId="3" fillId="0" borderId="69" xfId="0" applyNumberFormat="1" applyFont="1" applyBorder="1" applyAlignment="1">
      <alignment/>
    </xf>
    <xf numFmtId="187" fontId="3" fillId="0" borderId="78" xfId="0" applyNumberFormat="1" applyFont="1" applyBorder="1" applyAlignment="1">
      <alignment/>
    </xf>
    <xf numFmtId="187" fontId="3" fillId="0" borderId="70" xfId="0" applyNumberFormat="1" applyFont="1" applyBorder="1" applyAlignment="1">
      <alignment/>
    </xf>
    <xf numFmtId="0" fontId="3" fillId="0" borderId="79" xfId="0" applyFont="1" applyBorder="1" applyAlignment="1">
      <alignment horizontal="center" vertical="center" wrapText="1"/>
    </xf>
    <xf numFmtId="0" fontId="3" fillId="0" borderId="79" xfId="0" applyFont="1" applyBorder="1" applyAlignment="1">
      <alignment horizontal="center" vertical="center"/>
    </xf>
    <xf numFmtId="0" fontId="3" fillId="0" borderId="13"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29" xfId="0" applyFont="1" applyBorder="1" applyAlignment="1">
      <alignment horizontal="center" vertical="center" wrapText="1"/>
    </xf>
    <xf numFmtId="0" fontId="3" fillId="0" borderId="51" xfId="0" applyFont="1" applyBorder="1" applyAlignment="1">
      <alignment horizontal="left" vertical="center" indent="1"/>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67" xfId="0" applyFont="1" applyBorder="1" applyAlignment="1">
      <alignment horizontal="center" vertical="center"/>
    </xf>
    <xf numFmtId="0" fontId="3" fillId="0" borderId="66" xfId="0" applyFont="1" applyBorder="1" applyAlignment="1">
      <alignment horizontal="center" vertical="center"/>
    </xf>
    <xf numFmtId="0" fontId="3" fillId="0" borderId="71" xfId="0" applyFont="1" applyBorder="1" applyAlignment="1">
      <alignment horizontal="left" vertical="center"/>
    </xf>
    <xf numFmtId="0" fontId="3" fillId="0" borderId="58" xfId="0" applyFont="1" applyBorder="1" applyAlignment="1">
      <alignment horizontal="left"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80" xfId="0" applyFont="1" applyBorder="1" applyAlignment="1">
      <alignment horizontal="center" vertical="center"/>
    </xf>
    <xf numFmtId="0" fontId="3" fillId="0" borderId="69"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51" xfId="0" applyFont="1" applyBorder="1" applyAlignment="1">
      <alignment horizontal="left" vertical="center"/>
    </xf>
    <xf numFmtId="176" fontId="3" fillId="0" borderId="0" xfId="0" applyNumberFormat="1" applyFont="1" applyFill="1" applyAlignment="1">
      <alignment horizontal="right"/>
    </xf>
    <xf numFmtId="176" fontId="3" fillId="0" borderId="0" xfId="0" applyNumberFormat="1" applyFont="1" applyAlignment="1">
      <alignment horizontal="right"/>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58"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7" xfId="0" applyFont="1" applyBorder="1" applyAlignment="1">
      <alignment horizontal="center" vertical="center"/>
    </xf>
    <xf numFmtId="0" fontId="3" fillId="0" borderId="86" xfId="0" applyFont="1" applyBorder="1" applyAlignment="1">
      <alignment horizontal="center" vertical="center"/>
    </xf>
    <xf numFmtId="176" fontId="3" fillId="0" borderId="53" xfId="0" applyNumberFormat="1" applyFont="1" applyBorder="1" applyAlignment="1">
      <alignment horizontal="center" vertical="center" wrapText="1"/>
    </xf>
    <xf numFmtId="176" fontId="3" fillId="0" borderId="52" xfId="0" applyNumberFormat="1" applyFont="1" applyBorder="1" applyAlignment="1">
      <alignment horizontal="center" vertical="center" wrapText="1"/>
    </xf>
    <xf numFmtId="176" fontId="3" fillId="0" borderId="54" xfId="0" applyNumberFormat="1"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74"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86" xfId="0" applyNumberFormat="1" applyFont="1" applyBorder="1" applyAlignment="1">
      <alignment horizontal="center" vertical="center" wrapText="1"/>
    </xf>
    <xf numFmtId="176" fontId="3" fillId="0" borderId="63" xfId="0" applyNumberFormat="1" applyFont="1" applyBorder="1" applyAlignment="1">
      <alignment horizontal="right"/>
    </xf>
    <xf numFmtId="176" fontId="3" fillId="0" borderId="64" xfId="0" applyNumberFormat="1" applyFont="1" applyBorder="1" applyAlignment="1">
      <alignment horizontal="right"/>
    </xf>
    <xf numFmtId="176" fontId="3" fillId="0" borderId="87" xfId="0" applyNumberFormat="1" applyFont="1" applyBorder="1" applyAlignment="1">
      <alignment horizontal="right"/>
    </xf>
    <xf numFmtId="49" fontId="3" fillId="0" borderId="35"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wrapText="1" shrinkToFit="1"/>
    </xf>
    <xf numFmtId="49" fontId="3" fillId="0" borderId="57"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71" xfId="0" applyNumberFormat="1" applyFont="1" applyBorder="1" applyAlignment="1">
      <alignment horizontal="center" vertical="center" wrapText="1" shrinkToFit="1"/>
    </xf>
    <xf numFmtId="49" fontId="3" fillId="0" borderId="52" xfId="0" applyNumberFormat="1" applyFont="1" applyBorder="1" applyAlignment="1">
      <alignment horizontal="center" vertical="center" wrapText="1" shrinkToFit="1"/>
    </xf>
    <xf numFmtId="49" fontId="3" fillId="0" borderId="54" xfId="0" applyNumberFormat="1" applyFont="1" applyBorder="1" applyAlignment="1">
      <alignment horizontal="center" vertical="center" wrapText="1" shrinkToFit="1"/>
    </xf>
    <xf numFmtId="49" fontId="3" fillId="0" borderId="9"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wrapText="1" shrinkToFit="1"/>
    </xf>
    <xf numFmtId="49" fontId="3" fillId="0" borderId="74" xfId="0" applyNumberFormat="1" applyFont="1" applyBorder="1" applyAlignment="1">
      <alignment horizontal="center" vertical="center" wrapText="1" shrinkToFit="1"/>
    </xf>
    <xf numFmtId="49" fontId="3" fillId="0" borderId="91" xfId="0" applyNumberFormat="1" applyFont="1" applyBorder="1" applyAlignment="1">
      <alignment horizontal="center" vertical="center" wrapText="1" shrinkToFit="1"/>
    </xf>
    <xf numFmtId="49" fontId="3" fillId="0" borderId="7" xfId="0" applyNumberFormat="1" applyFont="1" applyBorder="1" applyAlignment="1">
      <alignment horizontal="center" vertical="center" wrapText="1" shrinkToFit="1"/>
    </xf>
    <xf numFmtId="49" fontId="3" fillId="0" borderId="86" xfId="0" applyNumberFormat="1" applyFont="1" applyBorder="1" applyAlignment="1">
      <alignment horizontal="center" vertical="center" wrapText="1" shrinkToFit="1"/>
    </xf>
    <xf numFmtId="0" fontId="3" fillId="0" borderId="82" xfId="0" applyFont="1" applyBorder="1" applyAlignment="1">
      <alignment shrinkToFit="1"/>
    </xf>
    <xf numFmtId="0" fontId="3" fillId="0" borderId="83" xfId="0" applyFont="1" applyBorder="1" applyAlignment="1">
      <alignment shrinkToFit="1"/>
    </xf>
    <xf numFmtId="49" fontId="3" fillId="0" borderId="80"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8" xfId="0" applyNumberFormat="1" applyFont="1" applyBorder="1" applyAlignment="1">
      <alignment horizontal="center" vertical="center"/>
    </xf>
    <xf numFmtId="49" fontId="3" fillId="0" borderId="58" xfId="0" applyNumberFormat="1" applyFont="1" applyBorder="1" applyAlignment="1">
      <alignment horizontal="center" vertical="center" wrapText="1" shrinkToFit="1"/>
    </xf>
    <xf numFmtId="49" fontId="3" fillId="0" borderId="14" xfId="0" applyNumberFormat="1" applyFont="1" applyBorder="1" applyAlignment="1">
      <alignment horizontal="center" vertical="center" wrapText="1" shrinkToFit="1"/>
    </xf>
    <xf numFmtId="49" fontId="3" fillId="0" borderId="92" xfId="0" applyNumberFormat="1" applyFont="1" applyBorder="1" applyAlignment="1">
      <alignment horizontal="center" vertical="center" wrapText="1" shrinkToFit="1"/>
    </xf>
    <xf numFmtId="49" fontId="3" fillId="0" borderId="25" xfId="0" applyNumberFormat="1" applyFont="1" applyBorder="1" applyAlignment="1">
      <alignment horizontal="center" vertical="center" shrinkToFit="1"/>
    </xf>
    <xf numFmtId="49" fontId="3" fillId="0" borderId="26"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176" fontId="3" fillId="0" borderId="35" xfId="0" applyNumberFormat="1" applyFont="1" applyBorder="1" applyAlignment="1">
      <alignment/>
    </xf>
    <xf numFmtId="176" fontId="3" fillId="0" borderId="30" xfId="0" applyNumberFormat="1" applyFont="1" applyBorder="1" applyAlignment="1">
      <alignment/>
    </xf>
    <xf numFmtId="176" fontId="3" fillId="0" borderId="17" xfId="0" applyNumberFormat="1" applyFont="1" applyBorder="1" applyAlignment="1">
      <alignment/>
    </xf>
    <xf numFmtId="176" fontId="3" fillId="0" borderId="19" xfId="0" applyNumberFormat="1" applyFont="1" applyBorder="1" applyAlignment="1">
      <alignment/>
    </xf>
    <xf numFmtId="176" fontId="3" fillId="0" borderId="41" xfId="0" applyNumberFormat="1" applyFont="1" applyBorder="1" applyAlignment="1">
      <alignment/>
    </xf>
    <xf numFmtId="49" fontId="3" fillId="0" borderId="32" xfId="0" applyNumberFormat="1" applyFont="1" applyBorder="1" applyAlignment="1">
      <alignment horizontal="center" vertical="center" shrinkToFit="1"/>
    </xf>
    <xf numFmtId="49" fontId="3" fillId="0" borderId="46"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0" fontId="3" fillId="0" borderId="12" xfId="0" applyFont="1" applyBorder="1" applyAlignment="1">
      <alignment shrinkToFit="1"/>
    </xf>
    <xf numFmtId="0" fontId="3" fillId="0" borderId="13" xfId="0" applyFont="1" applyBorder="1" applyAlignment="1">
      <alignment shrinkToFit="1"/>
    </xf>
    <xf numFmtId="0" fontId="3" fillId="0" borderId="68" xfId="0" applyFont="1" applyBorder="1" applyAlignment="1">
      <alignment shrinkToFit="1"/>
    </xf>
    <xf numFmtId="49" fontId="3" fillId="0" borderId="57" xfId="0" applyNumberFormat="1" applyFont="1" applyBorder="1" applyAlignment="1">
      <alignment horizontal="center" vertical="center"/>
    </xf>
    <xf numFmtId="49" fontId="3" fillId="0" borderId="28" xfId="0" applyNumberFormat="1" applyFont="1" applyBorder="1" applyAlignment="1">
      <alignment horizontal="center" vertical="center"/>
    </xf>
    <xf numFmtId="10" fontId="3" fillId="0" borderId="30" xfId="0" applyNumberFormat="1" applyFont="1" applyBorder="1" applyAlignment="1">
      <alignment/>
    </xf>
    <xf numFmtId="176" fontId="3" fillId="0" borderId="12" xfId="0" applyNumberFormat="1" applyFont="1" applyBorder="1" applyAlignment="1">
      <alignment/>
    </xf>
    <xf numFmtId="176" fontId="3" fillId="0" borderId="13" xfId="0" applyNumberFormat="1" applyFont="1" applyBorder="1" applyAlignment="1">
      <alignment/>
    </xf>
    <xf numFmtId="10" fontId="3" fillId="0" borderId="44" xfId="0" applyNumberFormat="1" applyFont="1" applyBorder="1" applyAlignment="1">
      <alignment/>
    </xf>
    <xf numFmtId="49" fontId="3" fillId="0" borderId="31"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9" xfId="0" applyNumberFormat="1" applyFont="1" applyBorder="1" applyAlignment="1">
      <alignment horizontal="center" vertical="center"/>
    </xf>
    <xf numFmtId="10" fontId="3" fillId="0" borderId="19" xfId="0" applyNumberFormat="1" applyFont="1" applyBorder="1" applyAlignment="1">
      <alignment/>
    </xf>
    <xf numFmtId="9" fontId="3" fillId="0" borderId="49" xfId="0" applyNumberFormat="1" applyFont="1" applyBorder="1" applyAlignment="1">
      <alignment/>
    </xf>
    <xf numFmtId="9" fontId="3" fillId="0" borderId="48" xfId="0" applyNumberFormat="1" applyFont="1" applyBorder="1" applyAlignment="1">
      <alignment/>
    </xf>
    <xf numFmtId="9" fontId="3" fillId="0" borderId="59" xfId="0" applyNumberFormat="1" applyFont="1" applyBorder="1" applyAlignment="1">
      <alignment/>
    </xf>
    <xf numFmtId="176" fontId="3" fillId="0" borderId="49" xfId="0" applyNumberFormat="1" applyFont="1" applyBorder="1" applyAlignment="1">
      <alignment/>
    </xf>
    <xf numFmtId="176" fontId="3" fillId="0" borderId="48" xfId="0" applyNumberFormat="1" applyFont="1" applyBorder="1" applyAlignment="1">
      <alignment/>
    </xf>
    <xf numFmtId="10" fontId="3" fillId="0" borderId="11" xfId="0" applyNumberFormat="1" applyFont="1" applyBorder="1" applyAlignment="1">
      <alignment/>
    </xf>
    <xf numFmtId="10" fontId="3" fillId="0" borderId="33" xfId="0" applyNumberFormat="1" applyFont="1" applyBorder="1" applyAlignment="1">
      <alignment/>
    </xf>
    <xf numFmtId="10" fontId="3" fillId="0" borderId="34" xfId="0" applyNumberFormat="1" applyFont="1" applyBorder="1" applyAlignment="1">
      <alignment/>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176" fontId="3" fillId="0" borderId="11" xfId="0" applyNumberFormat="1" applyFont="1" applyBorder="1" applyAlignment="1">
      <alignment/>
    </xf>
    <xf numFmtId="176" fontId="3" fillId="0" borderId="33" xfId="0" applyNumberFormat="1" applyFont="1" applyBorder="1" applyAlignment="1">
      <alignment/>
    </xf>
    <xf numFmtId="10" fontId="3" fillId="0" borderId="93" xfId="0" applyNumberFormat="1" applyFont="1" applyBorder="1" applyAlignment="1">
      <alignment/>
    </xf>
    <xf numFmtId="10" fontId="3" fillId="0" borderId="94" xfId="0" applyNumberFormat="1" applyFont="1" applyBorder="1" applyAlignment="1">
      <alignment/>
    </xf>
    <xf numFmtId="10" fontId="3" fillId="0" borderId="95" xfId="0" applyNumberFormat="1" applyFont="1" applyBorder="1" applyAlignment="1">
      <alignment/>
    </xf>
    <xf numFmtId="10" fontId="3" fillId="0" borderId="96" xfId="0" applyNumberFormat="1" applyFont="1" applyBorder="1" applyAlignment="1">
      <alignment/>
    </xf>
    <xf numFmtId="10" fontId="3" fillId="0" borderId="97" xfId="0" applyNumberFormat="1" applyFont="1" applyBorder="1" applyAlignment="1">
      <alignment/>
    </xf>
    <xf numFmtId="10" fontId="3" fillId="0" borderId="98" xfId="0" applyNumberFormat="1" applyFont="1" applyBorder="1" applyAlignment="1">
      <alignment/>
    </xf>
    <xf numFmtId="176" fontId="3" fillId="0" borderId="15" xfId="0" applyNumberFormat="1" applyFont="1" applyBorder="1" applyAlignment="1">
      <alignment/>
    </xf>
    <xf numFmtId="176" fontId="3" fillId="0" borderId="10" xfId="0" applyNumberFormat="1" applyFont="1" applyBorder="1" applyAlignment="1">
      <alignment/>
    </xf>
    <xf numFmtId="176" fontId="3" fillId="0" borderId="16" xfId="0" applyNumberFormat="1" applyFont="1" applyBorder="1" applyAlignment="1">
      <alignment/>
    </xf>
    <xf numFmtId="49" fontId="3" fillId="0" borderId="80" xfId="0" applyNumberFormat="1" applyFont="1" applyBorder="1" applyAlignment="1">
      <alignment horizontal="center" vertical="center" wrapText="1"/>
    </xf>
    <xf numFmtId="49" fontId="3" fillId="0" borderId="73" xfId="0" applyNumberFormat="1" applyFont="1" applyBorder="1" applyAlignment="1">
      <alignment horizontal="center" vertical="center"/>
    </xf>
    <xf numFmtId="49" fontId="3" fillId="0" borderId="62" xfId="0" applyNumberFormat="1" applyFont="1" applyBorder="1" applyAlignment="1">
      <alignment horizontal="center" vertical="center" shrinkToFit="1"/>
    </xf>
    <xf numFmtId="49" fontId="3" fillId="0" borderId="56"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73" xfId="0" applyNumberFormat="1" applyFont="1" applyFill="1" applyBorder="1" applyAlignment="1">
      <alignment horizontal="center" vertical="center"/>
    </xf>
    <xf numFmtId="49" fontId="3" fillId="0" borderId="30" xfId="0" applyNumberFormat="1" applyFont="1" applyBorder="1" applyAlignment="1">
      <alignment horizontal="center" vertical="center"/>
    </xf>
    <xf numFmtId="0" fontId="3" fillId="0" borderId="41" xfId="0" applyFont="1" applyBorder="1" applyAlignment="1">
      <alignment shrinkToFit="1"/>
    </xf>
    <xf numFmtId="0" fontId="3" fillId="0" borderId="11" xfId="0" applyFont="1" applyBorder="1" applyAlignment="1">
      <alignment shrinkToFit="1"/>
    </xf>
    <xf numFmtId="0" fontId="3" fillId="0" borderId="33" xfId="0" applyFont="1" applyBorder="1" applyAlignment="1">
      <alignment shrinkToFit="1"/>
    </xf>
    <xf numFmtId="0" fontId="3" fillId="0" borderId="67" xfId="0" applyFont="1" applyBorder="1" applyAlignment="1">
      <alignment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5" xfId="0" applyFont="1" applyBorder="1" applyAlignment="1">
      <alignment horizontal="center" vertical="center"/>
    </xf>
    <xf numFmtId="49" fontId="3" fillId="0" borderId="32"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45" xfId="0" applyNumberFormat="1" applyFont="1" applyBorder="1" applyAlignment="1">
      <alignment horizontal="center" vertical="center"/>
    </xf>
    <xf numFmtId="10" fontId="3" fillId="0" borderId="15" xfId="0" applyNumberFormat="1" applyFont="1" applyBorder="1" applyAlignment="1">
      <alignment/>
    </xf>
    <xf numFmtId="10" fontId="3" fillId="0" borderId="10" xfId="0" applyNumberFormat="1" applyFont="1" applyBorder="1" applyAlignment="1">
      <alignment/>
    </xf>
    <xf numFmtId="10" fontId="3" fillId="0" borderId="16" xfId="0" applyNumberFormat="1" applyFont="1" applyBorder="1" applyAlignment="1">
      <alignment/>
    </xf>
    <xf numFmtId="10" fontId="3" fillId="0" borderId="12" xfId="0" applyNumberFormat="1" applyFont="1" applyBorder="1" applyAlignment="1">
      <alignment/>
    </xf>
    <xf numFmtId="10" fontId="3" fillId="0" borderId="13" xfId="0" applyNumberFormat="1" applyFont="1" applyBorder="1" applyAlignment="1">
      <alignment/>
    </xf>
    <xf numFmtId="10" fontId="3" fillId="0" borderId="68" xfId="0" applyNumberFormat="1" applyFont="1" applyBorder="1" applyAlignment="1">
      <alignment/>
    </xf>
    <xf numFmtId="10" fontId="3" fillId="0" borderId="72" xfId="0" applyNumberFormat="1" applyFont="1" applyBorder="1" applyAlignment="1">
      <alignment/>
    </xf>
    <xf numFmtId="10" fontId="3" fillId="0" borderId="45" xfId="0" applyNumberFormat="1" applyFont="1" applyBorder="1" applyAlignment="1">
      <alignment/>
    </xf>
    <xf numFmtId="10" fontId="3" fillId="0" borderId="75" xfId="0" applyNumberFormat="1" applyFont="1" applyBorder="1" applyAlignment="1">
      <alignment/>
    </xf>
    <xf numFmtId="10" fontId="3" fillId="0" borderId="41" xfId="0" applyNumberFormat="1" applyFont="1" applyBorder="1" applyAlignment="1">
      <alignment/>
    </xf>
    <xf numFmtId="176" fontId="3" fillId="0" borderId="62" xfId="0" applyNumberFormat="1" applyFont="1" applyBorder="1" applyAlignment="1">
      <alignment/>
    </xf>
    <xf numFmtId="0" fontId="3" fillId="0" borderId="62" xfId="0" applyFont="1" applyBorder="1" applyAlignment="1">
      <alignment shrinkToFit="1"/>
    </xf>
    <xf numFmtId="0" fontId="3" fillId="0" borderId="40" xfId="0" applyFont="1" applyBorder="1" applyAlignment="1">
      <alignment shrinkToFit="1"/>
    </xf>
    <xf numFmtId="49" fontId="3" fillId="0" borderId="23"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79" xfId="0" applyNumberFormat="1" applyFont="1" applyBorder="1" applyAlignment="1">
      <alignment horizontal="center" vertical="center"/>
    </xf>
    <xf numFmtId="176" fontId="3" fillId="0" borderId="99" xfId="0" applyNumberFormat="1" applyFont="1" applyBorder="1" applyAlignment="1">
      <alignment horizontal="right"/>
    </xf>
    <xf numFmtId="176" fontId="3" fillId="0" borderId="65" xfId="0" applyNumberFormat="1" applyFont="1" applyBorder="1" applyAlignment="1">
      <alignment horizontal="right"/>
    </xf>
    <xf numFmtId="176" fontId="3" fillId="0" borderId="49" xfId="0" applyNumberFormat="1" applyFont="1" applyBorder="1" applyAlignment="1">
      <alignment horizontal="right"/>
    </xf>
    <xf numFmtId="176" fontId="3" fillId="0" borderId="48" xfId="0" applyNumberFormat="1" applyFont="1" applyBorder="1" applyAlignment="1">
      <alignment horizontal="right"/>
    </xf>
    <xf numFmtId="176" fontId="3" fillId="0" borderId="59" xfId="0" applyNumberFormat="1" applyFont="1" applyBorder="1" applyAlignment="1">
      <alignment horizontal="right"/>
    </xf>
    <xf numFmtId="49" fontId="3" fillId="0" borderId="53" xfId="0" applyNumberFormat="1" applyFont="1" applyBorder="1" applyAlignment="1">
      <alignment horizontal="center" vertical="center" wrapText="1" shrinkToFit="1"/>
    </xf>
    <xf numFmtId="49" fontId="3" fillId="0" borderId="38" xfId="0" applyNumberFormat="1" applyFont="1" applyBorder="1" applyAlignment="1">
      <alignment horizontal="center" vertical="center" wrapText="1" shrinkToFit="1"/>
    </xf>
    <xf numFmtId="49" fontId="3" fillId="0" borderId="36" xfId="0" applyNumberFormat="1" applyFont="1" applyBorder="1" applyAlignment="1">
      <alignment horizontal="center" vertical="center" wrapText="1" shrinkToFit="1"/>
    </xf>
    <xf numFmtId="176" fontId="3" fillId="0" borderId="47" xfId="0" applyNumberFormat="1" applyFont="1" applyBorder="1" applyAlignment="1">
      <alignment horizontal="right"/>
    </xf>
    <xf numFmtId="49" fontId="3" fillId="0" borderId="12"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xf numFmtId="49" fontId="3" fillId="0" borderId="51" xfId="0" applyNumberFormat="1" applyFont="1" applyBorder="1" applyAlignment="1">
      <alignment horizontal="center" vertical="center" wrapText="1" shrinkToFit="1"/>
    </xf>
    <xf numFmtId="176" fontId="3" fillId="0" borderId="66" xfId="0" applyNumberFormat="1" applyFont="1" applyBorder="1" applyAlignment="1">
      <alignment horizontal="right"/>
    </xf>
    <xf numFmtId="176" fontId="4" fillId="0" borderId="46" xfId="0" applyNumberFormat="1" applyFont="1" applyBorder="1" applyAlignment="1" applyProtection="1">
      <alignment/>
      <protection/>
    </xf>
    <xf numFmtId="0" fontId="4" fillId="0" borderId="46" xfId="0" applyFont="1" applyBorder="1" applyAlignment="1" applyProtection="1">
      <alignment shrinkToFit="1"/>
      <protection locked="0"/>
    </xf>
    <xf numFmtId="176" fontId="4" fillId="0" borderId="46" xfId="0" applyNumberFormat="1" applyFont="1" applyBorder="1" applyAlignment="1" applyProtection="1">
      <alignment/>
      <protection locked="0"/>
    </xf>
    <xf numFmtId="49" fontId="4" fillId="0" borderId="46" xfId="0" applyNumberFormat="1" applyFont="1" applyBorder="1" applyAlignment="1" applyProtection="1">
      <alignment/>
      <protection locked="0"/>
    </xf>
    <xf numFmtId="0" fontId="4" fillId="0" borderId="45" xfId="0" applyFont="1" applyBorder="1" applyAlignment="1" applyProtection="1">
      <alignment shrinkToFit="1"/>
      <protection locked="0"/>
    </xf>
    <xf numFmtId="0" fontId="4" fillId="0" borderId="11" xfId="0" applyFont="1" applyBorder="1" applyAlignment="1" applyProtection="1">
      <alignment shrinkToFit="1"/>
      <protection locked="0"/>
    </xf>
    <xf numFmtId="0" fontId="4" fillId="0" borderId="33" xfId="0" applyFont="1" applyBorder="1" applyAlignment="1" applyProtection="1">
      <alignment shrinkToFit="1"/>
      <protection locked="0"/>
    </xf>
    <xf numFmtId="0" fontId="4" fillId="0" borderId="34" xfId="0" applyFont="1" applyBorder="1" applyAlignment="1" applyProtection="1">
      <alignment shrinkToFit="1"/>
      <protection locked="0"/>
    </xf>
    <xf numFmtId="176" fontId="4" fillId="0" borderId="11" xfId="0" applyNumberFormat="1" applyFont="1" applyBorder="1" applyAlignment="1" applyProtection="1">
      <alignment horizontal="right"/>
      <protection/>
    </xf>
    <xf numFmtId="176" fontId="4" fillId="0" borderId="33" xfId="0" applyNumberFormat="1" applyFont="1" applyBorder="1" applyAlignment="1" applyProtection="1">
      <alignment horizontal="right"/>
      <protection/>
    </xf>
    <xf numFmtId="176" fontId="4" fillId="0" borderId="34" xfId="0" applyNumberFormat="1" applyFont="1" applyBorder="1" applyAlignment="1" applyProtection="1">
      <alignment horizontal="right"/>
      <protection/>
    </xf>
    <xf numFmtId="49" fontId="4" fillId="0" borderId="13" xfId="0" applyNumberFormat="1" applyFont="1" applyBorder="1" applyAlignment="1" applyProtection="1">
      <alignment vertical="top" wrapText="1"/>
      <protection locked="0"/>
    </xf>
    <xf numFmtId="49" fontId="4" fillId="0" borderId="0" xfId="0" applyNumberFormat="1" applyFont="1" applyAlignment="1" applyProtection="1">
      <alignment vertical="top" wrapText="1"/>
      <protection locked="0"/>
    </xf>
    <xf numFmtId="0" fontId="4" fillId="0" borderId="12" xfId="0" applyFont="1" applyBorder="1" applyAlignment="1" applyProtection="1">
      <alignment vertical="center" wrapText="1" shrinkToFit="1"/>
      <protection locked="0"/>
    </xf>
    <xf numFmtId="0" fontId="4" fillId="0" borderId="13" xfId="0" applyFont="1" applyBorder="1" applyAlignment="1" applyProtection="1">
      <alignment vertical="center" wrapText="1" shrinkToFit="1"/>
      <protection locked="0"/>
    </xf>
    <xf numFmtId="0" fontId="4" fillId="0" borderId="51" xfId="0" applyFont="1" applyBorder="1" applyAlignment="1" applyProtection="1">
      <alignment vertical="center" wrapText="1" shrinkToFit="1"/>
      <protection locked="0"/>
    </xf>
    <xf numFmtId="0" fontId="4" fillId="0" borderId="9" xfId="0" applyFont="1" applyBorder="1" applyAlignment="1" applyProtection="1">
      <alignment vertical="center" wrapText="1" shrinkToFit="1"/>
      <protection locked="0"/>
    </xf>
    <xf numFmtId="0" fontId="4" fillId="0" borderId="0" xfId="0" applyFont="1" applyBorder="1" applyAlignment="1" applyProtection="1">
      <alignment vertical="center" wrapText="1" shrinkToFit="1"/>
      <protection locked="0"/>
    </xf>
    <xf numFmtId="0" fontId="4" fillId="0" borderId="14" xfId="0" applyFont="1" applyBorder="1" applyAlignment="1" applyProtection="1">
      <alignment vertical="center" wrapText="1" shrinkToFit="1"/>
      <protection locked="0"/>
    </xf>
    <xf numFmtId="0" fontId="4" fillId="0" borderId="12"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4" fillId="0" borderId="51" xfId="0" applyFont="1"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0" xfId="0" applyFont="1" applyAlignment="1" applyProtection="1">
      <alignment horizontal="center"/>
      <protection locked="0"/>
    </xf>
    <xf numFmtId="38" fontId="4" fillId="0" borderId="0" xfId="17" applyFont="1" applyAlignment="1" applyProtection="1">
      <alignment horizontal="center"/>
      <protection locked="0"/>
    </xf>
    <xf numFmtId="0" fontId="4" fillId="0" borderId="12" xfId="0" applyFont="1" applyBorder="1" applyAlignment="1" applyProtection="1">
      <alignment horizontal="left" vertical="center" wrapText="1" shrinkToFit="1"/>
      <protection locked="0"/>
    </xf>
    <xf numFmtId="0" fontId="4" fillId="0" borderId="13" xfId="0" applyFont="1" applyBorder="1" applyAlignment="1" applyProtection="1">
      <alignment horizontal="left" vertical="center" wrapText="1" shrinkToFit="1"/>
      <protection locked="0"/>
    </xf>
    <xf numFmtId="0" fontId="4" fillId="0" borderId="51" xfId="0" applyFont="1" applyBorder="1" applyAlignment="1" applyProtection="1">
      <alignment horizontal="left" vertical="center" wrapText="1" shrinkToFit="1"/>
      <protection locked="0"/>
    </xf>
    <xf numFmtId="0" fontId="4" fillId="0" borderId="9" xfId="0" applyFont="1" applyBorder="1" applyAlignment="1" applyProtection="1">
      <alignment horizontal="left" vertical="center" wrapText="1" shrinkToFit="1"/>
      <protection locked="0"/>
    </xf>
    <xf numFmtId="0" fontId="4" fillId="0" borderId="0" xfId="0" applyFont="1" applyBorder="1" applyAlignment="1" applyProtection="1">
      <alignment horizontal="left" vertical="center" wrapText="1" shrinkToFit="1"/>
      <protection locked="0"/>
    </xf>
    <xf numFmtId="0" fontId="4" fillId="0" borderId="14" xfId="0" applyFont="1" applyBorder="1" applyAlignment="1" applyProtection="1">
      <alignment horizontal="left" vertical="center" wrapText="1" shrinkToFit="1"/>
      <protection locked="0"/>
    </xf>
    <xf numFmtId="0" fontId="4" fillId="0" borderId="15" xfId="0" applyFont="1" applyBorder="1" applyAlignment="1" applyProtection="1">
      <alignment horizontal="left" vertical="center" wrapText="1" shrinkToFit="1"/>
      <protection locked="0"/>
    </xf>
    <xf numFmtId="0" fontId="4" fillId="0" borderId="10" xfId="0" applyFont="1" applyBorder="1" applyAlignment="1" applyProtection="1">
      <alignment horizontal="left" vertical="center" wrapText="1" shrinkToFit="1"/>
      <protection locked="0"/>
    </xf>
    <xf numFmtId="0" fontId="4" fillId="0" borderId="16" xfId="0" applyFont="1" applyBorder="1" applyAlignment="1" applyProtection="1">
      <alignment horizontal="left" vertical="center" wrapText="1" shrinkToFit="1"/>
      <protection locked="0"/>
    </xf>
    <xf numFmtId="49" fontId="4" fillId="0" borderId="12" xfId="0" applyNumberFormat="1" applyFont="1" applyBorder="1" applyAlignment="1" applyProtection="1">
      <alignment horizontal="center" vertical="center" wrapText="1" shrinkToFit="1"/>
      <protection locked="0"/>
    </xf>
    <xf numFmtId="49" fontId="4" fillId="0" borderId="13" xfId="0" applyNumberFormat="1" applyFont="1" applyBorder="1" applyAlignment="1" applyProtection="1">
      <alignment horizontal="center" vertical="center" wrapText="1" shrinkToFit="1"/>
      <protection locked="0"/>
    </xf>
    <xf numFmtId="49" fontId="4" fillId="0" borderId="51" xfId="0" applyNumberFormat="1" applyFont="1" applyBorder="1" applyAlignment="1" applyProtection="1">
      <alignment horizontal="center" vertical="center" wrapText="1" shrinkToFit="1"/>
      <protection locked="0"/>
    </xf>
    <xf numFmtId="49" fontId="4" fillId="0" borderId="9" xfId="0" applyNumberFormat="1" applyFont="1" applyBorder="1" applyAlignment="1" applyProtection="1">
      <alignment horizontal="center" vertical="center" wrapText="1" shrinkToFit="1"/>
      <protection locked="0"/>
    </xf>
    <xf numFmtId="49" fontId="4" fillId="0" borderId="0" xfId="0" applyNumberFormat="1" applyFont="1" applyBorder="1" applyAlignment="1" applyProtection="1">
      <alignment horizontal="center" vertical="center" wrapText="1" shrinkToFit="1"/>
      <protection locked="0"/>
    </xf>
    <xf numFmtId="49" fontId="4" fillId="0" borderId="14" xfId="0" applyNumberFormat="1" applyFont="1" applyBorder="1" applyAlignment="1" applyProtection="1">
      <alignment horizontal="center" vertical="center" wrapText="1" shrinkToFit="1"/>
      <protection locked="0"/>
    </xf>
    <xf numFmtId="49" fontId="4" fillId="0" borderId="15" xfId="0" applyNumberFormat="1" applyFont="1" applyBorder="1" applyAlignment="1" applyProtection="1">
      <alignment horizontal="center" vertical="center" wrapText="1" shrinkToFit="1"/>
      <protection locked="0"/>
    </xf>
    <xf numFmtId="49" fontId="4" fillId="0" borderId="10" xfId="0" applyNumberFormat="1" applyFont="1" applyBorder="1" applyAlignment="1" applyProtection="1">
      <alignment horizontal="center" vertical="center" wrapText="1" shrinkToFit="1"/>
      <protection locked="0"/>
    </xf>
    <xf numFmtId="49" fontId="4" fillId="0" borderId="16" xfId="0" applyNumberFormat="1" applyFont="1" applyBorder="1" applyAlignment="1" applyProtection="1">
      <alignment horizontal="center" vertical="center" wrapText="1" shrinkToFit="1"/>
      <protection locked="0"/>
    </xf>
    <xf numFmtId="49" fontId="4" fillId="0" borderId="12"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protection locked="0"/>
    </xf>
    <xf numFmtId="49" fontId="4" fillId="0" borderId="51" xfId="0" applyNumberFormat="1"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49" fontId="4" fillId="0" borderId="0"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49" fontId="4" fillId="0" borderId="15"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49" fontId="4" fillId="0" borderId="16" xfId="0" applyNumberFormat="1" applyFont="1" applyBorder="1" applyAlignment="1" applyProtection="1">
      <alignment horizontal="center"/>
      <protection locked="0"/>
    </xf>
    <xf numFmtId="176" fontId="3" fillId="0" borderId="56" xfId="0" applyNumberFormat="1" applyFont="1" applyBorder="1" applyAlignment="1" applyProtection="1">
      <alignment/>
      <protection/>
    </xf>
    <xf numFmtId="176" fontId="3" fillId="0" borderId="33" xfId="0" applyNumberFormat="1" applyFont="1" applyBorder="1" applyAlignment="1" applyProtection="1">
      <alignment/>
      <protection/>
    </xf>
    <xf numFmtId="176" fontId="3" fillId="0" borderId="34" xfId="0" applyNumberFormat="1" applyFont="1" applyBorder="1" applyAlignment="1" applyProtection="1">
      <alignment/>
      <protection/>
    </xf>
    <xf numFmtId="176" fontId="3" fillId="0" borderId="11" xfId="0" applyNumberFormat="1" applyFont="1" applyBorder="1" applyAlignment="1" applyProtection="1">
      <alignment/>
      <protection/>
    </xf>
    <xf numFmtId="176" fontId="3" fillId="0" borderId="67" xfId="0" applyNumberFormat="1" applyFont="1" applyBorder="1" applyAlignment="1" applyProtection="1">
      <alignment/>
      <protection/>
    </xf>
    <xf numFmtId="176" fontId="3" fillId="0" borderId="32" xfId="0" applyNumberFormat="1" applyFont="1" applyBorder="1" applyAlignment="1" applyProtection="1">
      <alignment/>
      <protection/>
    </xf>
    <xf numFmtId="176" fontId="3" fillId="0" borderId="46" xfId="0" applyNumberFormat="1" applyFont="1" applyBorder="1" applyAlignment="1" applyProtection="1">
      <alignment/>
      <protection/>
    </xf>
    <xf numFmtId="176" fontId="3" fillId="0" borderId="29" xfId="0" applyNumberFormat="1" applyFont="1" applyBorder="1" applyAlignment="1" applyProtection="1">
      <alignment/>
      <protection/>
    </xf>
    <xf numFmtId="176" fontId="3" fillId="0" borderId="46" xfId="0" applyNumberFormat="1" applyFont="1" applyBorder="1" applyAlignment="1" applyProtection="1">
      <alignment/>
      <protection locked="0"/>
    </xf>
    <xf numFmtId="176" fontId="3" fillId="0" borderId="29" xfId="0" applyNumberFormat="1" applyFont="1" applyBorder="1" applyAlignment="1" applyProtection="1">
      <alignment/>
      <protection locked="0"/>
    </xf>
    <xf numFmtId="176" fontId="3" fillId="0" borderId="34" xfId="0" applyNumberFormat="1" applyFont="1" applyBorder="1" applyAlignment="1" applyProtection="1">
      <alignment/>
      <protection locked="0"/>
    </xf>
    <xf numFmtId="176" fontId="3" fillId="0" borderId="19" xfId="0" applyNumberFormat="1" applyFont="1" applyBorder="1" applyAlignment="1" applyProtection="1">
      <alignment/>
      <protection/>
    </xf>
    <xf numFmtId="176" fontId="3" fillId="0" borderId="41" xfId="0" applyNumberFormat="1" applyFont="1" applyBorder="1" applyAlignment="1" applyProtection="1">
      <alignment/>
      <protection/>
    </xf>
    <xf numFmtId="176" fontId="3" fillId="0" borderId="88" xfId="0" applyNumberFormat="1" applyFont="1" applyBorder="1" applyAlignment="1" applyProtection="1">
      <alignment horizontal="center"/>
      <protection/>
    </xf>
    <xf numFmtId="0" fontId="3" fillId="0" borderId="89" xfId="0" applyFont="1" applyBorder="1" applyAlignment="1" applyProtection="1">
      <alignment horizontal="center"/>
      <protection/>
    </xf>
    <xf numFmtId="0" fontId="3" fillId="0" borderId="90" xfId="0" applyFont="1" applyBorder="1" applyAlignment="1" applyProtection="1">
      <alignment horizontal="center"/>
      <protection/>
    </xf>
    <xf numFmtId="176" fontId="3" fillId="0" borderId="100" xfId="0" applyNumberFormat="1" applyFont="1" applyBorder="1" applyAlignment="1" applyProtection="1">
      <alignment/>
      <protection/>
    </xf>
    <xf numFmtId="176" fontId="3" fillId="0" borderId="101" xfId="0" applyNumberFormat="1" applyFont="1" applyBorder="1" applyAlignment="1" applyProtection="1">
      <alignment/>
      <protection/>
    </xf>
    <xf numFmtId="176" fontId="3" fillId="0" borderId="102" xfId="0" applyNumberFormat="1" applyFont="1" applyBorder="1" applyAlignment="1" applyProtection="1">
      <alignment/>
      <protection/>
    </xf>
    <xf numFmtId="176" fontId="3" fillId="0" borderId="32" xfId="0" applyNumberFormat="1" applyFont="1" applyBorder="1" applyAlignment="1" applyProtection="1">
      <alignment/>
      <protection locked="0"/>
    </xf>
    <xf numFmtId="176" fontId="3" fillId="0" borderId="11" xfId="0" applyNumberFormat="1" applyFont="1" applyBorder="1" applyAlignment="1" applyProtection="1">
      <alignment/>
      <protection locked="0"/>
    </xf>
    <xf numFmtId="176" fontId="3" fillId="0" borderId="17" xfId="0" applyNumberFormat="1" applyFont="1" applyBorder="1" applyAlignment="1" applyProtection="1">
      <alignment/>
      <protection/>
    </xf>
    <xf numFmtId="176" fontId="3" fillId="0" borderId="33" xfId="0" applyNumberFormat="1" applyFont="1" applyBorder="1" applyAlignment="1" applyProtection="1">
      <alignment/>
      <protection locked="0"/>
    </xf>
    <xf numFmtId="176" fontId="3" fillId="0" borderId="56" xfId="0" applyNumberFormat="1" applyFont="1" applyBorder="1" applyAlignment="1" applyProtection="1">
      <alignment/>
      <protection locked="0"/>
    </xf>
    <xf numFmtId="176" fontId="3" fillId="0" borderId="67" xfId="0" applyNumberFormat="1" applyFont="1" applyBorder="1" applyAlignment="1" applyProtection="1">
      <alignment/>
      <protection locked="0"/>
    </xf>
    <xf numFmtId="176" fontId="3" fillId="0" borderId="31" xfId="0" applyNumberFormat="1" applyFont="1" applyBorder="1" applyAlignment="1" applyProtection="1">
      <alignment/>
      <protection locked="0"/>
    </xf>
    <xf numFmtId="176" fontId="3" fillId="0" borderId="57" xfId="0" applyNumberFormat="1" applyFont="1" applyBorder="1" applyAlignment="1" applyProtection="1">
      <alignment/>
      <protection locked="0"/>
    </xf>
    <xf numFmtId="176" fontId="3" fillId="0" borderId="28" xfId="0" applyNumberFormat="1" applyFont="1" applyBorder="1" applyAlignment="1" applyProtection="1">
      <alignment/>
      <protection locked="0"/>
    </xf>
    <xf numFmtId="176" fontId="3" fillId="0" borderId="103" xfId="0" applyNumberFormat="1" applyFont="1" applyBorder="1" applyAlignment="1" applyProtection="1">
      <alignment/>
      <protection locked="0"/>
    </xf>
    <xf numFmtId="0" fontId="0" fillId="0" borderId="104" xfId="0" applyBorder="1" applyAlignment="1">
      <alignment/>
    </xf>
    <xf numFmtId="0" fontId="0" fillId="0" borderId="105" xfId="0" applyBorder="1" applyAlignment="1">
      <alignment/>
    </xf>
    <xf numFmtId="0" fontId="3" fillId="0" borderId="106" xfId="0" applyFont="1" applyBorder="1" applyAlignment="1" applyProtection="1">
      <alignment horizontal="center"/>
      <protection locked="0"/>
    </xf>
    <xf numFmtId="0" fontId="3" fillId="0" borderId="82" xfId="0" applyFont="1" applyBorder="1" applyAlignment="1" applyProtection="1">
      <alignment horizontal="center"/>
      <protection locked="0"/>
    </xf>
    <xf numFmtId="176" fontId="3" fillId="0" borderId="107" xfId="0" applyNumberFormat="1" applyFont="1" applyBorder="1" applyAlignment="1" applyProtection="1">
      <alignment/>
      <protection locked="0"/>
    </xf>
    <xf numFmtId="176" fontId="3" fillId="0" borderId="104" xfId="0" applyNumberFormat="1" applyFont="1" applyBorder="1" applyAlignment="1" applyProtection="1">
      <alignment/>
      <protection locked="0"/>
    </xf>
    <xf numFmtId="176" fontId="3" fillId="0" borderId="105" xfId="0" applyNumberFormat="1" applyFont="1" applyBorder="1" applyAlignment="1" applyProtection="1">
      <alignment/>
      <protection locked="0"/>
    </xf>
    <xf numFmtId="0" fontId="0" fillId="0" borderId="108" xfId="0" applyBorder="1" applyAlignment="1">
      <alignment/>
    </xf>
    <xf numFmtId="0" fontId="3" fillId="0" borderId="83" xfId="0" applyFont="1" applyBorder="1" applyAlignment="1" applyProtection="1">
      <alignment horizontal="center"/>
      <protection locked="0"/>
    </xf>
    <xf numFmtId="0" fontId="3" fillId="0" borderId="11" xfId="0" applyFont="1" applyBorder="1" applyAlignment="1" applyProtection="1">
      <alignment/>
      <protection locked="0"/>
    </xf>
    <xf numFmtId="0" fontId="3" fillId="0" borderId="33" xfId="0" applyFont="1" applyBorder="1" applyAlignment="1" applyProtection="1">
      <alignment/>
      <protection locked="0"/>
    </xf>
    <xf numFmtId="9" fontId="3" fillId="0" borderId="33" xfId="0" applyNumberFormat="1" applyFont="1" applyBorder="1" applyAlignment="1" applyProtection="1">
      <alignment/>
      <protection locked="0"/>
    </xf>
    <xf numFmtId="9" fontId="3" fillId="0" borderId="67" xfId="0" applyNumberFormat="1" applyFont="1" applyBorder="1" applyAlignment="1" applyProtection="1">
      <alignment/>
      <protection locked="0"/>
    </xf>
    <xf numFmtId="0" fontId="3" fillId="0" borderId="56" xfId="0" applyFont="1" applyBorder="1" applyAlignment="1" applyProtection="1">
      <alignment/>
      <protection locked="0"/>
    </xf>
    <xf numFmtId="0" fontId="3" fillId="0" borderId="67" xfId="0" applyFont="1" applyBorder="1" applyAlignment="1" applyProtection="1">
      <alignment/>
      <protection locked="0"/>
    </xf>
    <xf numFmtId="0" fontId="3" fillId="0" borderId="84" xfId="0" applyFont="1" applyBorder="1" applyAlignment="1" applyProtection="1">
      <alignment/>
      <protection locked="0"/>
    </xf>
    <xf numFmtId="0" fontId="3" fillId="0" borderId="45" xfId="0" applyFont="1" applyBorder="1" applyAlignment="1" applyProtection="1">
      <alignment/>
      <protection locked="0"/>
    </xf>
    <xf numFmtId="0" fontId="3" fillId="0" borderId="46" xfId="0" applyFont="1" applyBorder="1" applyAlignment="1" applyProtection="1">
      <alignment/>
      <protection locked="0"/>
    </xf>
    <xf numFmtId="0" fontId="3" fillId="0" borderId="29" xfId="0" applyFont="1" applyBorder="1" applyAlignment="1" applyProtection="1">
      <alignment/>
      <protection locked="0"/>
    </xf>
    <xf numFmtId="0" fontId="3" fillId="0" borderId="109" xfId="0" applyFont="1" applyBorder="1" applyAlignment="1" applyProtection="1">
      <alignment horizontal="center" vertical="center" textRotation="255"/>
      <protection locked="0"/>
    </xf>
    <xf numFmtId="0" fontId="3" fillId="0" borderId="18" xfId="0" applyFont="1" applyBorder="1" applyAlignment="1" applyProtection="1">
      <alignment horizontal="center" vertical="center" textRotation="255"/>
      <protection locked="0"/>
    </xf>
    <xf numFmtId="0" fontId="3" fillId="0" borderId="110" xfId="0" applyFont="1" applyBorder="1" applyAlignment="1" applyProtection="1">
      <alignment horizontal="center" vertical="center" textRotation="255"/>
      <protection locked="0"/>
    </xf>
    <xf numFmtId="0" fontId="3" fillId="0" borderId="101" xfId="0" applyFont="1" applyBorder="1" applyAlignment="1" applyProtection="1">
      <alignment/>
      <protection locked="0"/>
    </xf>
    <xf numFmtId="0" fontId="3" fillId="0" borderId="99" xfId="0" applyFont="1" applyBorder="1" applyAlignment="1" applyProtection="1">
      <alignment/>
      <protection locked="0"/>
    </xf>
    <xf numFmtId="9" fontId="3" fillId="0" borderId="65" xfId="0" applyNumberFormat="1" applyFont="1" applyBorder="1" applyAlignment="1" applyProtection="1">
      <alignment/>
      <protection locked="0"/>
    </xf>
    <xf numFmtId="9" fontId="3" fillId="0" borderId="101" xfId="0" applyNumberFormat="1" applyFont="1" applyBorder="1" applyAlignment="1" applyProtection="1">
      <alignment/>
      <protection locked="0"/>
    </xf>
    <xf numFmtId="9" fontId="3" fillId="0" borderId="102" xfId="0" applyNumberFormat="1" applyFont="1" applyBorder="1" applyAlignment="1" applyProtection="1">
      <alignment/>
      <protection locked="0"/>
    </xf>
    <xf numFmtId="10" fontId="3" fillId="0" borderId="34" xfId="0" applyNumberFormat="1" applyFont="1" applyBorder="1" applyAlignment="1" applyProtection="1">
      <alignment/>
      <protection locked="0"/>
    </xf>
    <xf numFmtId="10" fontId="3" fillId="0" borderId="46" xfId="0" applyNumberFormat="1" applyFont="1" applyBorder="1" applyAlignment="1" applyProtection="1">
      <alignment/>
      <protection locked="0"/>
    </xf>
    <xf numFmtId="10" fontId="3" fillId="0" borderId="29" xfId="0" applyNumberFormat="1" applyFont="1" applyBorder="1" applyAlignment="1" applyProtection="1">
      <alignment/>
      <protection locked="0"/>
    </xf>
    <xf numFmtId="177" fontId="3" fillId="0" borderId="34" xfId="0" applyNumberFormat="1" applyFont="1" applyBorder="1" applyAlignment="1" applyProtection="1">
      <alignment/>
      <protection locked="0"/>
    </xf>
    <xf numFmtId="177" fontId="3" fillId="0" borderId="46" xfId="0" applyNumberFormat="1" applyFont="1" applyBorder="1" applyAlignment="1" applyProtection="1">
      <alignment/>
      <protection locked="0"/>
    </xf>
    <xf numFmtId="177" fontId="3" fillId="0" borderId="29" xfId="0" applyNumberFormat="1" applyFont="1" applyBorder="1" applyAlignment="1" applyProtection="1">
      <alignment/>
      <protection locked="0"/>
    </xf>
    <xf numFmtId="0" fontId="3" fillId="0" borderId="18" xfId="0" applyFont="1" applyBorder="1" applyAlignment="1" applyProtection="1">
      <alignment/>
      <protection locked="0"/>
    </xf>
    <xf numFmtId="0" fontId="3" fillId="0" borderId="20" xfId="0" applyFont="1" applyBorder="1" applyAlignment="1" applyProtection="1">
      <alignment/>
      <protection locked="0"/>
    </xf>
    <xf numFmtId="0" fontId="3" fillId="0" borderId="19" xfId="0" applyFont="1" applyBorder="1" applyAlignment="1" applyProtection="1">
      <alignment/>
      <protection locked="0"/>
    </xf>
    <xf numFmtId="0" fontId="3" fillId="0" borderId="41" xfId="0" applyFont="1" applyBorder="1" applyAlignment="1" applyProtection="1">
      <alignment/>
      <protection locked="0"/>
    </xf>
    <xf numFmtId="0" fontId="3" fillId="0" borderId="62"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3" fillId="0" borderId="80" xfId="0" applyFont="1" applyFill="1" applyBorder="1" applyAlignment="1" applyProtection="1">
      <alignment/>
      <protection locked="0"/>
    </xf>
    <xf numFmtId="0" fontId="3" fillId="0" borderId="69" xfId="0" applyFont="1" applyFill="1" applyBorder="1" applyAlignment="1" applyProtection="1">
      <alignment/>
      <protection locked="0"/>
    </xf>
    <xf numFmtId="0" fontId="3" fillId="0" borderId="53" xfId="0" applyFont="1" applyBorder="1" applyAlignment="1" applyProtection="1">
      <alignment vertical="center" wrapText="1"/>
      <protection locked="0"/>
    </xf>
    <xf numFmtId="0" fontId="3" fillId="0" borderId="52"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39" xfId="0" applyFont="1" applyBorder="1" applyAlignment="1" applyProtection="1">
      <alignment vertical="center" wrapText="1"/>
      <protection locked="0"/>
    </xf>
    <xf numFmtId="0" fontId="3" fillId="0" borderId="77" xfId="0" applyFont="1" applyBorder="1" applyAlignment="1" applyProtection="1">
      <alignment horizontal="center"/>
      <protection locked="0"/>
    </xf>
    <xf numFmtId="0" fontId="0" fillId="0" borderId="69" xfId="0" applyBorder="1" applyAlignment="1">
      <alignment/>
    </xf>
    <xf numFmtId="0" fontId="0" fillId="0" borderId="81" xfId="0" applyBorder="1" applyAlignment="1">
      <alignment/>
    </xf>
    <xf numFmtId="0" fontId="3" fillId="0" borderId="69" xfId="0" applyFont="1" applyBorder="1" applyAlignment="1" applyProtection="1">
      <alignment horizontal="center"/>
      <protection locked="0"/>
    </xf>
    <xf numFmtId="0" fontId="3" fillId="0" borderId="78" xfId="0" applyFont="1" applyBorder="1" applyAlignment="1" applyProtection="1">
      <alignment horizontal="center"/>
      <protection locked="0"/>
    </xf>
    <xf numFmtId="0" fontId="3" fillId="0" borderId="80" xfId="0" applyFont="1" applyBorder="1" applyAlignment="1" applyProtection="1">
      <alignment horizontal="center"/>
      <protection locked="0"/>
    </xf>
    <xf numFmtId="0" fontId="0" fillId="0" borderId="78" xfId="0" applyBorder="1" applyAlignment="1">
      <alignment/>
    </xf>
    <xf numFmtId="0" fontId="3" fillId="0" borderId="46"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89" xfId="0" applyFont="1" applyBorder="1" applyAlignment="1" applyProtection="1">
      <alignment horizontal="left"/>
      <protection locked="0"/>
    </xf>
    <xf numFmtId="0" fontId="3" fillId="0" borderId="111" xfId="0" applyFont="1" applyBorder="1" applyAlignment="1" applyProtection="1">
      <alignment horizontal="left"/>
      <protection locked="0"/>
    </xf>
    <xf numFmtId="0" fontId="3" fillId="0" borderId="19"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89" xfId="0" applyFont="1" applyBorder="1" applyAlignment="1" applyProtection="1">
      <alignment horizontal="left" vertical="center" shrinkToFit="1"/>
      <protection locked="0"/>
    </xf>
    <xf numFmtId="0" fontId="3" fillId="0" borderId="111" xfId="0" applyFont="1" applyBorder="1" applyAlignment="1" applyProtection="1">
      <alignment horizontal="left" vertical="center" shrinkToFit="1"/>
      <protection locked="0"/>
    </xf>
    <xf numFmtId="0" fontId="3" fillId="0" borderId="57" xfId="0" applyFont="1" applyBorder="1" applyAlignment="1" applyProtection="1">
      <alignment horizontal="left"/>
      <protection locked="0"/>
    </xf>
    <xf numFmtId="0" fontId="3" fillId="0" borderId="25" xfId="0" applyFont="1" applyBorder="1" applyAlignment="1" applyProtection="1">
      <alignment horizontal="left"/>
      <protection locked="0"/>
    </xf>
    <xf numFmtId="176" fontId="3" fillId="0" borderId="22" xfId="0" applyNumberFormat="1" applyFont="1" applyBorder="1" applyAlignment="1" applyProtection="1">
      <alignment/>
      <protection locked="0"/>
    </xf>
    <xf numFmtId="0" fontId="0" fillId="0" borderId="26" xfId="0" applyBorder="1" applyAlignment="1">
      <alignment/>
    </xf>
    <xf numFmtId="0" fontId="0" fillId="0" borderId="27" xfId="0" applyBorder="1" applyAlignment="1">
      <alignment/>
    </xf>
    <xf numFmtId="176" fontId="3" fillId="0" borderId="56" xfId="0" applyNumberFormat="1" applyFont="1" applyBorder="1" applyAlignment="1" applyProtection="1">
      <alignment/>
      <protection locked="0"/>
    </xf>
    <xf numFmtId="0" fontId="0" fillId="0" borderId="33" xfId="0" applyBorder="1" applyAlignment="1">
      <alignment/>
    </xf>
    <xf numFmtId="0" fontId="0" fillId="0" borderId="34" xfId="0" applyBorder="1" applyAlignment="1">
      <alignment/>
    </xf>
    <xf numFmtId="176" fontId="3" fillId="0" borderId="112" xfId="0" applyNumberFormat="1" applyFont="1" applyBorder="1" applyAlignment="1" applyProtection="1">
      <alignment/>
      <protection locked="0"/>
    </xf>
    <xf numFmtId="0" fontId="0" fillId="0" borderId="113" xfId="0" applyBorder="1" applyAlignment="1">
      <alignment/>
    </xf>
    <xf numFmtId="0" fontId="0" fillId="0" borderId="114" xfId="0" applyBorder="1" applyAlignment="1">
      <alignment/>
    </xf>
    <xf numFmtId="176" fontId="3" fillId="0" borderId="63" xfId="0" applyNumberFormat="1" applyFont="1" applyBorder="1" applyAlignment="1" applyProtection="1">
      <alignment/>
      <protection locked="0"/>
    </xf>
    <xf numFmtId="0" fontId="0" fillId="0" borderId="64" xfId="0" applyBorder="1" applyAlignment="1">
      <alignment/>
    </xf>
    <xf numFmtId="0" fontId="0" fillId="0" borderId="65" xfId="0" applyBorder="1" applyAlignment="1">
      <alignment/>
    </xf>
    <xf numFmtId="176" fontId="3" fillId="0" borderId="11" xfId="0" applyNumberFormat="1" applyFont="1" applyBorder="1" applyAlignment="1" applyProtection="1">
      <alignment/>
      <protection locked="0"/>
    </xf>
    <xf numFmtId="176" fontId="3" fillId="0" borderId="33" xfId="0" applyNumberFormat="1" applyFont="1" applyBorder="1" applyAlignment="1" applyProtection="1">
      <alignment/>
      <protection locked="0"/>
    </xf>
    <xf numFmtId="176" fontId="3" fillId="0" borderId="34" xfId="0" applyNumberFormat="1" applyFont="1" applyBorder="1" applyAlignment="1" applyProtection="1">
      <alignment/>
      <protection locked="0"/>
    </xf>
    <xf numFmtId="176" fontId="3" fillId="0" borderId="111" xfId="0" applyNumberFormat="1" applyFont="1" applyBorder="1" applyAlignment="1" applyProtection="1">
      <alignment/>
      <protection locked="0"/>
    </xf>
    <xf numFmtId="176" fontId="3" fillId="0" borderId="113" xfId="0" applyNumberFormat="1" applyFont="1" applyBorder="1" applyAlignment="1" applyProtection="1">
      <alignment/>
      <protection locked="0"/>
    </xf>
    <xf numFmtId="176" fontId="3" fillId="0" borderId="114" xfId="0" applyNumberFormat="1" applyFont="1" applyBorder="1" applyAlignment="1" applyProtection="1">
      <alignment/>
      <protection locked="0"/>
    </xf>
    <xf numFmtId="176" fontId="3" fillId="0" borderId="99" xfId="0" applyNumberFormat="1" applyFont="1" applyBorder="1" applyAlignment="1" applyProtection="1">
      <alignment/>
      <protection locked="0"/>
    </xf>
    <xf numFmtId="176" fontId="3" fillId="0" borderId="64" xfId="0" applyNumberFormat="1" applyFont="1" applyBorder="1" applyAlignment="1" applyProtection="1">
      <alignment/>
      <protection locked="0"/>
    </xf>
    <xf numFmtId="176" fontId="3" fillId="0" borderId="65" xfId="0" applyNumberFormat="1" applyFont="1" applyBorder="1" applyAlignment="1" applyProtection="1">
      <alignment/>
      <protection locked="0"/>
    </xf>
    <xf numFmtId="176" fontId="3" fillId="0" borderId="25" xfId="0" applyNumberFormat="1" applyFont="1" applyBorder="1" applyAlignment="1" applyProtection="1">
      <alignment/>
      <protection locked="0"/>
    </xf>
    <xf numFmtId="176" fontId="3" fillId="0" borderId="26" xfId="0" applyNumberFormat="1" applyFont="1" applyBorder="1" applyAlignment="1" applyProtection="1">
      <alignment/>
      <protection locked="0"/>
    </xf>
    <xf numFmtId="176" fontId="3" fillId="0" borderId="27" xfId="0" applyNumberFormat="1" applyFont="1" applyBorder="1" applyAlignment="1" applyProtection="1">
      <alignment/>
      <protection locked="0"/>
    </xf>
    <xf numFmtId="0" fontId="0" fillId="0" borderId="21" xfId="0" applyBorder="1" applyAlignment="1">
      <alignment/>
    </xf>
    <xf numFmtId="0" fontId="0" fillId="0" borderId="67" xfId="0" applyBorder="1" applyAlignment="1">
      <alignment/>
    </xf>
    <xf numFmtId="0" fontId="0" fillId="0" borderId="115" xfId="0" applyBorder="1" applyAlignment="1">
      <alignment/>
    </xf>
    <xf numFmtId="0" fontId="0" fillId="0" borderId="87" xfId="0" applyBorder="1" applyAlignment="1">
      <alignment/>
    </xf>
    <xf numFmtId="0" fontId="3" fillId="0" borderId="45" xfId="0" applyFont="1" applyBorder="1" applyAlignment="1" applyProtection="1">
      <alignment/>
      <protection locked="0"/>
    </xf>
    <xf numFmtId="0" fontId="3" fillId="0" borderId="12" xfId="0" applyFont="1" applyBorder="1" applyAlignment="1" applyProtection="1">
      <alignment/>
      <protection locked="0"/>
    </xf>
    <xf numFmtId="0" fontId="3" fillId="0" borderId="116" xfId="0" applyFont="1" applyBorder="1" applyAlignment="1" applyProtection="1">
      <alignment horizontal="center"/>
      <protection locked="0"/>
    </xf>
    <xf numFmtId="0" fontId="3" fillId="0" borderId="107" xfId="0" applyFont="1" applyBorder="1" applyAlignment="1" applyProtection="1">
      <alignment horizontal="center"/>
      <protection locked="0"/>
    </xf>
    <xf numFmtId="0" fontId="3" fillId="0" borderId="80" xfId="0" applyFont="1" applyFill="1" applyBorder="1" applyAlignment="1" applyProtection="1">
      <alignment shrinkToFit="1"/>
      <protection locked="0"/>
    </xf>
    <xf numFmtId="0" fontId="3" fillId="0" borderId="69" xfId="0" applyFont="1" applyFill="1" applyBorder="1" applyAlignment="1" applyProtection="1">
      <alignment shrinkToFit="1"/>
      <protection locked="0"/>
    </xf>
    <xf numFmtId="0" fontId="3" fillId="0" borderId="81" xfId="0" applyFont="1" applyFill="1" applyBorder="1" applyAlignment="1" applyProtection="1">
      <alignment shrinkToFit="1"/>
      <protection locked="0"/>
    </xf>
    <xf numFmtId="0" fontId="3" fillId="0" borderId="17" xfId="0" applyFont="1" applyBorder="1" applyAlignment="1" applyProtection="1">
      <alignment vertical="center" wrapText="1"/>
      <protection locked="0"/>
    </xf>
    <xf numFmtId="0" fontId="3" fillId="0" borderId="19"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70" xfId="0" applyFont="1" applyBorder="1" applyAlignment="1" applyProtection="1">
      <alignment vertical="center"/>
      <protection locked="0"/>
    </xf>
    <xf numFmtId="0" fontId="3" fillId="0" borderId="15" xfId="0" applyFont="1" applyBorder="1" applyAlignment="1" applyProtection="1">
      <alignment/>
      <protection locked="0"/>
    </xf>
    <xf numFmtId="0" fontId="3" fillId="0" borderId="10" xfId="0" applyFont="1" applyBorder="1" applyAlignment="1" applyProtection="1">
      <alignment/>
      <protection locked="0"/>
    </xf>
    <xf numFmtId="0" fontId="3" fillId="0" borderId="46" xfId="0" applyFont="1" applyBorder="1" applyAlignment="1" applyProtection="1">
      <alignment/>
      <protection locked="0"/>
    </xf>
    <xf numFmtId="0" fontId="3" fillId="0" borderId="11" xfId="0" applyFont="1" applyBorder="1" applyAlignment="1" applyProtection="1">
      <alignment/>
      <protection locked="0"/>
    </xf>
    <xf numFmtId="0" fontId="3" fillId="0" borderId="110" xfId="0" applyFont="1" applyBorder="1" applyAlignment="1" applyProtection="1">
      <alignment/>
      <protection locked="0"/>
    </xf>
    <xf numFmtId="0" fontId="3" fillId="0" borderId="61" xfId="0" applyFont="1" applyBorder="1" applyAlignment="1" applyProtection="1">
      <alignment/>
      <protection locked="0"/>
    </xf>
    <xf numFmtId="0" fontId="3" fillId="0" borderId="89" xfId="0" applyFont="1" applyBorder="1" applyAlignment="1" applyProtection="1">
      <alignment horizontal="left" indent="1"/>
      <protection locked="0"/>
    </xf>
    <xf numFmtId="0" fontId="3" fillId="0" borderId="90" xfId="0" applyFont="1" applyBorder="1" applyAlignment="1" applyProtection="1">
      <alignment horizontal="left" indent="1"/>
      <protection locked="0"/>
    </xf>
    <xf numFmtId="176" fontId="3" fillId="0" borderId="88" xfId="0" applyNumberFormat="1" applyFont="1" applyBorder="1" applyAlignment="1" applyProtection="1">
      <alignment horizontal="center"/>
      <protection locked="0"/>
    </xf>
    <xf numFmtId="176" fontId="3" fillId="0" borderId="89" xfId="0" applyNumberFormat="1" applyFont="1" applyBorder="1" applyAlignment="1" applyProtection="1">
      <alignment horizontal="center"/>
      <protection locked="0"/>
    </xf>
    <xf numFmtId="176" fontId="3" fillId="0" borderId="90" xfId="0" applyNumberFormat="1" applyFont="1" applyBorder="1" applyAlignment="1" applyProtection="1">
      <alignment horizontal="center"/>
      <protection locked="0"/>
    </xf>
    <xf numFmtId="0" fontId="3" fillId="0" borderId="15" xfId="0" applyFont="1" applyBorder="1" applyAlignment="1" applyProtection="1">
      <alignment/>
      <protection locked="0"/>
    </xf>
    <xf numFmtId="177" fontId="3" fillId="0" borderId="10" xfId="0" applyNumberFormat="1" applyFont="1" applyBorder="1" applyAlignment="1" applyProtection="1">
      <alignment horizontal="right"/>
      <protection locked="0"/>
    </xf>
    <xf numFmtId="177" fontId="3" fillId="0" borderId="72" xfId="0" applyNumberFormat="1" applyFont="1" applyBorder="1" applyAlignment="1" applyProtection="1">
      <alignment horizontal="right"/>
      <protection locked="0"/>
    </xf>
    <xf numFmtId="0" fontId="3" fillId="0" borderId="46" xfId="0" applyFont="1" applyBorder="1" applyAlignment="1" applyProtection="1">
      <alignment/>
      <protection/>
    </xf>
    <xf numFmtId="0" fontId="3" fillId="0" borderId="29" xfId="0" applyFont="1" applyBorder="1" applyAlignment="1" applyProtection="1">
      <alignment/>
      <protection/>
    </xf>
    <xf numFmtId="0" fontId="3" fillId="0" borderId="91" xfId="0" applyFont="1" applyBorder="1" applyAlignment="1" applyProtection="1">
      <alignment/>
      <protection locked="0"/>
    </xf>
    <xf numFmtId="0" fontId="3" fillId="0" borderId="7" xfId="0" applyFont="1" applyBorder="1" applyAlignment="1" applyProtection="1">
      <alignment/>
      <protection locked="0"/>
    </xf>
    <xf numFmtId="0" fontId="3" fillId="0" borderId="92" xfId="0" applyFont="1" applyBorder="1" applyAlignment="1" applyProtection="1">
      <alignment/>
      <protection locked="0"/>
    </xf>
    <xf numFmtId="0" fontId="3" fillId="0" borderId="61" xfId="0" applyFont="1" applyBorder="1" applyAlignment="1" applyProtection="1">
      <alignment horizontal="left" indent="1"/>
      <protection locked="0"/>
    </xf>
    <xf numFmtId="0" fontId="3" fillId="0" borderId="37" xfId="0" applyFont="1" applyBorder="1" applyAlignment="1" applyProtection="1">
      <alignment horizontal="left" indent="1"/>
      <protection locked="0"/>
    </xf>
    <xf numFmtId="176" fontId="3" fillId="0" borderId="36" xfId="0" applyNumberFormat="1" applyFont="1" applyBorder="1" applyAlignment="1" applyProtection="1">
      <alignment horizontal="center"/>
      <protection/>
    </xf>
    <xf numFmtId="176" fontId="3" fillId="0" borderId="7" xfId="0" applyNumberFormat="1" applyFont="1" applyBorder="1" applyAlignment="1" applyProtection="1">
      <alignment horizontal="center"/>
      <protection/>
    </xf>
    <xf numFmtId="176" fontId="3" fillId="0" borderId="86" xfId="0" applyNumberFormat="1" applyFont="1" applyBorder="1" applyAlignment="1" applyProtection="1">
      <alignment horizontal="center"/>
      <protection/>
    </xf>
    <xf numFmtId="176" fontId="3" fillId="0" borderId="16" xfId="0" applyNumberFormat="1" applyFont="1" applyBorder="1" applyAlignment="1" applyProtection="1">
      <alignment/>
      <protection/>
    </xf>
    <xf numFmtId="0" fontId="3" fillId="0" borderId="17" xfId="0" applyFont="1" applyBorder="1" applyAlignment="1" applyProtection="1">
      <alignment/>
      <protection locked="0"/>
    </xf>
    <xf numFmtId="0" fontId="3" fillId="0" borderId="46" xfId="0" applyFont="1" applyBorder="1" applyAlignment="1" applyProtection="1">
      <alignment horizontal="left" indent="1"/>
      <protection locked="0"/>
    </xf>
    <xf numFmtId="0" fontId="3" fillId="0" borderId="29" xfId="0" applyFont="1" applyBorder="1" applyAlignment="1" applyProtection="1">
      <alignment horizontal="left" indent="1"/>
      <protection locked="0"/>
    </xf>
    <xf numFmtId="176" fontId="3" fillId="0" borderId="32" xfId="0" applyNumberFormat="1" applyFont="1" applyBorder="1" applyAlignment="1" applyProtection="1">
      <alignment horizontal="center"/>
      <protection/>
    </xf>
    <xf numFmtId="176" fontId="3" fillId="0" borderId="46" xfId="0" applyNumberFormat="1" applyFont="1" applyBorder="1" applyAlignment="1" applyProtection="1">
      <alignment horizontal="center"/>
      <protection/>
    </xf>
    <xf numFmtId="176" fontId="3" fillId="0" borderId="29" xfId="0" applyNumberFormat="1" applyFont="1" applyBorder="1" applyAlignment="1" applyProtection="1">
      <alignment horizontal="center"/>
      <protection/>
    </xf>
    <xf numFmtId="189" fontId="3" fillId="0" borderId="32" xfId="0" applyNumberFormat="1" applyFont="1" applyBorder="1" applyAlignment="1" applyProtection="1">
      <alignment/>
      <protection locked="0"/>
    </xf>
    <xf numFmtId="189" fontId="3" fillId="0" borderId="46" xfId="0" applyNumberFormat="1" applyFont="1" applyBorder="1" applyAlignment="1" applyProtection="1">
      <alignment/>
      <protection locked="0"/>
    </xf>
    <xf numFmtId="189" fontId="3" fillId="0" borderId="29" xfId="0" applyNumberFormat="1" applyFont="1" applyBorder="1" applyAlignment="1" applyProtection="1">
      <alignment/>
      <protection locked="0"/>
    </xf>
    <xf numFmtId="189" fontId="3" fillId="0" borderId="32" xfId="0" applyNumberFormat="1" applyFont="1" applyBorder="1" applyAlignment="1" applyProtection="1">
      <alignment horizontal="center"/>
      <protection/>
    </xf>
    <xf numFmtId="189" fontId="3" fillId="0" borderId="46" xfId="0" applyNumberFormat="1" applyFont="1" applyBorder="1" applyAlignment="1" applyProtection="1">
      <alignment horizontal="center"/>
      <protection/>
    </xf>
    <xf numFmtId="189" fontId="3" fillId="0" borderId="29" xfId="0" applyNumberFormat="1" applyFont="1" applyBorder="1" applyAlignment="1" applyProtection="1">
      <alignment horizontal="center"/>
      <protection/>
    </xf>
    <xf numFmtId="0" fontId="3" fillId="0" borderId="32" xfId="0" applyFont="1" applyBorder="1" applyAlignment="1" applyProtection="1">
      <alignment/>
      <protection locked="0"/>
    </xf>
    <xf numFmtId="10" fontId="3" fillId="0" borderId="32" xfId="0" applyNumberFormat="1" applyFont="1" applyBorder="1" applyAlignment="1" applyProtection="1">
      <alignment horizontal="center"/>
      <protection locked="0"/>
    </xf>
    <xf numFmtId="10" fontId="3" fillId="0" borderId="46" xfId="0" applyNumberFormat="1" applyFont="1" applyBorder="1" applyAlignment="1" applyProtection="1">
      <alignment horizontal="center"/>
      <protection locked="0"/>
    </xf>
    <xf numFmtId="10" fontId="3" fillId="0" borderId="29" xfId="0" applyNumberFormat="1" applyFont="1" applyBorder="1" applyAlignment="1" applyProtection="1">
      <alignment horizontal="center"/>
      <protection locked="0"/>
    </xf>
    <xf numFmtId="186" fontId="3" fillId="0" borderId="32" xfId="0" applyNumberFormat="1" applyFont="1" applyBorder="1" applyAlignment="1" applyProtection="1">
      <alignment horizontal="center"/>
      <protection/>
    </xf>
    <xf numFmtId="186" fontId="3" fillId="0" borderId="46" xfId="0" applyNumberFormat="1" applyFont="1" applyBorder="1" applyAlignment="1" applyProtection="1">
      <alignment horizontal="center"/>
      <protection/>
    </xf>
    <xf numFmtId="186" fontId="3" fillId="0" borderId="29" xfId="0" applyNumberFormat="1" applyFont="1" applyBorder="1" applyAlignment="1" applyProtection="1">
      <alignment horizontal="center"/>
      <protection/>
    </xf>
    <xf numFmtId="0" fontId="3" fillId="0" borderId="35" xfId="0" applyFont="1" applyBorder="1" applyAlignment="1" applyProtection="1">
      <alignment/>
      <protection locked="0"/>
    </xf>
    <xf numFmtId="0" fontId="3" fillId="0" borderId="70" xfId="0" applyFont="1" applyBorder="1" applyAlignment="1" applyProtection="1">
      <alignment/>
      <protection locked="0"/>
    </xf>
    <xf numFmtId="0" fontId="3" fillId="0" borderId="30" xfId="0" applyFont="1" applyBorder="1" applyAlignment="1" applyProtection="1">
      <alignment/>
      <protection locked="0"/>
    </xf>
    <xf numFmtId="186" fontId="3" fillId="0" borderId="35" xfId="0" applyNumberFormat="1" applyFont="1" applyBorder="1" applyAlignment="1" applyProtection="1">
      <alignment horizontal="center"/>
      <protection/>
    </xf>
    <xf numFmtId="186" fontId="3" fillId="0" borderId="70" xfId="0" applyNumberFormat="1" applyFont="1" applyBorder="1" applyAlignment="1" applyProtection="1">
      <alignment horizontal="center"/>
      <protection/>
    </xf>
    <xf numFmtId="186" fontId="3" fillId="0" borderId="30" xfId="0" applyNumberFormat="1" applyFont="1" applyBorder="1" applyAlignment="1" applyProtection="1">
      <alignment horizontal="center"/>
      <protection/>
    </xf>
    <xf numFmtId="49" fontId="3" fillId="0" borderId="0" xfId="0" applyNumberFormat="1" applyFont="1" applyAlignment="1">
      <alignment horizontal="left"/>
    </xf>
    <xf numFmtId="176" fontId="11" fillId="0" borderId="49" xfId="22" applyNumberFormat="1" applyFont="1" applyBorder="1" applyAlignment="1" applyProtection="1">
      <alignment vertical="center"/>
      <protection/>
    </xf>
    <xf numFmtId="176" fontId="11" fillId="0" borderId="66" xfId="22" applyNumberFormat="1" applyFont="1" applyBorder="1" applyAlignment="1" applyProtection="1">
      <alignment vertical="center"/>
      <protection/>
    </xf>
    <xf numFmtId="0" fontId="9" fillId="0" borderId="85" xfId="22" applyFont="1" applyBorder="1" applyAlignment="1" applyProtection="1">
      <alignment horizontal="center" vertical="center"/>
      <protection locked="0"/>
    </xf>
    <xf numFmtId="0" fontId="9" fillId="0" borderId="17" xfId="22" applyFont="1" applyBorder="1" applyAlignment="1" applyProtection="1">
      <alignment horizontal="center" vertical="center"/>
      <protection locked="0"/>
    </xf>
    <xf numFmtId="0" fontId="9" fillId="0" borderId="84" xfId="22" applyFont="1" applyBorder="1" applyAlignment="1" applyProtection="1">
      <alignment horizontal="center" vertical="center"/>
      <protection locked="0"/>
    </xf>
    <xf numFmtId="0" fontId="9" fillId="0" borderId="117" xfId="22" applyFont="1" applyBorder="1" applyAlignment="1" applyProtection="1">
      <alignment horizontal="center" vertical="center"/>
      <protection locked="0"/>
    </xf>
    <xf numFmtId="176" fontId="11" fillId="0" borderId="11" xfId="22" applyNumberFormat="1" applyFont="1" applyBorder="1" applyAlignment="1" applyProtection="1">
      <alignment vertical="center"/>
      <protection locked="0"/>
    </xf>
    <xf numFmtId="176" fontId="11" fillId="0" borderId="33" xfId="22" applyNumberFormat="1" applyFont="1" applyBorder="1" applyAlignment="1" applyProtection="1">
      <alignment vertical="center"/>
      <protection locked="0"/>
    </xf>
    <xf numFmtId="176" fontId="11" fillId="0" borderId="34" xfId="22" applyNumberFormat="1" applyFont="1" applyBorder="1" applyAlignment="1" applyProtection="1">
      <alignment vertical="center"/>
      <protection locked="0"/>
    </xf>
    <xf numFmtId="176" fontId="11" fillId="0" borderId="48" xfId="22" applyNumberFormat="1" applyFont="1" applyBorder="1" applyAlignment="1" applyProtection="1">
      <alignment vertical="center"/>
      <protection/>
    </xf>
    <xf numFmtId="176" fontId="11" fillId="0" borderId="59" xfId="22" applyNumberFormat="1" applyFont="1" applyBorder="1" applyAlignment="1" applyProtection="1">
      <alignment vertical="center"/>
      <protection/>
    </xf>
    <xf numFmtId="176" fontId="11" fillId="0" borderId="67" xfId="22" applyNumberFormat="1" applyFont="1" applyBorder="1" applyAlignment="1" applyProtection="1">
      <alignment vertical="center"/>
      <protection locked="0"/>
    </xf>
    <xf numFmtId="176" fontId="9" fillId="0" borderId="49" xfId="22" applyNumberFormat="1" applyFont="1" applyBorder="1" applyAlignment="1" applyProtection="1">
      <alignment vertical="center"/>
      <protection locked="0"/>
    </xf>
    <xf numFmtId="176" fontId="9" fillId="0" borderId="48" xfId="22" applyNumberFormat="1" applyFont="1" applyBorder="1" applyAlignment="1" applyProtection="1">
      <alignment vertical="center"/>
      <protection locked="0"/>
    </xf>
    <xf numFmtId="176" fontId="9" fillId="0" borderId="59" xfId="22" applyNumberFormat="1" applyFont="1" applyBorder="1" applyAlignment="1" applyProtection="1">
      <alignment vertical="center"/>
      <protection locked="0"/>
    </xf>
    <xf numFmtId="0" fontId="11" fillId="0" borderId="11" xfId="22" applyFont="1" applyBorder="1" applyAlignment="1" applyProtection="1">
      <alignment horizontal="center" vertical="center"/>
      <protection locked="0"/>
    </xf>
    <xf numFmtId="0" fontId="11" fillId="0" borderId="33" xfId="22" applyFont="1" applyBorder="1" applyAlignment="1" applyProtection="1">
      <alignment horizontal="center" vertical="center"/>
      <protection locked="0"/>
    </xf>
    <xf numFmtId="0" fontId="11" fillId="0" borderId="67" xfId="22" applyFont="1" applyBorder="1" applyAlignment="1" applyProtection="1">
      <alignment horizontal="center" vertical="center"/>
      <protection locked="0"/>
    </xf>
    <xf numFmtId="0" fontId="11" fillId="0" borderId="118" xfId="22" applyFont="1" applyBorder="1" applyAlignment="1" applyProtection="1">
      <alignment vertical="center"/>
      <protection locked="0"/>
    </xf>
    <xf numFmtId="0" fontId="11" fillId="0" borderId="119" xfId="22" applyFont="1" applyBorder="1" applyAlignment="1" applyProtection="1">
      <alignment vertical="center"/>
      <protection locked="0"/>
    </xf>
    <xf numFmtId="0" fontId="11" fillId="0" borderId="120" xfId="22" applyFont="1" applyBorder="1" applyAlignment="1" applyProtection="1">
      <alignment vertical="center"/>
      <protection locked="0"/>
    </xf>
    <xf numFmtId="0" fontId="11" fillId="0" borderId="25" xfId="22" applyFont="1" applyBorder="1" applyAlignment="1" applyProtection="1">
      <alignment horizontal="center" vertical="center"/>
      <protection locked="0"/>
    </xf>
    <xf numFmtId="0" fontId="11" fillId="0" borderId="21" xfId="22" applyFont="1" applyBorder="1" applyAlignment="1" applyProtection="1">
      <alignment horizontal="center" vertical="center"/>
      <protection locked="0"/>
    </xf>
    <xf numFmtId="0" fontId="11" fillId="0" borderId="34" xfId="22" applyFont="1" applyBorder="1" applyAlignment="1" applyProtection="1">
      <alignment horizontal="center" vertical="center"/>
      <protection locked="0"/>
    </xf>
    <xf numFmtId="0" fontId="11" fillId="0" borderId="121" xfId="22" applyFont="1" applyBorder="1" applyAlignment="1" applyProtection="1">
      <alignment vertical="center"/>
      <protection locked="0"/>
    </xf>
    <xf numFmtId="176" fontId="11" fillId="0" borderId="56" xfId="22" applyNumberFormat="1" applyFont="1" applyBorder="1" applyAlignment="1" applyProtection="1">
      <alignment vertical="center"/>
      <protection locked="0"/>
    </xf>
    <xf numFmtId="0" fontId="11" fillId="0" borderId="26" xfId="22" applyFont="1" applyBorder="1" applyAlignment="1" applyProtection="1">
      <alignment horizontal="center" vertical="center"/>
      <protection locked="0"/>
    </xf>
    <xf numFmtId="0" fontId="11" fillId="0" borderId="27" xfId="22" applyFont="1" applyBorder="1" applyAlignment="1" applyProtection="1">
      <alignment horizontal="center" vertical="center"/>
      <protection locked="0"/>
    </xf>
    <xf numFmtId="176" fontId="11" fillId="0" borderId="49" xfId="22" applyNumberFormat="1" applyFont="1" applyBorder="1" applyAlignment="1" applyProtection="1">
      <alignment vertical="center"/>
      <protection locked="0"/>
    </xf>
    <xf numFmtId="176" fontId="11" fillId="0" borderId="48" xfId="22" applyNumberFormat="1" applyFont="1" applyBorder="1" applyAlignment="1" applyProtection="1">
      <alignment vertical="center"/>
      <protection locked="0"/>
    </xf>
    <xf numFmtId="176" fontId="11" fillId="0" borderId="59" xfId="22" applyNumberFormat="1" applyFont="1" applyBorder="1" applyAlignment="1" applyProtection="1">
      <alignment vertical="center"/>
      <protection locked="0"/>
    </xf>
    <xf numFmtId="0" fontId="11" fillId="0" borderId="43" xfId="22" applyFont="1" applyBorder="1" applyAlignment="1" applyProtection="1">
      <alignment vertical="center"/>
      <protection locked="0"/>
    </xf>
    <xf numFmtId="0" fontId="11" fillId="0" borderId="122" xfId="22" applyFont="1" applyBorder="1" applyAlignment="1" applyProtection="1">
      <alignment vertical="center"/>
      <protection locked="0"/>
    </xf>
    <xf numFmtId="0" fontId="11" fillId="0" borderId="123" xfId="22" applyFont="1" applyBorder="1" applyAlignment="1" applyProtection="1">
      <alignment vertical="center"/>
      <protection locked="0"/>
    </xf>
    <xf numFmtId="0" fontId="11" fillId="0" borderId="49" xfId="22" applyFont="1" applyBorder="1" applyAlignment="1" applyProtection="1">
      <alignment vertical="center"/>
      <protection locked="0"/>
    </xf>
    <xf numFmtId="0" fontId="11" fillId="0" borderId="48" xfId="22" applyFont="1" applyBorder="1" applyAlignment="1" applyProtection="1">
      <alignment vertical="center"/>
      <protection locked="0"/>
    </xf>
    <xf numFmtId="0" fontId="11" fillId="0" borderId="25" xfId="22" applyFont="1" applyBorder="1" applyAlignment="1" applyProtection="1">
      <alignment horizontal="center" vertical="center" shrinkToFit="1"/>
      <protection locked="0"/>
    </xf>
    <xf numFmtId="0" fontId="11" fillId="0" borderId="26" xfId="22" applyFont="1" applyBorder="1" applyAlignment="1" applyProtection="1">
      <alignment horizontal="center" vertical="center" shrinkToFit="1"/>
      <protection locked="0"/>
    </xf>
    <xf numFmtId="0" fontId="11" fillId="0" borderId="27" xfId="22" applyFont="1" applyBorder="1" applyAlignment="1" applyProtection="1">
      <alignment horizontal="center" vertical="center" shrinkToFit="1"/>
      <protection locked="0"/>
    </xf>
    <xf numFmtId="0" fontId="11" fillId="0" borderId="25" xfId="22" applyFont="1" applyBorder="1" applyAlignment="1" applyProtection="1">
      <alignment horizontal="center" vertical="center" wrapText="1"/>
      <protection locked="0"/>
    </xf>
    <xf numFmtId="0" fontId="11" fillId="0" borderId="26" xfId="22" applyFont="1" applyBorder="1" applyAlignment="1" applyProtection="1">
      <alignment horizontal="center" vertical="center" wrapText="1"/>
      <protection locked="0"/>
    </xf>
    <xf numFmtId="0" fontId="11" fillId="0" borderId="27" xfId="22" applyFont="1" applyBorder="1" applyAlignment="1" applyProtection="1">
      <alignment horizontal="center" vertical="center" wrapText="1"/>
      <protection locked="0"/>
    </xf>
    <xf numFmtId="0" fontId="10" fillId="0" borderId="124" xfId="22" applyFont="1" applyBorder="1" applyAlignment="1" applyProtection="1">
      <alignment vertical="center"/>
      <protection locked="0"/>
    </xf>
    <xf numFmtId="0" fontId="10" fillId="0" borderId="125" xfId="22" applyFont="1" applyBorder="1" applyAlignment="1" applyProtection="1">
      <alignment vertical="center"/>
      <protection locked="0"/>
    </xf>
    <xf numFmtId="0" fontId="10" fillId="0" borderId="126" xfId="22" applyFont="1" applyBorder="1" applyAlignment="1" applyProtection="1">
      <alignment vertical="center"/>
      <protection locked="0"/>
    </xf>
    <xf numFmtId="0" fontId="10" fillId="0" borderId="127" xfId="22" applyFont="1" applyBorder="1" applyAlignment="1" applyProtection="1">
      <alignment vertical="center"/>
      <protection locked="0"/>
    </xf>
    <xf numFmtId="0" fontId="10" fillId="0" borderId="128" xfId="22" applyFont="1" applyBorder="1" applyAlignment="1" applyProtection="1">
      <alignment vertical="center"/>
      <protection locked="0"/>
    </xf>
    <xf numFmtId="0" fontId="10" fillId="0" borderId="129" xfId="22" applyFont="1" applyBorder="1" applyAlignment="1" applyProtection="1">
      <alignment vertical="center"/>
      <protection locked="0"/>
    </xf>
    <xf numFmtId="0" fontId="10" fillId="0" borderId="130" xfId="22" applyFont="1" applyBorder="1" applyAlignment="1" applyProtection="1">
      <alignment vertical="center"/>
      <protection locked="0"/>
    </xf>
    <xf numFmtId="0" fontId="10" fillId="0" borderId="131" xfId="22" applyFont="1" applyBorder="1" applyAlignment="1" applyProtection="1">
      <alignment vertical="center"/>
      <protection locked="0"/>
    </xf>
    <xf numFmtId="0" fontId="11" fillId="0" borderId="10" xfId="22" applyFont="1" applyBorder="1" applyAlignment="1" applyProtection="1">
      <alignment horizontal="distributed" vertical="center"/>
      <protection locked="0"/>
    </xf>
    <xf numFmtId="0" fontId="11" fillId="0" borderId="33" xfId="22" applyFont="1" applyBorder="1" applyAlignment="1" applyProtection="1">
      <alignment horizontal="distributed" vertical="center"/>
      <protection locked="0"/>
    </xf>
    <xf numFmtId="0" fontId="11" fillId="0" borderId="10" xfId="22" applyFont="1" applyBorder="1" applyAlignment="1" applyProtection="1">
      <alignment vertical="center"/>
      <protection locked="0"/>
    </xf>
    <xf numFmtId="0" fontId="11" fillId="0" borderId="33" xfId="22" applyFont="1" applyBorder="1" applyAlignment="1" applyProtection="1">
      <alignment vertical="center"/>
      <protection locked="0"/>
    </xf>
    <xf numFmtId="0" fontId="14" fillId="0" borderId="25" xfId="22" applyFont="1" applyBorder="1" applyAlignment="1" applyProtection="1">
      <alignment horizontal="center" vertical="center" shrinkToFit="1"/>
      <protection locked="0"/>
    </xf>
    <xf numFmtId="0" fontId="14" fillId="0" borderId="21" xfId="22" applyFont="1" applyBorder="1" applyAlignment="1" applyProtection="1">
      <alignment horizontal="center" vertical="center" shrinkToFit="1"/>
      <protection locked="0"/>
    </xf>
    <xf numFmtId="0" fontId="17" fillId="0" borderId="25" xfId="22" applyFont="1" applyBorder="1" applyAlignment="1" applyProtection="1">
      <alignment horizontal="center" vertical="center" shrinkToFit="1"/>
      <protection locked="0"/>
    </xf>
    <xf numFmtId="0" fontId="17" fillId="0" borderId="21" xfId="22" applyFont="1" applyBorder="1" applyAlignment="1" applyProtection="1">
      <alignment horizontal="center" vertical="center" shrinkToFit="1"/>
      <protection locked="0"/>
    </xf>
    <xf numFmtId="0" fontId="17" fillId="0" borderId="27" xfId="22" applyFont="1" applyBorder="1" applyAlignment="1" applyProtection="1">
      <alignment horizontal="center" vertical="center" shrinkToFit="1"/>
      <protection locked="0"/>
    </xf>
    <xf numFmtId="176" fontId="9" fillId="0" borderId="132" xfId="22" applyNumberFormat="1" applyFont="1" applyBorder="1" applyAlignment="1" applyProtection="1">
      <alignment vertical="center"/>
      <protection locked="0"/>
    </xf>
    <xf numFmtId="176" fontId="9" fillId="0" borderId="133" xfId="22" applyNumberFormat="1" applyFont="1" applyBorder="1" applyAlignment="1" applyProtection="1">
      <alignment vertical="center"/>
      <protection locked="0"/>
    </xf>
    <xf numFmtId="176" fontId="9" fillId="0" borderId="15" xfId="22" applyNumberFormat="1" applyFont="1" applyBorder="1" applyAlignment="1" applyProtection="1">
      <alignment vertical="center"/>
      <protection locked="0"/>
    </xf>
    <xf numFmtId="176" fontId="9" fillId="0" borderId="16" xfId="22" applyNumberFormat="1" applyFont="1" applyBorder="1" applyAlignment="1" applyProtection="1">
      <alignment vertical="center"/>
      <protection locked="0"/>
    </xf>
    <xf numFmtId="176" fontId="9" fillId="0" borderId="111" xfId="22" applyNumberFormat="1" applyFont="1" applyBorder="1" applyAlignment="1" applyProtection="1">
      <alignment vertical="center"/>
      <protection locked="0"/>
    </xf>
    <xf numFmtId="176" fontId="9" fillId="0" borderId="114" xfId="22" applyNumberFormat="1" applyFont="1" applyBorder="1" applyAlignment="1" applyProtection="1">
      <alignment vertical="center"/>
      <protection locked="0"/>
    </xf>
    <xf numFmtId="176" fontId="9" fillId="0" borderId="134" xfId="22" applyNumberFormat="1" applyFont="1" applyBorder="1" applyAlignment="1" applyProtection="1">
      <alignment vertical="center"/>
      <protection/>
    </xf>
    <xf numFmtId="176" fontId="9" fillId="0" borderId="41" xfId="22" applyNumberFormat="1" applyFont="1" applyBorder="1" applyAlignment="1" applyProtection="1">
      <alignment vertical="center"/>
      <protection/>
    </xf>
    <xf numFmtId="176" fontId="9" fillId="0" borderId="115" xfId="22" applyNumberFormat="1" applyFont="1" applyBorder="1" applyAlignment="1" applyProtection="1">
      <alignment vertical="center"/>
      <protection locked="0"/>
    </xf>
    <xf numFmtId="176" fontId="9" fillId="0" borderId="66" xfId="22" applyNumberFormat="1" applyFont="1" applyBorder="1" applyAlignment="1" applyProtection="1">
      <alignment vertical="center"/>
      <protection locked="0"/>
    </xf>
    <xf numFmtId="176" fontId="9" fillId="0" borderId="135" xfId="22" applyNumberFormat="1" applyFont="1" applyBorder="1" applyAlignment="1" applyProtection="1">
      <alignment vertical="center"/>
      <protection locked="0"/>
    </xf>
    <xf numFmtId="176" fontId="9" fillId="0" borderId="72" xfId="22" applyNumberFormat="1" applyFont="1" applyBorder="1" applyAlignment="1" applyProtection="1">
      <alignment vertical="center"/>
      <protection locked="0"/>
    </xf>
    <xf numFmtId="176" fontId="9" fillId="0" borderId="49" xfId="22" applyNumberFormat="1" applyFont="1" applyFill="1" applyBorder="1" applyAlignment="1" applyProtection="1">
      <alignment vertical="center"/>
      <protection locked="0"/>
    </xf>
    <xf numFmtId="176" fontId="9" fillId="0" borderId="66" xfId="22" applyNumberFormat="1" applyFont="1" applyFill="1" applyBorder="1" applyAlignment="1" applyProtection="1">
      <alignment vertical="center"/>
      <protection locked="0"/>
    </xf>
    <xf numFmtId="176" fontId="9" fillId="0" borderId="132" xfId="22" applyNumberFormat="1" applyFont="1" applyFill="1" applyBorder="1" applyAlignment="1" applyProtection="1">
      <alignment vertical="center"/>
      <protection locked="0"/>
    </xf>
    <xf numFmtId="176" fontId="9" fillId="0" borderId="135" xfId="22" applyNumberFormat="1" applyFont="1" applyFill="1" applyBorder="1" applyAlignment="1" applyProtection="1">
      <alignment vertical="center"/>
      <protection locked="0"/>
    </xf>
    <xf numFmtId="176" fontId="9" fillId="0" borderId="15" xfId="22" applyNumberFormat="1" applyFont="1" applyFill="1" applyBorder="1" applyAlignment="1" applyProtection="1">
      <alignment vertical="center"/>
      <protection locked="0"/>
    </xf>
    <xf numFmtId="176" fontId="9" fillId="0" borderId="72" xfId="22" applyNumberFormat="1" applyFont="1" applyFill="1" applyBorder="1" applyAlignment="1" applyProtection="1">
      <alignment vertical="center"/>
      <protection locked="0"/>
    </xf>
    <xf numFmtId="176" fontId="9" fillId="0" borderId="111" xfId="22" applyNumberFormat="1" applyFont="1" applyFill="1" applyBorder="1" applyAlignment="1" applyProtection="1">
      <alignment vertical="center"/>
      <protection locked="0"/>
    </xf>
    <xf numFmtId="176" fontId="9" fillId="0" borderId="115" xfId="22" applyNumberFormat="1" applyFont="1" applyFill="1" applyBorder="1" applyAlignment="1" applyProtection="1">
      <alignment vertical="center"/>
      <protection locked="0"/>
    </xf>
    <xf numFmtId="0" fontId="17" fillId="0" borderId="71" xfId="21" applyFont="1" applyBorder="1" applyAlignment="1">
      <alignment horizontal="center" vertical="center" wrapText="1"/>
      <protection/>
    </xf>
    <xf numFmtId="0" fontId="17" fillId="0" borderId="54" xfId="21" applyFont="1" applyBorder="1" applyAlignment="1">
      <alignment horizontal="center" vertical="center" wrapText="1"/>
      <protection/>
    </xf>
    <xf numFmtId="0" fontId="14" fillId="0" borderId="136" xfId="21" applyFont="1" applyBorder="1" applyAlignment="1">
      <alignment horizontal="left" vertical="center"/>
      <protection/>
    </xf>
    <xf numFmtId="0" fontId="14" fillId="0" borderId="2" xfId="21" applyFont="1" applyBorder="1" applyAlignment="1">
      <alignment horizontal="left" vertical="center"/>
      <protection/>
    </xf>
    <xf numFmtId="0" fontId="14" fillId="0" borderId="38" xfId="21" applyFont="1" applyBorder="1" applyAlignment="1">
      <alignment horizontal="left" vertical="center"/>
      <protection/>
    </xf>
    <xf numFmtId="0" fontId="14" fillId="0" borderId="0" xfId="21" applyFont="1" applyBorder="1" applyAlignment="1">
      <alignment horizontal="left" vertical="center"/>
      <protection/>
    </xf>
    <xf numFmtId="0" fontId="17" fillId="0" borderId="25" xfId="21" applyFont="1" applyBorder="1" applyAlignment="1">
      <alignment horizontal="center" vertical="center" wrapText="1"/>
      <protection/>
    </xf>
    <xf numFmtId="0" fontId="17" fillId="0" borderId="26" xfId="21" applyFont="1" applyBorder="1" applyAlignment="1">
      <alignment horizontal="center" vertical="center" wrapText="1"/>
      <protection/>
    </xf>
    <xf numFmtId="0" fontId="17" fillId="0" borderId="21" xfId="21" applyFont="1" applyBorder="1" applyAlignment="1">
      <alignment horizontal="center" vertical="center" wrapText="1"/>
      <protection/>
    </xf>
    <xf numFmtId="0" fontId="9" fillId="0" borderId="12" xfId="21" applyFont="1" applyBorder="1" applyAlignment="1">
      <alignment horizontal="right" vertical="center"/>
      <protection/>
    </xf>
    <xf numFmtId="0" fontId="9" fillId="0" borderId="68" xfId="21" applyFont="1" applyBorder="1" applyAlignment="1">
      <alignment horizontal="right" vertical="center"/>
      <protection/>
    </xf>
    <xf numFmtId="0" fontId="9" fillId="0" borderId="15" xfId="21" applyFont="1" applyBorder="1" applyAlignment="1">
      <alignment horizontal="right" vertical="center"/>
      <protection/>
    </xf>
    <xf numFmtId="0" fontId="9" fillId="0" borderId="72" xfId="21" applyFont="1" applyBorder="1" applyAlignment="1">
      <alignment horizontal="right" vertical="center"/>
      <protection/>
    </xf>
    <xf numFmtId="38" fontId="9" fillId="0" borderId="132" xfId="17" applyFont="1" applyBorder="1" applyAlignment="1">
      <alignment horizontal="right" vertical="center"/>
    </xf>
    <xf numFmtId="38" fontId="9" fillId="0" borderId="135" xfId="17" applyFont="1" applyBorder="1" applyAlignment="1">
      <alignment horizontal="right" vertical="center"/>
    </xf>
    <xf numFmtId="38" fontId="9" fillId="0" borderId="9" xfId="17" applyFont="1" applyBorder="1" applyAlignment="1">
      <alignment horizontal="right" vertical="center"/>
    </xf>
    <xf numFmtId="38" fontId="9" fillId="0" borderId="74" xfId="17" applyFont="1" applyBorder="1" applyAlignment="1">
      <alignment horizontal="right" vertical="center"/>
    </xf>
    <xf numFmtId="38" fontId="9" fillId="0" borderId="15" xfId="17" applyFont="1" applyBorder="1" applyAlignment="1">
      <alignment horizontal="right" vertical="center"/>
    </xf>
    <xf numFmtId="38" fontId="9" fillId="0" borderId="72" xfId="17" applyFont="1" applyBorder="1" applyAlignment="1">
      <alignment horizontal="right" vertical="center"/>
    </xf>
    <xf numFmtId="0" fontId="12" fillId="0" borderId="0" xfId="21" applyFont="1" applyAlignment="1">
      <alignment horizontal="center" vertical="center"/>
      <protection/>
    </xf>
    <xf numFmtId="0" fontId="10" fillId="0" borderId="0" xfId="21" applyFont="1" applyAlignment="1">
      <alignment horizontal="center" vertical="center"/>
      <protection/>
    </xf>
    <xf numFmtId="38" fontId="26" fillId="0" borderId="25" xfId="17" applyFont="1" applyBorder="1" applyAlignment="1">
      <alignment horizontal="center" vertical="center" wrapText="1"/>
    </xf>
    <xf numFmtId="38" fontId="26" fillId="0" borderId="27" xfId="17" applyFont="1" applyBorder="1" applyAlignment="1">
      <alignment horizontal="center" vertical="center" wrapText="1"/>
    </xf>
    <xf numFmtId="38" fontId="26" fillId="0" borderId="11" xfId="17" applyFont="1" applyBorder="1" applyAlignment="1">
      <alignment horizontal="center" vertical="center" wrapText="1"/>
    </xf>
    <xf numFmtId="38" fontId="26" fillId="0" borderId="34" xfId="17" applyFont="1" applyBorder="1" applyAlignment="1">
      <alignment horizontal="center" vertical="center" wrapText="1"/>
    </xf>
    <xf numFmtId="38" fontId="26" fillId="0" borderId="21" xfId="17" applyFont="1" applyBorder="1" applyAlignment="1">
      <alignment horizontal="center" vertical="center" wrapText="1"/>
    </xf>
    <xf numFmtId="38" fontId="26" fillId="0" borderId="67" xfId="17" applyFont="1" applyBorder="1" applyAlignment="1">
      <alignment horizontal="center" vertical="center" wrapText="1"/>
    </xf>
    <xf numFmtId="38" fontId="9" fillId="0" borderId="49" xfId="17" applyFont="1" applyBorder="1" applyAlignment="1">
      <alignment horizontal="right" vertical="center" wrapText="1"/>
    </xf>
    <xf numFmtId="38" fontId="9" fillId="0" borderId="66" xfId="17" applyFont="1" applyBorder="1" applyAlignment="1">
      <alignment horizontal="right" vertical="center" wrapText="1"/>
    </xf>
    <xf numFmtId="0" fontId="9" fillId="0" borderId="111" xfId="21" applyFont="1" applyBorder="1" applyAlignment="1">
      <alignment horizontal="right" vertical="center"/>
      <protection/>
    </xf>
    <xf numFmtId="0" fontId="9" fillId="0" borderId="113" xfId="21" applyFont="1" applyBorder="1" applyAlignment="1">
      <alignment horizontal="right" vertical="center"/>
      <protection/>
    </xf>
    <xf numFmtId="0" fontId="9" fillId="0" borderId="115" xfId="21" applyFont="1" applyBorder="1" applyAlignment="1">
      <alignment horizontal="right" vertical="center"/>
      <protection/>
    </xf>
    <xf numFmtId="38" fontId="9" fillId="0" borderId="49" xfId="17" applyFont="1" applyBorder="1" applyAlignment="1">
      <alignment horizontal="right" vertical="center"/>
    </xf>
    <xf numFmtId="38" fontId="9" fillId="0" borderId="66" xfId="17" applyFont="1" applyBorder="1" applyAlignment="1">
      <alignment horizontal="right" vertical="center"/>
    </xf>
    <xf numFmtId="38" fontId="9" fillId="0" borderId="111" xfId="17" applyFont="1" applyBorder="1" applyAlignment="1">
      <alignment horizontal="right" vertical="center"/>
    </xf>
    <xf numFmtId="38" fontId="9" fillId="0" borderId="115" xfId="17" applyFont="1" applyBorder="1" applyAlignment="1">
      <alignment horizontal="right" vertical="center"/>
    </xf>
    <xf numFmtId="38" fontId="9" fillId="0" borderId="59" xfId="17" applyFont="1" applyBorder="1" applyAlignment="1">
      <alignment horizontal="right" vertical="center"/>
    </xf>
    <xf numFmtId="38" fontId="9" fillId="0" borderId="59" xfId="17" applyFont="1" applyBorder="1" applyAlignment="1">
      <alignment horizontal="right" vertical="center" wrapText="1"/>
    </xf>
    <xf numFmtId="38" fontId="9" fillId="0" borderId="114" xfId="17" applyFont="1" applyBorder="1" applyAlignment="1">
      <alignment horizontal="right" vertical="center"/>
    </xf>
    <xf numFmtId="0" fontId="9" fillId="0" borderId="51" xfId="21" applyFont="1" applyBorder="1" applyAlignment="1">
      <alignment horizontal="right" vertical="center"/>
      <protection/>
    </xf>
    <xf numFmtId="0" fontId="9" fillId="0" borderId="16" xfId="21" applyFont="1" applyBorder="1" applyAlignment="1">
      <alignment horizontal="right" vertical="center"/>
      <protection/>
    </xf>
    <xf numFmtId="0" fontId="17" fillId="0" borderId="46" xfId="21" applyFont="1" applyBorder="1" applyAlignment="1">
      <alignment horizontal="center" vertical="center" wrapText="1"/>
      <protection/>
    </xf>
    <xf numFmtId="0" fontId="17" fillId="0" borderId="29" xfId="21" applyFont="1" applyBorder="1" applyAlignment="1">
      <alignment horizontal="center" vertical="center" wrapText="1"/>
      <protection/>
    </xf>
    <xf numFmtId="38" fontId="9" fillId="0" borderId="45" xfId="17" applyFont="1" applyBorder="1" applyAlignment="1">
      <alignment horizontal="right" vertical="center"/>
    </xf>
    <xf numFmtId="38" fontId="9" fillId="0" borderId="19" xfId="17" applyFont="1" applyBorder="1" applyAlignment="1">
      <alignment horizontal="right" vertical="center"/>
    </xf>
    <xf numFmtId="38" fontId="9" fillId="0" borderId="75" xfId="17" applyFont="1" applyBorder="1" applyAlignment="1">
      <alignment horizontal="right" vertical="center"/>
    </xf>
    <xf numFmtId="38" fontId="9" fillId="0" borderId="41" xfId="17" applyFont="1" applyBorder="1" applyAlignment="1">
      <alignment horizontal="right" vertical="center"/>
    </xf>
    <xf numFmtId="38" fontId="9" fillId="0" borderId="137" xfId="17" applyFont="1" applyBorder="1" applyAlignment="1">
      <alignment horizontal="right" vertical="center"/>
    </xf>
    <xf numFmtId="38" fontId="9" fillId="0" borderId="134" xfId="17" applyFont="1" applyBorder="1" applyAlignment="1">
      <alignment horizontal="right" vertical="center"/>
    </xf>
    <xf numFmtId="38" fontId="9" fillId="0" borderId="133" xfId="17" applyFont="1" applyBorder="1" applyAlignment="1">
      <alignment horizontal="right" vertical="center"/>
    </xf>
    <xf numFmtId="38" fontId="9" fillId="0" borderId="16" xfId="17" applyFont="1" applyBorder="1" applyAlignment="1">
      <alignment horizontal="right" vertical="center"/>
    </xf>
    <xf numFmtId="0" fontId="14" fillId="0" borderId="25" xfId="22" applyFont="1" applyBorder="1" applyAlignment="1" applyProtection="1">
      <alignment vertical="center" shrinkToFit="1"/>
      <protection locked="0"/>
    </xf>
    <xf numFmtId="0" fontId="14" fillId="0" borderId="21" xfId="22" applyFont="1" applyBorder="1" applyAlignment="1" applyProtection="1">
      <alignment vertical="center" shrinkToFit="1"/>
      <protection locked="0"/>
    </xf>
    <xf numFmtId="0" fontId="17" fillId="0" borderId="25" xfId="22" applyFont="1" applyBorder="1" applyAlignment="1" applyProtection="1">
      <alignment horizontal="center" vertical="center"/>
      <protection locked="0"/>
    </xf>
    <xf numFmtId="0" fontId="17" fillId="0" borderId="21" xfId="22" applyFont="1" applyBorder="1" applyAlignment="1" applyProtection="1">
      <alignment horizontal="center" vertical="center"/>
      <protection locked="0"/>
    </xf>
    <xf numFmtId="0" fontId="18" fillId="0" borderId="25" xfId="22" applyFont="1" applyBorder="1" applyAlignment="1" applyProtection="1">
      <alignment horizontal="center" vertical="center" shrinkToFit="1"/>
      <protection locked="0"/>
    </xf>
    <xf numFmtId="0" fontId="18" fillId="0" borderId="27" xfId="22" applyFont="1" applyBorder="1" applyAlignment="1" applyProtection="1">
      <alignment horizontal="center" vertical="center" shrinkToFit="1"/>
      <protection locked="0"/>
    </xf>
    <xf numFmtId="0" fontId="14" fillId="0" borderId="27" xfId="22" applyFont="1" applyBorder="1" applyAlignment="1" applyProtection="1">
      <alignment horizontal="center" vertical="center" shrinkToFit="1"/>
      <protection locked="0"/>
    </xf>
    <xf numFmtId="0" fontId="14" fillId="0" borderId="22" xfId="22" applyFont="1" applyBorder="1" applyAlignment="1" applyProtection="1">
      <alignment horizontal="center" vertical="center"/>
      <protection locked="0"/>
    </xf>
    <xf numFmtId="0" fontId="14" fillId="0" borderId="26" xfId="22" applyFont="1" applyBorder="1" applyAlignment="1" applyProtection="1">
      <alignment horizontal="center" vertical="center"/>
      <protection locked="0"/>
    </xf>
    <xf numFmtId="0" fontId="14" fillId="0" borderId="27" xfId="22"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11" xfId="0" applyFont="1" applyBorder="1" applyAlignment="1" applyProtection="1">
      <alignment vertical="center" shrinkToFit="1"/>
      <protection locked="0"/>
    </xf>
    <xf numFmtId="0" fontId="3" fillId="0" borderId="33" xfId="0" applyFont="1" applyBorder="1" applyAlignment="1" applyProtection="1">
      <alignment vertical="center" shrinkToFit="1"/>
      <protection locked="0"/>
    </xf>
    <xf numFmtId="0" fontId="3" fillId="0" borderId="34" xfId="0" applyFont="1" applyBorder="1" applyAlignment="1" applyProtection="1">
      <alignment vertical="center" shrinkToFit="1"/>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15" fillId="0" borderId="0" xfId="0" applyFont="1" applyAlignment="1" applyProtection="1">
      <alignment horizontal="center"/>
      <protection locked="0"/>
    </xf>
    <xf numFmtId="0" fontId="3" fillId="0" borderId="46" xfId="0" applyFont="1" applyBorder="1" applyAlignment="1" applyProtection="1">
      <alignment horizontal="center" vertical="center"/>
      <protection locked="0"/>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51" xfId="0" applyFont="1" applyBorder="1" applyAlignment="1" applyProtection="1">
      <alignment horizontal="left" vertical="center" shrinkToFit="1"/>
      <protection locked="0"/>
    </xf>
    <xf numFmtId="176" fontId="9" fillId="0" borderId="11" xfId="22" applyNumberFormat="1" applyFont="1" applyBorder="1" applyAlignment="1" applyProtection="1">
      <alignment vertical="center"/>
      <protection/>
    </xf>
    <xf numFmtId="176" fontId="9" fillId="0" borderId="67" xfId="22" applyNumberFormat="1" applyFont="1" applyBorder="1" applyAlignment="1" applyProtection="1">
      <alignment vertical="center"/>
      <protection/>
    </xf>
    <xf numFmtId="176" fontId="9" fillId="0" borderId="49" xfId="22" applyNumberFormat="1" applyFont="1" applyBorder="1" applyAlignment="1" applyProtection="1">
      <alignment vertical="center"/>
      <protection/>
    </xf>
    <xf numFmtId="176" fontId="9" fillId="0" borderId="66" xfId="22" applyNumberFormat="1" applyFont="1" applyBorder="1" applyAlignment="1" applyProtection="1">
      <alignment vertical="center"/>
      <protection/>
    </xf>
    <xf numFmtId="176" fontId="9" fillId="0" borderId="11" xfId="22" applyNumberFormat="1" applyFont="1" applyBorder="1" applyAlignment="1" applyProtection="1">
      <alignment vertical="center"/>
      <protection locked="0"/>
    </xf>
    <xf numFmtId="176" fontId="9" fillId="0" borderId="34" xfId="22" applyNumberFormat="1" applyFont="1" applyBorder="1" applyAlignment="1" applyProtection="1">
      <alignment vertical="center"/>
      <protection locked="0"/>
    </xf>
    <xf numFmtId="176" fontId="9" fillId="0" borderId="34" xfId="22" applyNumberFormat="1" applyFont="1" applyBorder="1" applyAlignment="1" applyProtection="1">
      <alignment vertical="center"/>
      <protection/>
    </xf>
    <xf numFmtId="176" fontId="9" fillId="0" borderId="59" xfId="22" applyNumberFormat="1" applyFont="1" applyBorder="1" applyAlignment="1" applyProtection="1">
      <alignment vertical="center"/>
      <protection/>
    </xf>
    <xf numFmtId="0" fontId="24" fillId="0" borderId="0" xfId="21" applyFont="1" applyBorder="1" applyAlignment="1">
      <alignment horizontal="center" vertical="center"/>
      <protection/>
    </xf>
    <xf numFmtId="38" fontId="24" fillId="0" borderId="11" xfId="17" applyFont="1" applyBorder="1" applyAlignment="1">
      <alignment horizontal="right" vertical="center"/>
    </xf>
    <xf numFmtId="38" fontId="24" fillId="0" borderId="34" xfId="17" applyFont="1" applyBorder="1" applyAlignment="1">
      <alignment horizontal="right" vertical="center"/>
    </xf>
    <xf numFmtId="38" fontId="24" fillId="0" borderId="67" xfId="17" applyFont="1" applyBorder="1" applyAlignment="1">
      <alignment horizontal="right" vertical="center"/>
    </xf>
    <xf numFmtId="38" fontId="24" fillId="0" borderId="49" xfId="17" applyFont="1" applyBorder="1" applyAlignment="1">
      <alignment horizontal="right" vertical="center"/>
    </xf>
    <xf numFmtId="38" fontId="24" fillId="0" borderId="66" xfId="17" applyFont="1" applyBorder="1" applyAlignment="1">
      <alignment horizontal="right" vertical="center"/>
    </xf>
    <xf numFmtId="38" fontId="24" fillId="0" borderId="59" xfId="17" applyFont="1" applyBorder="1" applyAlignment="1">
      <alignment horizontal="right" vertical="center"/>
    </xf>
    <xf numFmtId="0" fontId="9" fillId="3" borderId="0" xfId="22" applyFont="1" applyFill="1" applyAlignment="1" applyProtection="1">
      <alignment horizontal="center" vertical="center"/>
      <protection locked="0"/>
    </xf>
    <xf numFmtId="0" fontId="11" fillId="0" borderId="56" xfId="22" applyFont="1" applyBorder="1" applyAlignment="1" applyProtection="1">
      <alignment horizontal="left" vertical="center" shrinkToFit="1"/>
      <protection locked="0"/>
    </xf>
    <xf numFmtId="0" fontId="11" fillId="0" borderId="34" xfId="22" applyFont="1" applyBorder="1" applyAlignment="1" applyProtection="1">
      <alignment horizontal="left" vertical="center" shrinkToFit="1"/>
      <protection locked="0"/>
    </xf>
    <xf numFmtId="176" fontId="14" fillId="0" borderId="138" xfId="22" applyNumberFormat="1" applyFont="1" applyBorder="1" applyAlignment="1" applyProtection="1">
      <alignment horizontal="center" vertical="center"/>
      <protection locked="0"/>
    </xf>
    <xf numFmtId="176" fontId="14" fillId="0" borderId="139" xfId="22" applyNumberFormat="1" applyFont="1" applyBorder="1" applyAlignment="1" applyProtection="1">
      <alignment horizontal="center" vertical="center"/>
      <protection locked="0"/>
    </xf>
    <xf numFmtId="176" fontId="14" fillId="0" borderId="140" xfId="22" applyNumberFormat="1" applyFont="1" applyBorder="1" applyAlignment="1" applyProtection="1">
      <alignment horizontal="center" vertical="center"/>
      <protection locked="0"/>
    </xf>
    <xf numFmtId="0" fontId="14" fillId="0" borderId="0" xfId="22" applyFont="1" applyFill="1" applyAlignment="1" applyProtection="1">
      <alignment horizontal="left" vertical="top" wrapText="1"/>
      <protection locked="0"/>
    </xf>
    <xf numFmtId="0" fontId="14" fillId="0" borderId="11" xfId="22" applyFont="1" applyBorder="1" applyAlignment="1" applyProtection="1">
      <alignment horizontal="left" vertical="center" shrinkToFit="1"/>
      <protection locked="0"/>
    </xf>
    <xf numFmtId="0" fontId="14" fillId="0" borderId="34" xfId="22" applyFont="1" applyBorder="1" applyAlignment="1" applyProtection="1">
      <alignment horizontal="left" vertical="center" shrinkToFit="1"/>
      <protection locked="0"/>
    </xf>
    <xf numFmtId="0" fontId="14" fillId="0" borderId="11" xfId="22" applyFont="1" applyBorder="1" applyAlignment="1" applyProtection="1">
      <alignment horizontal="center" vertical="center" shrinkToFit="1"/>
      <protection locked="0"/>
    </xf>
    <xf numFmtId="0" fontId="14" fillId="0" borderId="34" xfId="22" applyFont="1" applyBorder="1" applyAlignment="1" applyProtection="1">
      <alignment horizontal="center" vertical="center" shrinkToFit="1"/>
      <protection locked="0"/>
    </xf>
    <xf numFmtId="0" fontId="14" fillId="0" borderId="84" xfId="22" applyFont="1" applyBorder="1" applyAlignment="1" applyProtection="1">
      <alignment vertical="center" wrapText="1"/>
      <protection locked="0"/>
    </xf>
    <xf numFmtId="0" fontId="14" fillId="0" borderId="18" xfId="22" applyFont="1" applyBorder="1" applyAlignment="1" applyProtection="1">
      <alignment vertical="center"/>
      <protection locked="0"/>
    </xf>
    <xf numFmtId="0" fontId="14" fillId="0" borderId="17" xfId="22" applyFont="1" applyBorder="1" applyAlignment="1" applyProtection="1">
      <alignment vertical="center"/>
      <protection locked="0"/>
    </xf>
    <xf numFmtId="0" fontId="14" fillId="0" borderId="93" xfId="22" applyFont="1" applyBorder="1" applyAlignment="1" applyProtection="1">
      <alignment vertical="center"/>
      <protection locked="0"/>
    </xf>
    <xf numFmtId="0" fontId="14" fillId="0" borderId="94" xfId="22" applyFont="1" applyBorder="1" applyAlignment="1" applyProtection="1">
      <alignment vertical="center"/>
      <protection locked="0"/>
    </xf>
    <xf numFmtId="0" fontId="14" fillId="0" borderId="95" xfId="22" applyFont="1" applyBorder="1" applyAlignment="1" applyProtection="1">
      <alignment vertical="center"/>
      <protection locked="0"/>
    </xf>
    <xf numFmtId="0" fontId="14" fillId="0" borderId="141" xfId="22" applyFont="1" applyBorder="1" applyAlignment="1" applyProtection="1">
      <alignment vertical="center"/>
      <protection locked="0"/>
    </xf>
    <xf numFmtId="0" fontId="14" fillId="0" borderId="142" xfId="22" applyFont="1" applyBorder="1" applyAlignment="1" applyProtection="1">
      <alignment vertical="center"/>
      <protection locked="0"/>
    </xf>
    <xf numFmtId="0" fontId="14" fillId="0" borderId="143" xfId="22" applyFont="1" applyBorder="1" applyAlignment="1" applyProtection="1">
      <alignment vertical="center"/>
      <protection locked="0"/>
    </xf>
    <xf numFmtId="0" fontId="14" fillId="0" borderId="96" xfId="22" applyFont="1" applyBorder="1" applyAlignment="1" applyProtection="1">
      <alignment vertical="center"/>
      <protection locked="0"/>
    </xf>
    <xf numFmtId="0" fontId="14" fillId="0" borderId="97" xfId="22" applyFont="1" applyBorder="1" applyAlignment="1" applyProtection="1">
      <alignment vertical="center"/>
      <protection locked="0"/>
    </xf>
    <xf numFmtId="0" fontId="14" fillId="0" borderId="98" xfId="22" applyFont="1" applyBorder="1" applyAlignment="1" applyProtection="1">
      <alignment vertical="center"/>
      <protection locked="0"/>
    </xf>
    <xf numFmtId="0" fontId="14" fillId="0" borderId="138" xfId="22" applyFont="1" applyBorder="1" applyAlignment="1" applyProtection="1">
      <alignment vertical="center"/>
      <protection locked="0"/>
    </xf>
    <xf numFmtId="0" fontId="14" fillId="0" borderId="139" xfId="22" applyFont="1" applyBorder="1" applyAlignment="1" applyProtection="1">
      <alignment vertical="center"/>
      <protection locked="0"/>
    </xf>
    <xf numFmtId="0" fontId="14" fillId="0" borderId="140" xfId="22" applyFont="1" applyBorder="1" applyAlignment="1" applyProtection="1">
      <alignment vertical="center"/>
      <protection locked="0"/>
    </xf>
    <xf numFmtId="0" fontId="10" fillId="3" borderId="0" xfId="22" applyFont="1" applyFill="1" applyAlignment="1" applyProtection="1">
      <alignment horizontal="center" vertical="center"/>
      <protection locked="0"/>
    </xf>
    <xf numFmtId="0" fontId="14" fillId="0" borderId="11" xfId="22" applyFont="1" applyBorder="1" applyAlignment="1" applyProtection="1">
      <alignment vertical="center" shrinkToFit="1"/>
      <protection locked="0"/>
    </xf>
    <xf numFmtId="0" fontId="14" fillId="0" borderId="34" xfId="22" applyFont="1" applyBorder="1" applyAlignment="1" applyProtection="1">
      <alignment vertical="center" shrinkToFit="1"/>
      <protection locked="0"/>
    </xf>
    <xf numFmtId="176" fontId="14" fillId="0" borderId="72" xfId="22" applyNumberFormat="1" applyFont="1" applyFill="1" applyBorder="1" applyAlignment="1" applyProtection="1">
      <alignment vertical="center"/>
      <protection locked="0"/>
    </xf>
    <xf numFmtId="176" fontId="14" fillId="0" borderId="76" xfId="22" applyNumberFormat="1" applyFont="1" applyFill="1" applyBorder="1" applyAlignment="1" applyProtection="1">
      <alignment vertical="center"/>
      <protection locked="0"/>
    </xf>
    <xf numFmtId="176" fontId="14" fillId="0" borderId="46" xfId="22" applyNumberFormat="1" applyFont="1" applyFill="1" applyBorder="1" applyAlignment="1" applyProtection="1">
      <alignment vertical="center"/>
      <protection locked="0"/>
    </xf>
    <xf numFmtId="176" fontId="14" fillId="0" borderId="10" xfId="22" applyNumberFormat="1" applyFont="1" applyFill="1" applyBorder="1" applyAlignment="1" applyProtection="1">
      <alignment vertical="center"/>
      <protection locked="0"/>
    </xf>
  </cellXfs>
  <cellStyles count="10">
    <cellStyle name="Normal" xfId="0"/>
    <cellStyle name="Percent" xfId="15"/>
    <cellStyle name="Hyperlink" xfId="16"/>
    <cellStyle name="Comma [0]" xfId="17"/>
    <cellStyle name="Comma" xfId="18"/>
    <cellStyle name="Currency [0]" xfId="19"/>
    <cellStyle name="Currency" xfId="20"/>
    <cellStyle name="標準_17年度年報様式" xfId="21"/>
    <cellStyle name="標準_年報様式"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28</xdr:row>
      <xdr:rowOff>9525</xdr:rowOff>
    </xdr:from>
    <xdr:to>
      <xdr:col>14</xdr:col>
      <xdr:colOff>190500</xdr:colOff>
      <xdr:row>29</xdr:row>
      <xdr:rowOff>28575</xdr:rowOff>
    </xdr:to>
    <xdr:sp>
      <xdr:nvSpPr>
        <xdr:cNvPr id="1" name="テキスト 16"/>
        <xdr:cNvSpPr txBox="1">
          <a:spLocks noChangeArrowheads="1"/>
        </xdr:cNvSpPr>
      </xdr:nvSpPr>
      <xdr:spPr>
        <a:xfrm>
          <a:off x="4257675" y="6143625"/>
          <a:ext cx="571500" cy="333375"/>
        </a:xfrm>
        <a:prstGeom prst="rect">
          <a:avLst/>
        </a:prstGeom>
        <a:noFill/>
        <a:ln w="0" cmpd="sng">
          <a:noFill/>
        </a:ln>
      </xdr:spPr>
      <xdr:txBody>
        <a:bodyPr vertOverflow="clip" wrap="square" anchor="ctr"/>
        <a:p>
          <a:pPr algn="dist">
            <a:defRPr/>
          </a:pPr>
          <a:r>
            <a:rPr lang="en-US" cap="none" sz="900" b="0" i="0" u="none" baseline="0"/>
            <a:t>適用除外
非該当</a:t>
          </a:r>
        </a:p>
      </xdr:txBody>
    </xdr:sp>
    <xdr:clientData/>
  </xdr:twoCellAnchor>
  <xdr:oneCellAnchor>
    <xdr:from>
      <xdr:col>12</xdr:col>
      <xdr:colOff>38100</xdr:colOff>
      <xdr:row>29</xdr:row>
      <xdr:rowOff>266700</xdr:rowOff>
    </xdr:from>
    <xdr:ext cx="571500" cy="361950"/>
    <xdr:sp>
      <xdr:nvSpPr>
        <xdr:cNvPr id="2" name="テキスト 17"/>
        <xdr:cNvSpPr txBox="1">
          <a:spLocks noChangeArrowheads="1"/>
        </xdr:cNvSpPr>
      </xdr:nvSpPr>
      <xdr:spPr>
        <a:xfrm>
          <a:off x="4257675" y="6715125"/>
          <a:ext cx="571500" cy="361950"/>
        </a:xfrm>
        <a:prstGeom prst="rect">
          <a:avLst/>
        </a:prstGeom>
        <a:noFill/>
        <a:ln w="0" cmpd="sng">
          <a:noFill/>
        </a:ln>
      </xdr:spPr>
      <xdr:txBody>
        <a:bodyPr vertOverflow="clip" wrap="square" anchor="ctr"/>
        <a:p>
          <a:pPr algn="dist">
            <a:defRPr/>
          </a:pPr>
          <a:r>
            <a:rPr lang="en-US" cap="none" sz="900" b="0" i="0" u="none" baseline="0"/>
            <a:t>適用除外
該当</a:t>
          </a:r>
        </a:p>
      </xdr:txBody>
    </xdr:sp>
    <xdr:clientData/>
  </xdr:oneCellAnchor>
  <xdr:twoCellAnchor>
    <xdr:from>
      <xdr:col>8</xdr:col>
      <xdr:colOff>28575</xdr:colOff>
      <xdr:row>35</xdr:row>
      <xdr:rowOff>47625</xdr:rowOff>
    </xdr:from>
    <xdr:to>
      <xdr:col>12</xdr:col>
      <xdr:colOff>180975</xdr:colOff>
      <xdr:row>35</xdr:row>
      <xdr:rowOff>390525</xdr:rowOff>
    </xdr:to>
    <xdr:sp>
      <xdr:nvSpPr>
        <xdr:cNvPr id="3" name="テキスト 26"/>
        <xdr:cNvSpPr txBox="1">
          <a:spLocks noChangeArrowheads="1"/>
        </xdr:cNvSpPr>
      </xdr:nvSpPr>
      <xdr:spPr>
        <a:xfrm>
          <a:off x="3409950" y="7886700"/>
          <a:ext cx="990600" cy="342900"/>
        </a:xfrm>
        <a:prstGeom prst="rect">
          <a:avLst/>
        </a:prstGeom>
        <a:solidFill>
          <a:srgbClr val="FFFFFF"/>
        </a:solidFill>
        <a:ln w="1" cmpd="sng">
          <a:noFill/>
        </a:ln>
      </xdr:spPr>
      <xdr:txBody>
        <a:bodyPr vertOverflow="clip" wrap="square" anchor="ctr"/>
        <a:p>
          <a:pPr algn="ctr">
            <a:defRPr/>
          </a:pPr>
          <a:r>
            <a:rPr lang="en-US" cap="none" sz="1100" b="0" i="0" u="none" baseline="0"/>
            <a:t>年度末現在  被保険者数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31</xdr:row>
      <xdr:rowOff>0</xdr:rowOff>
    </xdr:from>
    <xdr:to>
      <xdr:col>8</xdr:col>
      <xdr:colOff>9525</xdr:colOff>
      <xdr:row>39</xdr:row>
      <xdr:rowOff>0</xdr:rowOff>
    </xdr:to>
    <xdr:sp>
      <xdr:nvSpPr>
        <xdr:cNvPr id="1" name="Line 1"/>
        <xdr:cNvSpPr>
          <a:spLocks/>
        </xdr:cNvSpPr>
      </xdr:nvSpPr>
      <xdr:spPr>
        <a:xfrm flipV="1">
          <a:off x="4048125" y="7667625"/>
          <a:ext cx="2276475" cy="1981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H8:Z53"/>
  <sheetViews>
    <sheetView workbookViewId="0" topLeftCell="A1">
      <selection activeCell="E31" sqref="E31"/>
    </sheetView>
  </sheetViews>
  <sheetFormatPr defaultColWidth="9.00390625" defaultRowHeight="13.5"/>
  <cols>
    <col min="1" max="16384" width="2.625" style="0" customWidth="1"/>
  </cols>
  <sheetData>
    <row r="7" ht="14.25" thickBot="1"/>
    <row r="8" spans="8:26" ht="14.25" thickTop="1">
      <c r="H8" s="1"/>
      <c r="I8" s="2"/>
      <c r="J8" s="2"/>
      <c r="K8" s="2"/>
      <c r="L8" s="2"/>
      <c r="M8" s="2"/>
      <c r="N8" s="2"/>
      <c r="O8" s="2"/>
      <c r="P8" s="2"/>
      <c r="Q8" s="2"/>
      <c r="R8" s="2"/>
      <c r="S8" s="2"/>
      <c r="T8" s="2"/>
      <c r="U8" s="2"/>
      <c r="V8" s="2"/>
      <c r="W8" s="2"/>
      <c r="X8" s="2"/>
      <c r="Y8" s="2"/>
      <c r="Z8" s="3"/>
    </row>
    <row r="9" spans="8:26" ht="13.5">
      <c r="H9" s="4"/>
      <c r="I9" s="5"/>
      <c r="J9" s="5"/>
      <c r="K9" s="5"/>
      <c r="L9" s="5"/>
      <c r="M9" s="5"/>
      <c r="N9" s="5"/>
      <c r="O9" s="5"/>
      <c r="P9" s="5"/>
      <c r="Q9" s="5"/>
      <c r="R9" s="5"/>
      <c r="S9" s="5"/>
      <c r="T9" s="5"/>
      <c r="U9" s="5"/>
      <c r="V9" s="5"/>
      <c r="W9" s="5"/>
      <c r="X9" s="5"/>
      <c r="Y9" s="5"/>
      <c r="Z9" s="6"/>
    </row>
    <row r="10" spans="8:26" ht="14.25">
      <c r="H10" s="4"/>
      <c r="I10" s="5"/>
      <c r="J10" s="5"/>
      <c r="K10" s="406" t="s">
        <v>1154</v>
      </c>
      <c r="L10" s="406"/>
      <c r="M10" s="406"/>
      <c r="N10" s="406"/>
      <c r="O10" s="406"/>
      <c r="P10" s="406"/>
      <c r="Q10" s="406"/>
      <c r="R10" s="406"/>
      <c r="S10" s="406"/>
      <c r="T10" s="406"/>
      <c r="U10" s="406"/>
      <c r="V10" s="406"/>
      <c r="W10" s="406"/>
      <c r="X10" s="5"/>
      <c r="Y10" s="5"/>
      <c r="Z10" s="6"/>
    </row>
    <row r="11" spans="8:26" ht="13.5">
      <c r="H11" s="4"/>
      <c r="I11" s="5"/>
      <c r="J11" s="5"/>
      <c r="K11" s="5"/>
      <c r="L11" s="5"/>
      <c r="M11" s="5"/>
      <c r="N11" s="5"/>
      <c r="O11" s="5"/>
      <c r="P11" s="5"/>
      <c r="Q11" s="5"/>
      <c r="R11" s="5"/>
      <c r="S11" s="5"/>
      <c r="T11" s="5"/>
      <c r="U11" s="5"/>
      <c r="V11" s="5"/>
      <c r="W11" s="5"/>
      <c r="X11" s="5"/>
      <c r="Y11" s="5"/>
      <c r="Z11" s="6"/>
    </row>
    <row r="12" spans="8:26" ht="13.5">
      <c r="H12" s="4"/>
      <c r="I12" s="5"/>
      <c r="J12" s="5"/>
      <c r="K12" s="5"/>
      <c r="L12" s="5"/>
      <c r="M12" s="5"/>
      <c r="N12" s="5"/>
      <c r="O12" s="5"/>
      <c r="P12" s="5"/>
      <c r="Q12" s="5"/>
      <c r="R12" s="5"/>
      <c r="S12" s="5"/>
      <c r="T12" s="5"/>
      <c r="U12" s="5"/>
      <c r="V12" s="5"/>
      <c r="W12" s="5"/>
      <c r="X12" s="5"/>
      <c r="Y12" s="5"/>
      <c r="Z12" s="6"/>
    </row>
    <row r="13" spans="8:26" ht="14.25">
      <c r="H13" s="4"/>
      <c r="I13" s="5"/>
      <c r="J13" s="5"/>
      <c r="K13" s="406" t="s">
        <v>658</v>
      </c>
      <c r="L13" s="406"/>
      <c r="M13" s="406"/>
      <c r="N13" s="406"/>
      <c r="O13" s="406"/>
      <c r="P13" s="406"/>
      <c r="Q13" s="406"/>
      <c r="R13" s="406"/>
      <c r="S13" s="406"/>
      <c r="T13" s="406"/>
      <c r="U13" s="406"/>
      <c r="V13" s="406"/>
      <c r="W13" s="406"/>
      <c r="X13" s="5"/>
      <c r="Y13" s="5"/>
      <c r="Z13" s="6"/>
    </row>
    <row r="14" spans="8:26" ht="13.5">
      <c r="H14" s="4"/>
      <c r="I14" s="5"/>
      <c r="J14" s="5"/>
      <c r="K14" s="5"/>
      <c r="L14" s="5"/>
      <c r="M14" s="5"/>
      <c r="N14" s="5"/>
      <c r="O14" s="5"/>
      <c r="P14" s="5"/>
      <c r="Q14" s="5"/>
      <c r="R14" s="5"/>
      <c r="S14" s="5"/>
      <c r="T14" s="5"/>
      <c r="U14" s="5"/>
      <c r="V14" s="5"/>
      <c r="W14" s="5"/>
      <c r="X14" s="5"/>
      <c r="Y14" s="5"/>
      <c r="Z14" s="6"/>
    </row>
    <row r="15" spans="8:26" ht="14.25" thickBot="1">
      <c r="H15" s="7"/>
      <c r="I15" s="8"/>
      <c r="J15" s="8"/>
      <c r="K15" s="8"/>
      <c r="L15" s="8"/>
      <c r="M15" s="8"/>
      <c r="N15" s="8"/>
      <c r="O15" s="8"/>
      <c r="P15" s="8"/>
      <c r="Q15" s="8"/>
      <c r="R15" s="8"/>
      <c r="S15" s="8"/>
      <c r="T15" s="8"/>
      <c r="U15" s="8"/>
      <c r="V15" s="8"/>
      <c r="W15" s="8"/>
      <c r="X15" s="8"/>
      <c r="Y15" s="8"/>
      <c r="Z15" s="9"/>
    </row>
    <row r="16" ht="14.25" thickTop="1"/>
    <row r="50" ht="13.5">
      <c r="P50" t="s">
        <v>1155</v>
      </c>
    </row>
    <row r="53" ht="13.5">
      <c r="S53" t="s">
        <v>1081</v>
      </c>
    </row>
  </sheetData>
  <mergeCells count="2">
    <mergeCell ref="K10:W10"/>
    <mergeCell ref="K13:W13"/>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E49"/>
  <sheetViews>
    <sheetView workbookViewId="0" topLeftCell="A1">
      <selection activeCell="AM7" sqref="AM7"/>
    </sheetView>
  </sheetViews>
  <sheetFormatPr defaultColWidth="9.00390625" defaultRowHeight="16.5" customHeight="1"/>
  <cols>
    <col min="1" max="16384" width="2.625" style="32" customWidth="1"/>
  </cols>
  <sheetData>
    <row r="1" spans="1:8" ht="15" customHeight="1">
      <c r="A1" s="32" t="s">
        <v>184</v>
      </c>
      <c r="H1" s="32" t="s">
        <v>158</v>
      </c>
    </row>
    <row r="2" ht="15" customHeight="1"/>
    <row r="3" ht="15" customHeight="1">
      <c r="A3" s="32" t="s">
        <v>758</v>
      </c>
    </row>
    <row r="4" ht="15" customHeight="1" thickBot="1">
      <c r="AE4" s="246" t="s">
        <v>1255</v>
      </c>
    </row>
    <row r="5" spans="1:31" ht="15" customHeight="1" thickBot="1">
      <c r="A5" s="1089"/>
      <c r="B5" s="1090"/>
      <c r="C5" s="1090"/>
      <c r="D5" s="1090"/>
      <c r="E5" s="1090"/>
      <c r="F5" s="1090"/>
      <c r="G5" s="1090"/>
      <c r="H5" s="1090"/>
      <c r="I5" s="1090"/>
      <c r="J5" s="1090"/>
      <c r="K5" s="1090"/>
      <c r="L5" s="1090"/>
      <c r="M5" s="1090"/>
      <c r="N5" s="1102" t="s">
        <v>159</v>
      </c>
      <c r="O5" s="1098"/>
      <c r="P5" s="1098"/>
      <c r="Q5" s="1098"/>
      <c r="R5" s="1098"/>
      <c r="S5" s="1103"/>
      <c r="T5" s="1097" t="s">
        <v>160</v>
      </c>
      <c r="U5" s="1100"/>
      <c r="V5" s="1100"/>
      <c r="W5" s="1100"/>
      <c r="X5" s="1100"/>
      <c r="Y5" s="1101"/>
      <c r="Z5" s="1097" t="s">
        <v>161</v>
      </c>
      <c r="AA5" s="1098"/>
      <c r="AB5" s="1098"/>
      <c r="AC5" s="1098"/>
      <c r="AD5" s="1098"/>
      <c r="AE5" s="1099"/>
    </row>
    <row r="6" spans="1:31" ht="15" customHeight="1">
      <c r="A6" s="1091" t="s">
        <v>1371</v>
      </c>
      <c r="B6" s="1092"/>
      <c r="C6" s="1092"/>
      <c r="D6" s="1092"/>
      <c r="E6" s="1092"/>
      <c r="F6" s="1112" t="s">
        <v>1259</v>
      </c>
      <c r="G6" s="1112"/>
      <c r="H6" s="1112"/>
      <c r="I6" s="1112"/>
      <c r="J6" s="1112"/>
      <c r="K6" s="1112"/>
      <c r="L6" s="1112"/>
      <c r="M6" s="1113"/>
      <c r="N6" s="1114">
        <v>1192</v>
      </c>
      <c r="O6" s="1115"/>
      <c r="P6" s="1115"/>
      <c r="Q6" s="1115"/>
      <c r="R6" s="1115"/>
      <c r="S6" s="1116"/>
      <c r="T6" s="1135">
        <v>1364</v>
      </c>
      <c r="U6" s="1136"/>
      <c r="V6" s="1136"/>
      <c r="W6" s="1136"/>
      <c r="X6" s="1136"/>
      <c r="Y6" s="1137"/>
      <c r="Z6" s="1135">
        <v>1524</v>
      </c>
      <c r="AA6" s="1115"/>
      <c r="AB6" s="1115"/>
      <c r="AC6" s="1115"/>
      <c r="AD6" s="1115"/>
      <c r="AE6" s="1138"/>
    </row>
    <row r="7" spans="1:31" ht="15" customHeight="1">
      <c r="A7" s="1093"/>
      <c r="B7" s="1094"/>
      <c r="C7" s="1094"/>
      <c r="D7" s="1094"/>
      <c r="E7" s="1094"/>
      <c r="F7" s="1104" t="s">
        <v>1260</v>
      </c>
      <c r="G7" s="1104"/>
      <c r="H7" s="1104"/>
      <c r="I7" s="1104"/>
      <c r="J7" s="1104"/>
      <c r="K7" s="1104"/>
      <c r="L7" s="1104"/>
      <c r="M7" s="1105"/>
      <c r="N7" s="1117">
        <v>1668</v>
      </c>
      <c r="O7" s="1118"/>
      <c r="P7" s="1118"/>
      <c r="Q7" s="1118"/>
      <c r="R7" s="1118"/>
      <c r="S7" s="1119"/>
      <c r="T7" s="1126">
        <v>1794</v>
      </c>
      <c r="U7" s="1127"/>
      <c r="V7" s="1127"/>
      <c r="W7" s="1127"/>
      <c r="X7" s="1127"/>
      <c r="Y7" s="1128"/>
      <c r="Z7" s="1126">
        <v>1887</v>
      </c>
      <c r="AA7" s="1118"/>
      <c r="AB7" s="1118"/>
      <c r="AC7" s="1118"/>
      <c r="AD7" s="1118"/>
      <c r="AE7" s="1139"/>
    </row>
    <row r="8" spans="1:31" ht="15" customHeight="1">
      <c r="A8" s="1093"/>
      <c r="B8" s="1094"/>
      <c r="C8" s="1094"/>
      <c r="D8" s="1094"/>
      <c r="E8" s="1094"/>
      <c r="F8" s="1104" t="s">
        <v>1261</v>
      </c>
      <c r="G8" s="1104"/>
      <c r="H8" s="1104"/>
      <c r="I8" s="1104"/>
      <c r="J8" s="1104"/>
      <c r="K8" s="1104"/>
      <c r="L8" s="1104"/>
      <c r="M8" s="1105"/>
      <c r="N8" s="1117">
        <v>1009</v>
      </c>
      <c r="O8" s="1118"/>
      <c r="P8" s="1118"/>
      <c r="Q8" s="1118"/>
      <c r="R8" s="1118"/>
      <c r="S8" s="1119"/>
      <c r="T8" s="1126">
        <v>1089</v>
      </c>
      <c r="U8" s="1127"/>
      <c r="V8" s="1127"/>
      <c r="W8" s="1127"/>
      <c r="X8" s="1127"/>
      <c r="Y8" s="1128"/>
      <c r="Z8" s="1126">
        <v>1136</v>
      </c>
      <c r="AA8" s="1118"/>
      <c r="AB8" s="1118"/>
      <c r="AC8" s="1118"/>
      <c r="AD8" s="1118"/>
      <c r="AE8" s="1139"/>
    </row>
    <row r="9" spans="1:31" ht="15" customHeight="1">
      <c r="A9" s="1093"/>
      <c r="B9" s="1094"/>
      <c r="C9" s="1094"/>
      <c r="D9" s="1094"/>
      <c r="E9" s="1094"/>
      <c r="F9" s="1104" t="s">
        <v>1262</v>
      </c>
      <c r="G9" s="1104"/>
      <c r="H9" s="1104"/>
      <c r="I9" s="1104"/>
      <c r="J9" s="1104"/>
      <c r="K9" s="1104"/>
      <c r="L9" s="1104"/>
      <c r="M9" s="1105"/>
      <c r="N9" s="1117">
        <v>609</v>
      </c>
      <c r="O9" s="1118"/>
      <c r="P9" s="1118"/>
      <c r="Q9" s="1118"/>
      <c r="R9" s="1118"/>
      <c r="S9" s="1119"/>
      <c r="T9" s="1126">
        <v>652</v>
      </c>
      <c r="U9" s="1127"/>
      <c r="V9" s="1127"/>
      <c r="W9" s="1127"/>
      <c r="X9" s="1127"/>
      <c r="Y9" s="1128"/>
      <c r="Z9" s="1126">
        <v>665</v>
      </c>
      <c r="AA9" s="1118"/>
      <c r="AB9" s="1118"/>
      <c r="AC9" s="1118"/>
      <c r="AD9" s="1118"/>
      <c r="AE9" s="1139"/>
    </row>
    <row r="10" spans="1:31" ht="15" customHeight="1">
      <c r="A10" s="1093"/>
      <c r="B10" s="1094"/>
      <c r="C10" s="1094"/>
      <c r="D10" s="1094"/>
      <c r="E10" s="1094"/>
      <c r="F10" s="1104" t="s">
        <v>1263</v>
      </c>
      <c r="G10" s="1104"/>
      <c r="H10" s="1104"/>
      <c r="I10" s="1104"/>
      <c r="J10" s="1104"/>
      <c r="K10" s="1104"/>
      <c r="L10" s="1104"/>
      <c r="M10" s="1105"/>
      <c r="N10" s="1117">
        <v>396</v>
      </c>
      <c r="O10" s="1118"/>
      <c r="P10" s="1118"/>
      <c r="Q10" s="1118"/>
      <c r="R10" s="1118"/>
      <c r="S10" s="1119"/>
      <c r="T10" s="1126">
        <v>412</v>
      </c>
      <c r="U10" s="1127"/>
      <c r="V10" s="1127"/>
      <c r="W10" s="1127"/>
      <c r="X10" s="1127"/>
      <c r="Y10" s="1128"/>
      <c r="Z10" s="1126">
        <v>390</v>
      </c>
      <c r="AA10" s="1118"/>
      <c r="AB10" s="1118"/>
      <c r="AC10" s="1118"/>
      <c r="AD10" s="1118"/>
      <c r="AE10" s="1139"/>
    </row>
    <row r="11" spans="1:31" ht="15" customHeight="1" thickBot="1">
      <c r="A11" s="1093"/>
      <c r="B11" s="1094"/>
      <c r="C11" s="1094"/>
      <c r="D11" s="1094"/>
      <c r="E11" s="1094"/>
      <c r="F11" s="1106" t="s">
        <v>1264</v>
      </c>
      <c r="G11" s="1106"/>
      <c r="H11" s="1106"/>
      <c r="I11" s="1106"/>
      <c r="J11" s="1106"/>
      <c r="K11" s="1106"/>
      <c r="L11" s="1106"/>
      <c r="M11" s="1107"/>
      <c r="N11" s="1120">
        <v>424</v>
      </c>
      <c r="O11" s="1121"/>
      <c r="P11" s="1121"/>
      <c r="Q11" s="1121"/>
      <c r="R11" s="1121"/>
      <c r="S11" s="1122"/>
      <c r="T11" s="1129">
        <v>425</v>
      </c>
      <c r="U11" s="1130"/>
      <c r="V11" s="1130"/>
      <c r="W11" s="1130"/>
      <c r="X11" s="1130"/>
      <c r="Y11" s="1131"/>
      <c r="Z11" s="1129">
        <v>407</v>
      </c>
      <c r="AA11" s="1121"/>
      <c r="AB11" s="1121"/>
      <c r="AC11" s="1121"/>
      <c r="AD11" s="1121"/>
      <c r="AE11" s="1140"/>
    </row>
    <row r="12" spans="1:31" ht="15" customHeight="1" thickTop="1">
      <c r="A12" s="1093"/>
      <c r="B12" s="1094"/>
      <c r="C12" s="1094"/>
      <c r="D12" s="1094"/>
      <c r="E12" s="1094"/>
      <c r="F12" s="1108" t="s">
        <v>848</v>
      </c>
      <c r="G12" s="1108"/>
      <c r="H12" s="1108"/>
      <c r="I12" s="1108"/>
      <c r="J12" s="1108"/>
      <c r="K12" s="1108"/>
      <c r="L12" s="1108"/>
      <c r="M12" s="1109"/>
      <c r="N12" s="1123">
        <v>104</v>
      </c>
      <c r="O12" s="1124"/>
      <c r="P12" s="1124"/>
      <c r="Q12" s="1124"/>
      <c r="R12" s="1124"/>
      <c r="S12" s="1125"/>
      <c r="T12" s="1132">
        <v>107</v>
      </c>
      <c r="U12" s="1133"/>
      <c r="V12" s="1133"/>
      <c r="W12" s="1133"/>
      <c r="X12" s="1133"/>
      <c r="Y12" s="1134"/>
      <c r="Z12" s="1132">
        <v>109</v>
      </c>
      <c r="AA12" s="1124"/>
      <c r="AB12" s="1124"/>
      <c r="AC12" s="1124"/>
      <c r="AD12" s="1124"/>
      <c r="AE12" s="1141"/>
    </row>
    <row r="13" spans="1:31" ht="15" customHeight="1" thickBot="1">
      <c r="A13" s="1093"/>
      <c r="B13" s="1094"/>
      <c r="C13" s="1094"/>
      <c r="D13" s="1094"/>
      <c r="E13" s="1094"/>
      <c r="F13" s="1110" t="s">
        <v>162</v>
      </c>
      <c r="G13" s="1110"/>
      <c r="H13" s="1110"/>
      <c r="I13" s="1110"/>
      <c r="J13" s="1110"/>
      <c r="K13" s="1110"/>
      <c r="L13" s="1110"/>
      <c r="M13" s="1111"/>
      <c r="N13" s="1120">
        <v>104</v>
      </c>
      <c r="O13" s="1121"/>
      <c r="P13" s="1121"/>
      <c r="Q13" s="1121"/>
      <c r="R13" s="1121"/>
      <c r="S13" s="1122"/>
      <c r="T13" s="1129">
        <v>107</v>
      </c>
      <c r="U13" s="1130"/>
      <c r="V13" s="1130"/>
      <c r="W13" s="1130"/>
      <c r="X13" s="1130"/>
      <c r="Y13" s="1131"/>
      <c r="Z13" s="1129">
        <v>109</v>
      </c>
      <c r="AA13" s="1121"/>
      <c r="AB13" s="1121"/>
      <c r="AC13" s="1121"/>
      <c r="AD13" s="1121"/>
      <c r="AE13" s="1140"/>
    </row>
    <row r="14" spans="1:31" ht="15" customHeight="1" thickBot="1" thickTop="1">
      <c r="A14" s="1095"/>
      <c r="B14" s="1096"/>
      <c r="C14" s="1096"/>
      <c r="D14" s="1096"/>
      <c r="E14" s="1096"/>
      <c r="F14" s="1087" t="s">
        <v>1539</v>
      </c>
      <c r="G14" s="1087"/>
      <c r="H14" s="1087"/>
      <c r="I14" s="1087"/>
      <c r="J14" s="1087"/>
      <c r="K14" s="1087"/>
      <c r="L14" s="1087"/>
      <c r="M14" s="1088"/>
      <c r="N14" s="1049">
        <f>SUM(N6:S13)</f>
        <v>5506</v>
      </c>
      <c r="O14" s="1050"/>
      <c r="P14" s="1050"/>
      <c r="Q14" s="1050"/>
      <c r="R14" s="1050"/>
      <c r="S14" s="1051"/>
      <c r="T14" s="1054">
        <f>SUM(T6:Y13)</f>
        <v>5950</v>
      </c>
      <c r="U14" s="1055"/>
      <c r="V14" s="1055"/>
      <c r="W14" s="1055"/>
      <c r="X14" s="1055"/>
      <c r="Y14" s="1056"/>
      <c r="Z14" s="1054">
        <f>SUM(Z6:AE13)</f>
        <v>6227</v>
      </c>
      <c r="AA14" s="1050"/>
      <c r="AB14" s="1050"/>
      <c r="AC14" s="1050"/>
      <c r="AD14" s="1050"/>
      <c r="AE14" s="1057"/>
    </row>
    <row r="15" spans="1:31" ht="15" customHeight="1">
      <c r="A15" s="1149" t="s">
        <v>163</v>
      </c>
      <c r="B15" s="1150"/>
      <c r="C15" s="1150"/>
      <c r="D15" s="1150"/>
      <c r="E15" s="1150"/>
      <c r="F15" s="1155" t="s">
        <v>1270</v>
      </c>
      <c r="G15" s="1156"/>
      <c r="H15" s="1156"/>
      <c r="I15" s="1156"/>
      <c r="J15" s="1156"/>
      <c r="K15" s="1156"/>
      <c r="L15" s="1156"/>
      <c r="M15" s="1156"/>
      <c r="N15" s="1114">
        <v>881</v>
      </c>
      <c r="O15" s="1115"/>
      <c r="P15" s="1115"/>
      <c r="Q15" s="1115"/>
      <c r="R15" s="1115"/>
      <c r="S15" s="1116"/>
      <c r="T15" s="1135">
        <v>881</v>
      </c>
      <c r="U15" s="1115"/>
      <c r="V15" s="1115"/>
      <c r="W15" s="1115"/>
      <c r="X15" s="1115"/>
      <c r="Y15" s="1116"/>
      <c r="Z15" s="1135">
        <v>1061</v>
      </c>
      <c r="AA15" s="1115"/>
      <c r="AB15" s="1115"/>
      <c r="AC15" s="1115"/>
      <c r="AD15" s="1115"/>
      <c r="AE15" s="1138"/>
    </row>
    <row r="16" spans="1:31" ht="15" customHeight="1">
      <c r="A16" s="1151"/>
      <c r="B16" s="1152"/>
      <c r="C16" s="1152"/>
      <c r="D16" s="1152"/>
      <c r="E16" s="1152"/>
      <c r="F16" s="1157" t="s">
        <v>1459</v>
      </c>
      <c r="G16" s="1157"/>
      <c r="H16" s="1157"/>
      <c r="I16" s="1157"/>
      <c r="J16" s="1157"/>
      <c r="K16" s="1157"/>
      <c r="L16" s="1157"/>
      <c r="M16" s="1158"/>
      <c r="N16" s="1117">
        <v>696</v>
      </c>
      <c r="O16" s="1118"/>
      <c r="P16" s="1118"/>
      <c r="Q16" s="1118"/>
      <c r="R16" s="1118"/>
      <c r="S16" s="1119"/>
      <c r="T16" s="1126">
        <v>696</v>
      </c>
      <c r="U16" s="1127"/>
      <c r="V16" s="1127"/>
      <c r="W16" s="1127"/>
      <c r="X16" s="1127"/>
      <c r="Y16" s="1128"/>
      <c r="Z16" s="1126">
        <v>759</v>
      </c>
      <c r="AA16" s="1118"/>
      <c r="AB16" s="1118"/>
      <c r="AC16" s="1118"/>
      <c r="AD16" s="1118"/>
      <c r="AE16" s="1139"/>
    </row>
    <row r="17" spans="1:31" ht="15" customHeight="1" thickBot="1">
      <c r="A17" s="1151"/>
      <c r="B17" s="1152"/>
      <c r="C17" s="1152"/>
      <c r="D17" s="1152"/>
      <c r="E17" s="1152"/>
      <c r="F17" s="1142" t="s">
        <v>1246</v>
      </c>
      <c r="G17" s="1142"/>
      <c r="H17" s="1142"/>
      <c r="I17" s="1142"/>
      <c r="J17" s="1142"/>
      <c r="K17" s="1142"/>
      <c r="L17" s="1142"/>
      <c r="M17" s="1143"/>
      <c r="N17" s="1120">
        <v>350</v>
      </c>
      <c r="O17" s="1121"/>
      <c r="P17" s="1121"/>
      <c r="Q17" s="1121"/>
      <c r="R17" s="1121"/>
      <c r="S17" s="1122"/>
      <c r="T17" s="1129">
        <v>434</v>
      </c>
      <c r="U17" s="1130"/>
      <c r="V17" s="1130"/>
      <c r="W17" s="1130"/>
      <c r="X17" s="1130"/>
      <c r="Y17" s="1131"/>
      <c r="Z17" s="1129">
        <v>444</v>
      </c>
      <c r="AA17" s="1121"/>
      <c r="AB17" s="1121"/>
      <c r="AC17" s="1121"/>
      <c r="AD17" s="1121"/>
      <c r="AE17" s="1140"/>
    </row>
    <row r="18" spans="1:31" ht="15" customHeight="1" thickBot="1" thickTop="1">
      <c r="A18" s="1153"/>
      <c r="B18" s="1154"/>
      <c r="C18" s="1154"/>
      <c r="D18" s="1154"/>
      <c r="E18" s="1154"/>
      <c r="F18" s="1144" t="s">
        <v>1539</v>
      </c>
      <c r="G18" s="1144"/>
      <c r="H18" s="1144"/>
      <c r="I18" s="1144"/>
      <c r="J18" s="1144"/>
      <c r="K18" s="1144"/>
      <c r="L18" s="1144"/>
      <c r="M18" s="1145"/>
      <c r="N18" s="1049">
        <f>SUM(N15:S17)</f>
        <v>1927</v>
      </c>
      <c r="O18" s="1050"/>
      <c r="P18" s="1050"/>
      <c r="Q18" s="1050"/>
      <c r="R18" s="1050"/>
      <c r="S18" s="1051"/>
      <c r="T18" s="1054">
        <f>SUM(T15:Y17)</f>
        <v>2011</v>
      </c>
      <c r="U18" s="1055"/>
      <c r="V18" s="1055"/>
      <c r="W18" s="1055"/>
      <c r="X18" s="1055"/>
      <c r="Y18" s="1056"/>
      <c r="Z18" s="1054">
        <f>SUM(Z15:AE17)</f>
        <v>2264</v>
      </c>
      <c r="AA18" s="1050"/>
      <c r="AB18" s="1050"/>
      <c r="AC18" s="1050"/>
      <c r="AD18" s="1050"/>
      <c r="AE18" s="1057"/>
    </row>
    <row r="19" spans="1:31" ht="15" customHeight="1">
      <c r="A19" s="261"/>
      <c r="B19" s="261"/>
      <c r="C19" s="261"/>
      <c r="D19" s="261"/>
      <c r="E19" s="261"/>
      <c r="F19" s="259"/>
      <c r="G19" s="259"/>
      <c r="H19" s="259"/>
      <c r="I19" s="259"/>
      <c r="J19" s="259"/>
      <c r="K19" s="259"/>
      <c r="L19" s="259"/>
      <c r="M19" s="259"/>
      <c r="N19" s="260"/>
      <c r="O19" s="260"/>
      <c r="P19" s="260"/>
      <c r="Q19" s="260"/>
      <c r="R19" s="260"/>
      <c r="S19" s="260"/>
      <c r="T19" s="260"/>
      <c r="U19" s="260"/>
      <c r="V19" s="260"/>
      <c r="W19" s="260"/>
      <c r="X19" s="260"/>
      <c r="Y19" s="260"/>
      <c r="Z19" s="260"/>
      <c r="AA19" s="260"/>
      <c r="AB19" s="260"/>
      <c r="AC19" s="260"/>
      <c r="AD19" s="260"/>
      <c r="AE19" s="260"/>
    </row>
    <row r="20" spans="1:31" ht="15" customHeight="1">
      <c r="A20" s="261"/>
      <c r="B20" s="261"/>
      <c r="C20" s="261"/>
      <c r="D20" s="261"/>
      <c r="E20" s="261"/>
      <c r="F20" s="259"/>
      <c r="G20" s="259"/>
      <c r="H20" s="259"/>
      <c r="I20" s="259"/>
      <c r="J20" s="259"/>
      <c r="K20" s="259"/>
      <c r="L20" s="259"/>
      <c r="M20" s="259"/>
      <c r="N20" s="260"/>
      <c r="O20" s="260"/>
      <c r="P20" s="260"/>
      <c r="Q20" s="260"/>
      <c r="R20" s="260"/>
      <c r="S20" s="260"/>
      <c r="T20" s="260"/>
      <c r="U20" s="260"/>
      <c r="V20" s="260"/>
      <c r="W20" s="260"/>
      <c r="X20" s="260"/>
      <c r="Y20" s="260"/>
      <c r="Z20" s="260"/>
      <c r="AA20" s="260"/>
      <c r="AB20" s="260"/>
      <c r="AC20" s="260"/>
      <c r="AD20" s="260"/>
      <c r="AE20" s="260"/>
    </row>
    <row r="21" spans="1:31" ht="15" customHeight="1">
      <c r="A21" s="261" t="s">
        <v>1268</v>
      </c>
      <c r="B21" s="261"/>
      <c r="C21" s="261"/>
      <c r="D21" s="261"/>
      <c r="E21" s="261"/>
      <c r="F21" s="259"/>
      <c r="G21" s="259"/>
      <c r="H21" s="259"/>
      <c r="I21" s="259"/>
      <c r="J21" s="259"/>
      <c r="K21" s="259"/>
      <c r="L21" s="259"/>
      <c r="M21" s="259"/>
      <c r="N21" s="260"/>
      <c r="O21" s="260"/>
      <c r="P21" s="260"/>
      <c r="Q21" s="260"/>
      <c r="R21" s="260"/>
      <c r="S21" s="260"/>
      <c r="T21" s="260"/>
      <c r="U21" s="260"/>
      <c r="V21" s="260"/>
      <c r="W21" s="260"/>
      <c r="X21" s="260"/>
      <c r="Y21" s="260"/>
      <c r="Z21" s="260"/>
      <c r="AA21" s="260"/>
      <c r="AB21" s="260"/>
      <c r="AC21" s="260"/>
      <c r="AD21" s="260"/>
      <c r="AE21" s="260"/>
    </row>
    <row r="22" ht="15" customHeight="1" thickBot="1">
      <c r="AE22" s="246" t="s">
        <v>185</v>
      </c>
    </row>
    <row r="23" spans="1:31" ht="15" customHeight="1" thickBot="1">
      <c r="A23" s="1146"/>
      <c r="B23" s="1147"/>
      <c r="C23" s="1147"/>
      <c r="D23" s="1147"/>
      <c r="E23" s="1147"/>
      <c r="F23" s="1147"/>
      <c r="G23" s="1147"/>
      <c r="H23" s="1147"/>
      <c r="I23" s="1147"/>
      <c r="J23" s="1147"/>
      <c r="K23" s="1147"/>
      <c r="L23" s="1147"/>
      <c r="M23" s="1148"/>
      <c r="N23" s="1052" t="s">
        <v>159</v>
      </c>
      <c r="O23" s="1053"/>
      <c r="P23" s="1053"/>
      <c r="Q23" s="1053"/>
      <c r="R23" s="1053"/>
      <c r="S23" s="1053"/>
      <c r="T23" s="1053" t="s">
        <v>160</v>
      </c>
      <c r="U23" s="1053"/>
      <c r="V23" s="1053"/>
      <c r="W23" s="1053"/>
      <c r="X23" s="1053"/>
      <c r="Y23" s="1053"/>
      <c r="Z23" s="1053" t="s">
        <v>161</v>
      </c>
      <c r="AA23" s="1053"/>
      <c r="AB23" s="1053"/>
      <c r="AC23" s="1053"/>
      <c r="AD23" s="1053"/>
      <c r="AE23" s="1058"/>
    </row>
    <row r="24" spans="1:31" ht="15" customHeight="1">
      <c r="A24" s="1083" t="s">
        <v>759</v>
      </c>
      <c r="B24" s="1084"/>
      <c r="C24" s="1084"/>
      <c r="D24" s="1084"/>
      <c r="E24" s="1085"/>
      <c r="F24" s="1085"/>
      <c r="G24" s="1085"/>
      <c r="H24" s="1085"/>
      <c r="I24" s="1085"/>
      <c r="J24" s="1085"/>
      <c r="K24" s="1085"/>
      <c r="L24" s="1085"/>
      <c r="M24" s="1086"/>
      <c r="N24" s="1046">
        <v>5524803</v>
      </c>
      <c r="O24" s="1047"/>
      <c r="P24" s="1047"/>
      <c r="Q24" s="1047"/>
      <c r="R24" s="1047"/>
      <c r="S24" s="1047"/>
      <c r="T24" s="1047">
        <v>5898917</v>
      </c>
      <c r="U24" s="1047"/>
      <c r="V24" s="1047"/>
      <c r="W24" s="1047"/>
      <c r="X24" s="1047"/>
      <c r="Y24" s="1047"/>
      <c r="Z24" s="1047">
        <v>6057763</v>
      </c>
      <c r="AA24" s="1047"/>
      <c r="AB24" s="1047"/>
      <c r="AC24" s="1047"/>
      <c r="AD24" s="1047"/>
      <c r="AE24" s="1048"/>
    </row>
    <row r="25" spans="1:31" ht="15" customHeight="1">
      <c r="A25" s="1065" t="s">
        <v>760</v>
      </c>
      <c r="B25" s="1066"/>
      <c r="C25" s="1066"/>
      <c r="D25" s="1066"/>
      <c r="E25" s="1067"/>
      <c r="F25" s="1067"/>
      <c r="G25" s="1067"/>
      <c r="H25" s="1067"/>
      <c r="I25" s="1067"/>
      <c r="J25" s="1067"/>
      <c r="K25" s="1067"/>
      <c r="L25" s="1067"/>
      <c r="M25" s="1068"/>
      <c r="N25" s="1040">
        <v>7030665</v>
      </c>
      <c r="O25" s="1029"/>
      <c r="P25" s="1029"/>
      <c r="Q25" s="1029"/>
      <c r="R25" s="1029"/>
      <c r="S25" s="1029"/>
      <c r="T25" s="1029">
        <v>7413481</v>
      </c>
      <c r="U25" s="1029"/>
      <c r="V25" s="1029"/>
      <c r="W25" s="1029"/>
      <c r="X25" s="1029"/>
      <c r="Y25" s="1029"/>
      <c r="Z25" s="1029">
        <v>8294554</v>
      </c>
      <c r="AA25" s="1029"/>
      <c r="AB25" s="1029"/>
      <c r="AC25" s="1029"/>
      <c r="AD25" s="1029"/>
      <c r="AE25" s="1030"/>
    </row>
    <row r="26" spans="1:31" ht="15" customHeight="1">
      <c r="A26" s="1063" t="s">
        <v>761</v>
      </c>
      <c r="B26" s="1060"/>
      <c r="C26" s="1060"/>
      <c r="D26" s="1060"/>
      <c r="E26" s="1060"/>
      <c r="F26" s="1060"/>
      <c r="G26" s="1060"/>
      <c r="H26" s="1060"/>
      <c r="I26" s="1060"/>
      <c r="J26" s="1060"/>
      <c r="K26" s="1060"/>
      <c r="L26" s="1060"/>
      <c r="M26" s="1064"/>
      <c r="N26" s="1044">
        <v>577057</v>
      </c>
      <c r="O26" s="1043"/>
      <c r="P26" s="1043"/>
      <c r="Q26" s="1043"/>
      <c r="R26" s="1043"/>
      <c r="S26" s="1031"/>
      <c r="T26" s="1041">
        <v>622906</v>
      </c>
      <c r="U26" s="1043"/>
      <c r="V26" s="1043"/>
      <c r="W26" s="1043"/>
      <c r="X26" s="1043"/>
      <c r="Y26" s="1031"/>
      <c r="Z26" s="1041">
        <v>649780</v>
      </c>
      <c r="AA26" s="1043"/>
      <c r="AB26" s="1043"/>
      <c r="AC26" s="1043"/>
      <c r="AD26" s="1043"/>
      <c r="AE26" s="1045"/>
    </row>
    <row r="27" spans="1:31" ht="15" customHeight="1">
      <c r="A27" s="1063" t="s">
        <v>762</v>
      </c>
      <c r="B27" s="1060"/>
      <c r="C27" s="1060"/>
      <c r="D27" s="1060"/>
      <c r="E27" s="1060"/>
      <c r="F27" s="1060"/>
      <c r="G27" s="1060"/>
      <c r="H27" s="1060"/>
      <c r="I27" s="1060"/>
      <c r="J27" s="1060"/>
      <c r="K27" s="1060"/>
      <c r="L27" s="1060"/>
      <c r="M27" s="1064"/>
      <c r="N27" s="1044">
        <v>38270</v>
      </c>
      <c r="O27" s="1043"/>
      <c r="P27" s="1043"/>
      <c r="Q27" s="1043"/>
      <c r="R27" s="1043"/>
      <c r="S27" s="1031"/>
      <c r="T27" s="1041">
        <v>41039</v>
      </c>
      <c r="U27" s="1043"/>
      <c r="V27" s="1043"/>
      <c r="W27" s="1043"/>
      <c r="X27" s="1043"/>
      <c r="Y27" s="1031"/>
      <c r="Z27" s="1041">
        <v>43181</v>
      </c>
      <c r="AA27" s="1043"/>
      <c r="AB27" s="1043"/>
      <c r="AC27" s="1043"/>
      <c r="AD27" s="1043"/>
      <c r="AE27" s="1045"/>
    </row>
    <row r="28" spans="1:31" ht="15" customHeight="1">
      <c r="A28" s="1063" t="s">
        <v>763</v>
      </c>
      <c r="B28" s="1060"/>
      <c r="C28" s="1060"/>
      <c r="D28" s="1060"/>
      <c r="E28" s="1060"/>
      <c r="F28" s="1060"/>
      <c r="G28" s="1060"/>
      <c r="H28" s="1060"/>
      <c r="I28" s="1060"/>
      <c r="J28" s="1060"/>
      <c r="K28" s="1060"/>
      <c r="L28" s="1060"/>
      <c r="M28" s="1064"/>
      <c r="N28" s="1044">
        <v>134716</v>
      </c>
      <c r="O28" s="1043"/>
      <c r="P28" s="1043"/>
      <c r="Q28" s="1043"/>
      <c r="R28" s="1043"/>
      <c r="S28" s="1031"/>
      <c r="T28" s="1041">
        <v>144907</v>
      </c>
      <c r="U28" s="1043"/>
      <c r="V28" s="1043"/>
      <c r="W28" s="1043"/>
      <c r="X28" s="1043"/>
      <c r="Y28" s="1031"/>
      <c r="Z28" s="1041">
        <v>155247</v>
      </c>
      <c r="AA28" s="1043"/>
      <c r="AB28" s="1043"/>
      <c r="AC28" s="1043"/>
      <c r="AD28" s="1043"/>
      <c r="AE28" s="1045"/>
    </row>
    <row r="29" spans="1:31" ht="15" customHeight="1">
      <c r="A29" s="1065" t="s">
        <v>764</v>
      </c>
      <c r="B29" s="1066"/>
      <c r="C29" s="1066"/>
      <c r="D29" s="1066"/>
      <c r="E29" s="1067"/>
      <c r="F29" s="1067"/>
      <c r="G29" s="1067"/>
      <c r="H29" s="1067"/>
      <c r="I29" s="1067"/>
      <c r="J29" s="1067"/>
      <c r="K29" s="1067"/>
      <c r="L29" s="1067"/>
      <c r="M29" s="1068"/>
      <c r="N29" s="1040">
        <v>123291</v>
      </c>
      <c r="O29" s="1029"/>
      <c r="P29" s="1029"/>
      <c r="Q29" s="1029"/>
      <c r="R29" s="1029"/>
      <c r="S29" s="1029"/>
      <c r="T29" s="1029">
        <v>135936</v>
      </c>
      <c r="U29" s="1029"/>
      <c r="V29" s="1029"/>
      <c r="W29" s="1029"/>
      <c r="X29" s="1029"/>
      <c r="Y29" s="1029"/>
      <c r="Z29" s="1029">
        <v>150275</v>
      </c>
      <c r="AA29" s="1029"/>
      <c r="AB29" s="1029"/>
      <c r="AC29" s="1029"/>
      <c r="AD29" s="1029"/>
      <c r="AE29" s="1030"/>
    </row>
    <row r="30" spans="1:31" ht="15" customHeight="1">
      <c r="A30" s="1065" t="s">
        <v>765</v>
      </c>
      <c r="B30" s="1066"/>
      <c r="C30" s="1066"/>
      <c r="D30" s="1066"/>
      <c r="E30" s="1067"/>
      <c r="F30" s="1067"/>
      <c r="G30" s="1067"/>
      <c r="H30" s="1067"/>
      <c r="I30" s="1067"/>
      <c r="J30" s="1067"/>
      <c r="K30" s="1067"/>
      <c r="L30" s="1067"/>
      <c r="M30" s="1068"/>
      <c r="N30" s="1040">
        <v>26445</v>
      </c>
      <c r="O30" s="1029"/>
      <c r="P30" s="1029"/>
      <c r="Q30" s="1029"/>
      <c r="R30" s="1029"/>
      <c r="S30" s="1029"/>
      <c r="T30" s="1029">
        <v>28330</v>
      </c>
      <c r="U30" s="1029"/>
      <c r="V30" s="1029"/>
      <c r="W30" s="1029"/>
      <c r="X30" s="1029"/>
      <c r="Y30" s="1029"/>
      <c r="Z30" s="1029">
        <v>30213</v>
      </c>
      <c r="AA30" s="1029"/>
      <c r="AB30" s="1029"/>
      <c r="AC30" s="1029"/>
      <c r="AD30" s="1029"/>
      <c r="AE30" s="1030"/>
    </row>
    <row r="31" spans="1:31" ht="15" customHeight="1">
      <c r="A31" s="1065" t="s">
        <v>766</v>
      </c>
      <c r="B31" s="1066"/>
      <c r="C31" s="1066"/>
      <c r="D31" s="1066"/>
      <c r="E31" s="1067"/>
      <c r="F31" s="1067"/>
      <c r="G31" s="1067"/>
      <c r="H31" s="1067"/>
      <c r="I31" s="1067"/>
      <c r="J31" s="1067"/>
      <c r="K31" s="1067"/>
      <c r="L31" s="1067"/>
      <c r="M31" s="1068"/>
      <c r="N31" s="1040">
        <f>SUM(N24:S30)</f>
        <v>13455247</v>
      </c>
      <c r="O31" s="1029"/>
      <c r="P31" s="1029"/>
      <c r="Q31" s="1029"/>
      <c r="R31" s="1029"/>
      <c r="S31" s="1041"/>
      <c r="T31" s="1029">
        <f>SUM(T24:Y30)</f>
        <v>14285516</v>
      </c>
      <c r="U31" s="1029"/>
      <c r="V31" s="1029"/>
      <c r="W31" s="1029"/>
      <c r="X31" s="1029"/>
      <c r="Y31" s="1029"/>
      <c r="Z31" s="1031">
        <f>SUM(Z24:AE30)</f>
        <v>15381013</v>
      </c>
      <c r="AA31" s="1029"/>
      <c r="AB31" s="1029"/>
      <c r="AC31" s="1029"/>
      <c r="AD31" s="1029"/>
      <c r="AE31" s="1030"/>
    </row>
    <row r="32" spans="1:31" ht="15" customHeight="1" thickBot="1">
      <c r="A32" s="1159"/>
      <c r="B32" s="1160"/>
      <c r="C32" s="1160"/>
      <c r="D32" s="1160"/>
      <c r="E32" s="1161" t="s">
        <v>767</v>
      </c>
      <c r="F32" s="1161"/>
      <c r="G32" s="1161"/>
      <c r="H32" s="1161"/>
      <c r="I32" s="1161"/>
      <c r="J32" s="1161"/>
      <c r="K32" s="1161"/>
      <c r="L32" s="1161"/>
      <c r="M32" s="1162"/>
      <c r="N32" s="1163">
        <f>SUM(N31:AE31)</f>
        <v>43121776</v>
      </c>
      <c r="O32" s="1164"/>
      <c r="P32" s="1164"/>
      <c r="Q32" s="1164"/>
      <c r="R32" s="1164"/>
      <c r="S32" s="1164"/>
      <c r="T32" s="1164"/>
      <c r="U32" s="1164"/>
      <c r="V32" s="1164"/>
      <c r="W32" s="1164"/>
      <c r="X32" s="1164"/>
      <c r="Y32" s="1164"/>
      <c r="Z32" s="1164"/>
      <c r="AA32" s="1164"/>
      <c r="AB32" s="1164"/>
      <c r="AC32" s="1164"/>
      <c r="AD32" s="1164"/>
      <c r="AE32" s="1165"/>
    </row>
    <row r="33" spans="1:31" ht="15" customHeight="1" thickTop="1">
      <c r="A33" s="1083" t="s">
        <v>164</v>
      </c>
      <c r="B33" s="1084"/>
      <c r="C33" s="1084"/>
      <c r="D33" s="1084"/>
      <c r="E33" s="1085"/>
      <c r="F33" s="1085"/>
      <c r="G33" s="1085"/>
      <c r="H33" s="1085"/>
      <c r="I33" s="1166"/>
      <c r="J33" s="1167">
        <v>0.001</v>
      </c>
      <c r="K33" s="1167"/>
      <c r="L33" s="1167"/>
      <c r="M33" s="1168"/>
      <c r="N33" s="1042">
        <v>14374</v>
      </c>
      <c r="O33" s="1032"/>
      <c r="P33" s="1032"/>
      <c r="Q33" s="1032"/>
      <c r="R33" s="1032"/>
      <c r="S33" s="1032"/>
      <c r="T33" s="1032">
        <v>14374</v>
      </c>
      <c r="U33" s="1032"/>
      <c r="V33" s="1032"/>
      <c r="W33" s="1032"/>
      <c r="X33" s="1032"/>
      <c r="Y33" s="1032"/>
      <c r="Z33" s="1032">
        <v>14374</v>
      </c>
      <c r="AA33" s="1032"/>
      <c r="AB33" s="1032"/>
      <c r="AC33" s="1032"/>
      <c r="AD33" s="1032"/>
      <c r="AE33" s="1033"/>
    </row>
    <row r="34" spans="1:31" ht="15" customHeight="1" thickBot="1">
      <c r="A34" s="1159"/>
      <c r="B34" s="1160"/>
      <c r="C34" s="1160"/>
      <c r="D34" s="1160"/>
      <c r="E34" s="1161" t="s">
        <v>767</v>
      </c>
      <c r="F34" s="1161"/>
      <c r="G34" s="1161"/>
      <c r="H34" s="1161"/>
      <c r="I34" s="1161"/>
      <c r="J34" s="1161"/>
      <c r="K34" s="1161"/>
      <c r="L34" s="1161"/>
      <c r="M34" s="1162"/>
      <c r="N34" s="1034">
        <f>SUM(N33:AE33)</f>
        <v>43122</v>
      </c>
      <c r="O34" s="1035"/>
      <c r="P34" s="1035"/>
      <c r="Q34" s="1035"/>
      <c r="R34" s="1035"/>
      <c r="S34" s="1035"/>
      <c r="T34" s="1035"/>
      <c r="U34" s="1035"/>
      <c r="V34" s="1035"/>
      <c r="W34" s="1035"/>
      <c r="X34" s="1035"/>
      <c r="Y34" s="1035"/>
      <c r="Z34" s="1035"/>
      <c r="AA34" s="1035"/>
      <c r="AB34" s="1035"/>
      <c r="AC34" s="1035"/>
      <c r="AD34" s="1035"/>
      <c r="AE34" s="1036"/>
    </row>
    <row r="35" spans="1:31" ht="15" customHeight="1" thickTop="1">
      <c r="A35" s="1069" t="s">
        <v>186</v>
      </c>
      <c r="B35" s="1072" t="s">
        <v>58</v>
      </c>
      <c r="C35" s="1072"/>
      <c r="D35" s="1072"/>
      <c r="E35" s="1072"/>
      <c r="F35" s="1072"/>
      <c r="G35" s="1072"/>
      <c r="H35" s="1072"/>
      <c r="I35" s="1073"/>
      <c r="J35" s="1074">
        <v>0.2</v>
      </c>
      <c r="K35" s="1075"/>
      <c r="L35" s="1075"/>
      <c r="M35" s="1076"/>
      <c r="N35" s="1037">
        <v>2691049</v>
      </c>
      <c r="O35" s="1038"/>
      <c r="P35" s="1038"/>
      <c r="Q35" s="1038"/>
      <c r="R35" s="1038"/>
      <c r="S35" s="1038"/>
      <c r="T35" s="1038">
        <v>2857103</v>
      </c>
      <c r="U35" s="1038"/>
      <c r="V35" s="1038"/>
      <c r="W35" s="1038"/>
      <c r="X35" s="1038"/>
      <c r="Y35" s="1038"/>
      <c r="Z35" s="1038">
        <v>3076203</v>
      </c>
      <c r="AA35" s="1038"/>
      <c r="AB35" s="1038"/>
      <c r="AC35" s="1038"/>
      <c r="AD35" s="1038"/>
      <c r="AE35" s="1039"/>
    </row>
    <row r="36" spans="1:31" ht="15" customHeight="1">
      <c r="A36" s="1070"/>
      <c r="B36" s="1067" t="s">
        <v>62</v>
      </c>
      <c r="C36" s="1067"/>
      <c r="D36" s="1067"/>
      <c r="E36" s="1067"/>
      <c r="F36" s="1067"/>
      <c r="G36" s="1067"/>
      <c r="H36" s="1067"/>
      <c r="I36" s="1059"/>
      <c r="J36" s="1077">
        <v>0.0385</v>
      </c>
      <c r="K36" s="1078"/>
      <c r="L36" s="1078"/>
      <c r="M36" s="1079"/>
      <c r="N36" s="1026">
        <v>518027</v>
      </c>
      <c r="O36" s="1027"/>
      <c r="P36" s="1027"/>
      <c r="Q36" s="1027"/>
      <c r="R36" s="1027"/>
      <c r="S36" s="1027"/>
      <c r="T36" s="1027">
        <v>549992</v>
      </c>
      <c r="U36" s="1027"/>
      <c r="V36" s="1027"/>
      <c r="W36" s="1027"/>
      <c r="X36" s="1027"/>
      <c r="Y36" s="1027"/>
      <c r="Z36" s="1027">
        <v>592168</v>
      </c>
      <c r="AA36" s="1027"/>
      <c r="AB36" s="1027"/>
      <c r="AC36" s="1027"/>
      <c r="AD36" s="1027"/>
      <c r="AE36" s="1028"/>
    </row>
    <row r="37" spans="1:31" ht="15" customHeight="1">
      <c r="A37" s="1070"/>
      <c r="B37" s="1067" t="s">
        <v>65</v>
      </c>
      <c r="C37" s="1067"/>
      <c r="D37" s="1067"/>
      <c r="E37" s="1067"/>
      <c r="F37" s="1067"/>
      <c r="G37" s="1067"/>
      <c r="H37" s="1067"/>
      <c r="I37" s="1059"/>
      <c r="J37" s="1080">
        <v>0.125</v>
      </c>
      <c r="K37" s="1081"/>
      <c r="L37" s="1081"/>
      <c r="M37" s="1082"/>
      <c r="N37" s="1026">
        <v>1681906</v>
      </c>
      <c r="O37" s="1027"/>
      <c r="P37" s="1027"/>
      <c r="Q37" s="1027"/>
      <c r="R37" s="1027"/>
      <c r="S37" s="1027"/>
      <c r="T37" s="1027">
        <v>1785689</v>
      </c>
      <c r="U37" s="1027"/>
      <c r="V37" s="1027"/>
      <c r="W37" s="1027"/>
      <c r="X37" s="1027"/>
      <c r="Y37" s="1027"/>
      <c r="Z37" s="1027">
        <v>1922627</v>
      </c>
      <c r="AA37" s="1027"/>
      <c r="AB37" s="1027"/>
      <c r="AC37" s="1027"/>
      <c r="AD37" s="1027"/>
      <c r="AE37" s="1028"/>
    </row>
    <row r="38" spans="1:31" ht="15" customHeight="1">
      <c r="A38" s="1070"/>
      <c r="B38" s="1067" t="s">
        <v>187</v>
      </c>
      <c r="C38" s="1067"/>
      <c r="D38" s="1067"/>
      <c r="E38" s="1067"/>
      <c r="F38" s="1067"/>
      <c r="G38" s="1067"/>
      <c r="H38" s="1067"/>
      <c r="I38" s="1059"/>
      <c r="J38" s="1080">
        <v>0.125</v>
      </c>
      <c r="K38" s="1081"/>
      <c r="L38" s="1081"/>
      <c r="M38" s="1082"/>
      <c r="N38" s="1026">
        <v>1681906</v>
      </c>
      <c r="O38" s="1027"/>
      <c r="P38" s="1027"/>
      <c r="Q38" s="1027"/>
      <c r="R38" s="1027"/>
      <c r="S38" s="1027"/>
      <c r="T38" s="1027">
        <v>1785689</v>
      </c>
      <c r="U38" s="1027"/>
      <c r="V38" s="1027"/>
      <c r="W38" s="1027"/>
      <c r="X38" s="1027"/>
      <c r="Y38" s="1027"/>
      <c r="Z38" s="1027">
        <v>1922627</v>
      </c>
      <c r="AA38" s="1027"/>
      <c r="AB38" s="1027"/>
      <c r="AC38" s="1027"/>
      <c r="AD38" s="1027"/>
      <c r="AE38" s="1028"/>
    </row>
    <row r="39" spans="1:31" ht="15" customHeight="1">
      <c r="A39" s="1070"/>
      <c r="B39" s="1059" t="s">
        <v>188</v>
      </c>
      <c r="C39" s="1060"/>
      <c r="D39" s="1060"/>
      <c r="E39" s="1060"/>
      <c r="F39" s="1060"/>
      <c r="G39" s="1060"/>
      <c r="H39" s="1060"/>
      <c r="I39" s="1060"/>
      <c r="J39" s="1061">
        <v>0.32</v>
      </c>
      <c r="K39" s="1061"/>
      <c r="L39" s="1061"/>
      <c r="M39" s="1062"/>
      <c r="N39" s="1021">
        <v>4305679</v>
      </c>
      <c r="O39" s="1022"/>
      <c r="P39" s="1022"/>
      <c r="Q39" s="1022"/>
      <c r="R39" s="1022"/>
      <c r="S39" s="1023"/>
      <c r="T39" s="1024">
        <v>4571365</v>
      </c>
      <c r="U39" s="1022"/>
      <c r="V39" s="1022"/>
      <c r="W39" s="1022"/>
      <c r="X39" s="1022"/>
      <c r="Y39" s="1023"/>
      <c r="Z39" s="1024">
        <v>4921925</v>
      </c>
      <c r="AA39" s="1022"/>
      <c r="AB39" s="1022"/>
      <c r="AC39" s="1022"/>
      <c r="AD39" s="1022"/>
      <c r="AE39" s="1025"/>
    </row>
    <row r="40" spans="1:31" ht="15" customHeight="1">
      <c r="A40" s="1070"/>
      <c r="B40" s="1059" t="s">
        <v>768</v>
      </c>
      <c r="C40" s="1060"/>
      <c r="D40" s="1060"/>
      <c r="E40" s="1060"/>
      <c r="F40" s="1060"/>
      <c r="G40" s="1060"/>
      <c r="H40" s="1060"/>
      <c r="I40" s="1060"/>
      <c r="J40" s="1061"/>
      <c r="K40" s="1061"/>
      <c r="L40" s="1061"/>
      <c r="M40" s="1062"/>
      <c r="N40" s="1021">
        <v>38601</v>
      </c>
      <c r="O40" s="1022"/>
      <c r="P40" s="1022"/>
      <c r="Q40" s="1022"/>
      <c r="R40" s="1022"/>
      <c r="S40" s="1023"/>
      <c r="T40" s="1024">
        <v>137349</v>
      </c>
      <c r="U40" s="1022"/>
      <c r="V40" s="1022"/>
      <c r="W40" s="1022"/>
      <c r="X40" s="1022"/>
      <c r="Y40" s="1023"/>
      <c r="Z40" s="1024">
        <v>286050</v>
      </c>
      <c r="AA40" s="1022"/>
      <c r="AB40" s="1022"/>
      <c r="AC40" s="1022"/>
      <c r="AD40" s="1022"/>
      <c r="AE40" s="1025"/>
    </row>
    <row r="41" spans="1:31" ht="15" customHeight="1">
      <c r="A41" s="1070"/>
      <c r="B41" s="1066" t="s">
        <v>769</v>
      </c>
      <c r="C41" s="1066"/>
      <c r="D41" s="1066"/>
      <c r="E41" s="1067"/>
      <c r="F41" s="1067"/>
      <c r="G41" s="1067"/>
      <c r="H41" s="1067"/>
      <c r="I41" s="1067"/>
      <c r="J41" s="1067"/>
      <c r="K41" s="1067"/>
      <c r="L41" s="1067"/>
      <c r="M41" s="1068"/>
      <c r="N41" s="1026">
        <f>SUM(N35:S40)</f>
        <v>10917168</v>
      </c>
      <c r="O41" s="1169"/>
      <c r="P41" s="1169"/>
      <c r="Q41" s="1169"/>
      <c r="R41" s="1169"/>
      <c r="S41" s="1169"/>
      <c r="T41" s="1027">
        <f>SUM(T35:Y40)</f>
        <v>11687187</v>
      </c>
      <c r="U41" s="1169"/>
      <c r="V41" s="1169"/>
      <c r="W41" s="1169"/>
      <c r="X41" s="1169"/>
      <c r="Y41" s="1169"/>
      <c r="Z41" s="1027">
        <f>SUM(Z35:AE40)</f>
        <v>12721600</v>
      </c>
      <c r="AA41" s="1169"/>
      <c r="AB41" s="1169"/>
      <c r="AC41" s="1169"/>
      <c r="AD41" s="1169"/>
      <c r="AE41" s="1170"/>
    </row>
    <row r="42" spans="1:31" ht="15" customHeight="1" thickBot="1">
      <c r="A42" s="1071"/>
      <c r="B42" s="1171"/>
      <c r="C42" s="1172"/>
      <c r="D42" s="1173"/>
      <c r="E42" s="1174" t="s">
        <v>767</v>
      </c>
      <c r="F42" s="1174"/>
      <c r="G42" s="1174"/>
      <c r="H42" s="1174"/>
      <c r="I42" s="1174"/>
      <c r="J42" s="1174"/>
      <c r="K42" s="1174"/>
      <c r="L42" s="1174"/>
      <c r="M42" s="1175"/>
      <c r="N42" s="1176">
        <f>SUM(N41,T41,Z41)</f>
        <v>35325955</v>
      </c>
      <c r="O42" s="1177"/>
      <c r="P42" s="1177"/>
      <c r="Q42" s="1177"/>
      <c r="R42" s="1177"/>
      <c r="S42" s="1177"/>
      <c r="T42" s="1177"/>
      <c r="U42" s="1177"/>
      <c r="V42" s="1177"/>
      <c r="W42" s="1177"/>
      <c r="X42" s="1177"/>
      <c r="Y42" s="1177"/>
      <c r="Z42" s="1177"/>
      <c r="AA42" s="1177"/>
      <c r="AB42" s="1177"/>
      <c r="AC42" s="1177"/>
      <c r="AD42" s="1177"/>
      <c r="AE42" s="1178"/>
    </row>
    <row r="43" spans="1:31" ht="15" customHeight="1" thickTop="1">
      <c r="A43" s="1083" t="s">
        <v>165</v>
      </c>
      <c r="B43" s="1084"/>
      <c r="C43" s="1084"/>
      <c r="D43" s="1084"/>
      <c r="E43" s="1085"/>
      <c r="F43" s="1085"/>
      <c r="G43" s="1085"/>
      <c r="H43" s="1085"/>
      <c r="I43" s="1085"/>
      <c r="J43" s="1085"/>
      <c r="K43" s="1085"/>
      <c r="L43" s="1085"/>
      <c r="M43" s="1086"/>
      <c r="N43" s="1042">
        <f>N31+N33-N41</f>
        <v>2552453</v>
      </c>
      <c r="O43" s="1032"/>
      <c r="P43" s="1032"/>
      <c r="Q43" s="1032"/>
      <c r="R43" s="1032"/>
      <c r="S43" s="1032"/>
      <c r="T43" s="1179">
        <f>T31+T33-T41</f>
        <v>2612703</v>
      </c>
      <c r="U43" s="1032"/>
      <c r="V43" s="1032"/>
      <c r="W43" s="1032"/>
      <c r="X43" s="1032"/>
      <c r="Y43" s="1032"/>
      <c r="Z43" s="1179">
        <f>Z31+Z33-Z41</f>
        <v>2673787</v>
      </c>
      <c r="AA43" s="1032"/>
      <c r="AB43" s="1032"/>
      <c r="AC43" s="1032"/>
      <c r="AD43" s="1032"/>
      <c r="AE43" s="1033"/>
    </row>
    <row r="44" spans="1:31" ht="15" customHeight="1">
      <c r="A44" s="1180"/>
      <c r="B44" s="1085"/>
      <c r="C44" s="1085"/>
      <c r="D44" s="1085"/>
      <c r="E44" s="1181" t="s">
        <v>166</v>
      </c>
      <c r="F44" s="1181"/>
      <c r="G44" s="1181"/>
      <c r="H44" s="1181"/>
      <c r="I44" s="1181"/>
      <c r="J44" s="1181"/>
      <c r="K44" s="1181"/>
      <c r="L44" s="1181"/>
      <c r="M44" s="1182"/>
      <c r="N44" s="1183">
        <f>SUM(N43:AE43)</f>
        <v>7838943</v>
      </c>
      <c r="O44" s="1184"/>
      <c r="P44" s="1184"/>
      <c r="Q44" s="1184"/>
      <c r="R44" s="1184"/>
      <c r="S44" s="1184"/>
      <c r="T44" s="1184"/>
      <c r="U44" s="1184"/>
      <c r="V44" s="1184"/>
      <c r="W44" s="1184"/>
      <c r="X44" s="1184"/>
      <c r="Y44" s="1184"/>
      <c r="Z44" s="1184"/>
      <c r="AA44" s="1184"/>
      <c r="AB44" s="1184"/>
      <c r="AC44" s="1184"/>
      <c r="AD44" s="1184"/>
      <c r="AE44" s="1185"/>
    </row>
    <row r="45" spans="1:31" ht="15" customHeight="1">
      <c r="A45" s="1065" t="s">
        <v>191</v>
      </c>
      <c r="B45" s="1066"/>
      <c r="C45" s="1066"/>
      <c r="D45" s="1066"/>
      <c r="E45" s="1067"/>
      <c r="F45" s="1067"/>
      <c r="G45" s="1067"/>
      <c r="H45" s="1067"/>
      <c r="I45" s="1067"/>
      <c r="J45" s="1067"/>
      <c r="K45" s="1067"/>
      <c r="L45" s="1067"/>
      <c r="M45" s="1068"/>
      <c r="N45" s="1186">
        <v>74182</v>
      </c>
      <c r="O45" s="1187"/>
      <c r="P45" s="1187"/>
      <c r="Q45" s="1187"/>
      <c r="R45" s="1187"/>
      <c r="S45" s="1187"/>
      <c r="T45" s="1187">
        <v>75933</v>
      </c>
      <c r="U45" s="1187"/>
      <c r="V45" s="1187"/>
      <c r="W45" s="1187"/>
      <c r="X45" s="1187"/>
      <c r="Y45" s="1187"/>
      <c r="Z45" s="1187">
        <v>77681</v>
      </c>
      <c r="AA45" s="1187"/>
      <c r="AB45" s="1187"/>
      <c r="AC45" s="1187"/>
      <c r="AD45" s="1187"/>
      <c r="AE45" s="1188"/>
    </row>
    <row r="46" spans="1:31" ht="15" customHeight="1">
      <c r="A46" s="1180"/>
      <c r="B46" s="1085"/>
      <c r="C46" s="1085"/>
      <c r="D46" s="1085"/>
      <c r="E46" s="1181" t="s">
        <v>189</v>
      </c>
      <c r="F46" s="1181"/>
      <c r="G46" s="1181"/>
      <c r="H46" s="1181"/>
      <c r="I46" s="1181"/>
      <c r="J46" s="1181"/>
      <c r="K46" s="1181"/>
      <c r="L46" s="1181"/>
      <c r="M46" s="1182"/>
      <c r="N46" s="1189">
        <f>SUM(N45:AE45)-1</f>
        <v>227795</v>
      </c>
      <c r="O46" s="1190"/>
      <c r="P46" s="1190"/>
      <c r="Q46" s="1190"/>
      <c r="R46" s="1190"/>
      <c r="S46" s="1190"/>
      <c r="T46" s="1190"/>
      <c r="U46" s="1190"/>
      <c r="V46" s="1190"/>
      <c r="W46" s="1190"/>
      <c r="X46" s="1190"/>
      <c r="Y46" s="1190"/>
      <c r="Z46" s="1190"/>
      <c r="AA46" s="1190"/>
      <c r="AB46" s="1190"/>
      <c r="AC46" s="1190"/>
      <c r="AD46" s="1190"/>
      <c r="AE46" s="1191"/>
    </row>
    <row r="47" spans="1:31" ht="15" customHeight="1">
      <c r="A47" s="1192" t="s">
        <v>167</v>
      </c>
      <c r="B47" s="1067"/>
      <c r="C47" s="1067"/>
      <c r="D47" s="1067"/>
      <c r="E47" s="1067"/>
      <c r="F47" s="1067"/>
      <c r="G47" s="1067"/>
      <c r="H47" s="1067"/>
      <c r="I47" s="1067"/>
      <c r="J47" s="1067"/>
      <c r="K47" s="1067"/>
      <c r="L47" s="1067"/>
      <c r="M47" s="1068"/>
      <c r="N47" s="1193">
        <v>0.9775</v>
      </c>
      <c r="O47" s="1194"/>
      <c r="P47" s="1194"/>
      <c r="Q47" s="1194"/>
      <c r="R47" s="1194"/>
      <c r="S47" s="1194"/>
      <c r="T47" s="1194"/>
      <c r="U47" s="1194"/>
      <c r="V47" s="1194"/>
      <c r="W47" s="1194"/>
      <c r="X47" s="1194"/>
      <c r="Y47" s="1194"/>
      <c r="Z47" s="1194"/>
      <c r="AA47" s="1194"/>
      <c r="AB47" s="1194"/>
      <c r="AC47" s="1194"/>
      <c r="AD47" s="1194"/>
      <c r="AE47" s="1195"/>
    </row>
    <row r="48" spans="1:31" ht="15" customHeight="1">
      <c r="A48" s="1192" t="s">
        <v>168</v>
      </c>
      <c r="B48" s="1067"/>
      <c r="C48" s="1067"/>
      <c r="D48" s="1067"/>
      <c r="E48" s="1067"/>
      <c r="F48" s="1067"/>
      <c r="G48" s="1067"/>
      <c r="H48" s="1067"/>
      <c r="I48" s="1067"/>
      <c r="J48" s="1067"/>
      <c r="K48" s="1067"/>
      <c r="L48" s="1067"/>
      <c r="M48" s="1068"/>
      <c r="N48" s="1196">
        <f>ROUNDDOWN(ROUNDDOWN(N44*1000/N46,0)/N47,0)-4</f>
        <v>35200</v>
      </c>
      <c r="O48" s="1197"/>
      <c r="P48" s="1197"/>
      <c r="Q48" s="1197"/>
      <c r="R48" s="1197"/>
      <c r="S48" s="1197"/>
      <c r="T48" s="1197"/>
      <c r="U48" s="1197"/>
      <c r="V48" s="1197"/>
      <c r="W48" s="1197"/>
      <c r="X48" s="1197"/>
      <c r="Y48" s="1197"/>
      <c r="Z48" s="1197"/>
      <c r="AA48" s="1197"/>
      <c r="AB48" s="1197"/>
      <c r="AC48" s="1197"/>
      <c r="AD48" s="1197"/>
      <c r="AE48" s="1198"/>
    </row>
    <row r="49" spans="1:31" ht="15" customHeight="1" thickBot="1">
      <c r="A49" s="1199" t="s">
        <v>192</v>
      </c>
      <c r="B49" s="1200"/>
      <c r="C49" s="1200"/>
      <c r="D49" s="1200"/>
      <c r="E49" s="1200"/>
      <c r="F49" s="1200"/>
      <c r="G49" s="1200"/>
      <c r="H49" s="1200"/>
      <c r="I49" s="1200"/>
      <c r="J49" s="1200"/>
      <c r="K49" s="1200"/>
      <c r="L49" s="1200"/>
      <c r="M49" s="1201"/>
      <c r="N49" s="1202">
        <f>ROUND(N48/12,0)+1</f>
        <v>2934</v>
      </c>
      <c r="O49" s="1203"/>
      <c r="P49" s="1203"/>
      <c r="Q49" s="1203"/>
      <c r="R49" s="1203"/>
      <c r="S49" s="1203"/>
      <c r="T49" s="1203"/>
      <c r="U49" s="1203"/>
      <c r="V49" s="1203"/>
      <c r="W49" s="1203"/>
      <c r="X49" s="1203"/>
      <c r="Y49" s="1203"/>
      <c r="Z49" s="1203"/>
      <c r="AA49" s="1203"/>
      <c r="AB49" s="1203"/>
      <c r="AC49" s="1203"/>
      <c r="AD49" s="1203"/>
      <c r="AE49" s="1204"/>
    </row>
  </sheetData>
  <mergeCells count="163">
    <mergeCell ref="A48:M48"/>
    <mergeCell ref="N48:AE48"/>
    <mergeCell ref="A49:M49"/>
    <mergeCell ref="N49:AE49"/>
    <mergeCell ref="A46:D46"/>
    <mergeCell ref="E46:M46"/>
    <mergeCell ref="N46:AE46"/>
    <mergeCell ref="A47:M47"/>
    <mergeCell ref="N47:AE47"/>
    <mergeCell ref="A44:D44"/>
    <mergeCell ref="E44:M44"/>
    <mergeCell ref="N44:AE44"/>
    <mergeCell ref="A45:M45"/>
    <mergeCell ref="N45:S45"/>
    <mergeCell ref="T45:Y45"/>
    <mergeCell ref="Z45:AE45"/>
    <mergeCell ref="B42:D42"/>
    <mergeCell ref="E42:M42"/>
    <mergeCell ref="A43:M43"/>
    <mergeCell ref="N43:S43"/>
    <mergeCell ref="N42:AE42"/>
    <mergeCell ref="T43:Y43"/>
    <mergeCell ref="Z43:AE43"/>
    <mergeCell ref="B41:M41"/>
    <mergeCell ref="N41:S41"/>
    <mergeCell ref="T41:Y41"/>
    <mergeCell ref="Z41:AE41"/>
    <mergeCell ref="B37:I37"/>
    <mergeCell ref="J37:M37"/>
    <mergeCell ref="N37:S37"/>
    <mergeCell ref="T37:Y37"/>
    <mergeCell ref="A33:I33"/>
    <mergeCell ref="J33:M33"/>
    <mergeCell ref="A34:D34"/>
    <mergeCell ref="E34:M34"/>
    <mergeCell ref="A31:M31"/>
    <mergeCell ref="A32:D32"/>
    <mergeCell ref="E32:M32"/>
    <mergeCell ref="N32:AE32"/>
    <mergeCell ref="F18:M18"/>
    <mergeCell ref="A23:M23"/>
    <mergeCell ref="N25:S25"/>
    <mergeCell ref="T25:Y25"/>
    <mergeCell ref="A15:E18"/>
    <mergeCell ref="F15:M15"/>
    <mergeCell ref="N15:S15"/>
    <mergeCell ref="T15:Y15"/>
    <mergeCell ref="F16:M16"/>
    <mergeCell ref="N16:S16"/>
    <mergeCell ref="T16:Y16"/>
    <mergeCell ref="F17:M17"/>
    <mergeCell ref="N17:S17"/>
    <mergeCell ref="T17:Y17"/>
    <mergeCell ref="Z6:AE6"/>
    <mergeCell ref="Z7:AE7"/>
    <mergeCell ref="Z8:AE8"/>
    <mergeCell ref="Z9:AE9"/>
    <mergeCell ref="Z10:AE10"/>
    <mergeCell ref="Z11:AE11"/>
    <mergeCell ref="Z12:AE12"/>
    <mergeCell ref="Z13:AE13"/>
    <mergeCell ref="Z14:AE14"/>
    <mergeCell ref="Z15:AE15"/>
    <mergeCell ref="Z16:AE16"/>
    <mergeCell ref="Z17:AE17"/>
    <mergeCell ref="T6:Y6"/>
    <mergeCell ref="T7:Y7"/>
    <mergeCell ref="T8:Y8"/>
    <mergeCell ref="T9:Y9"/>
    <mergeCell ref="T10:Y10"/>
    <mergeCell ref="T11:Y11"/>
    <mergeCell ref="T12:Y12"/>
    <mergeCell ref="T13:Y13"/>
    <mergeCell ref="T14:Y14"/>
    <mergeCell ref="N6:S6"/>
    <mergeCell ref="N7:S7"/>
    <mergeCell ref="N8:S8"/>
    <mergeCell ref="N9:S9"/>
    <mergeCell ref="N10:S10"/>
    <mergeCell ref="N11:S11"/>
    <mergeCell ref="N12:S12"/>
    <mergeCell ref="N13:S13"/>
    <mergeCell ref="N14:S14"/>
    <mergeCell ref="F6:M6"/>
    <mergeCell ref="F7:M7"/>
    <mergeCell ref="F8:M8"/>
    <mergeCell ref="F9:M9"/>
    <mergeCell ref="F14:M14"/>
    <mergeCell ref="A5:M5"/>
    <mergeCell ref="A6:E14"/>
    <mergeCell ref="Z5:AE5"/>
    <mergeCell ref="T5:Y5"/>
    <mergeCell ref="N5:S5"/>
    <mergeCell ref="F10:M10"/>
    <mergeCell ref="F11:M11"/>
    <mergeCell ref="F12:M12"/>
    <mergeCell ref="F13:M13"/>
    <mergeCell ref="A24:M24"/>
    <mergeCell ref="A25:M25"/>
    <mergeCell ref="A26:M26"/>
    <mergeCell ref="A27:M27"/>
    <mergeCell ref="A28:M28"/>
    <mergeCell ref="A29:M29"/>
    <mergeCell ref="A30:M30"/>
    <mergeCell ref="A35:A42"/>
    <mergeCell ref="B35:I35"/>
    <mergeCell ref="J35:M35"/>
    <mergeCell ref="B36:I36"/>
    <mergeCell ref="J36:M36"/>
    <mergeCell ref="B38:I38"/>
    <mergeCell ref="J38:M38"/>
    <mergeCell ref="B39:I39"/>
    <mergeCell ref="J39:M39"/>
    <mergeCell ref="B40:I40"/>
    <mergeCell ref="J40:M40"/>
    <mergeCell ref="N18:S18"/>
    <mergeCell ref="N23:S23"/>
    <mergeCell ref="T18:Y18"/>
    <mergeCell ref="Z18:AE18"/>
    <mergeCell ref="T23:Y23"/>
    <mergeCell ref="Z23:AE23"/>
    <mergeCell ref="N24:S24"/>
    <mergeCell ref="T24:Y24"/>
    <mergeCell ref="Z24:AE24"/>
    <mergeCell ref="N26:S26"/>
    <mergeCell ref="N27:S27"/>
    <mergeCell ref="Z25:AE25"/>
    <mergeCell ref="N28:S28"/>
    <mergeCell ref="N29:S29"/>
    <mergeCell ref="Z26:AE26"/>
    <mergeCell ref="Z27:AE27"/>
    <mergeCell ref="Z28:AE28"/>
    <mergeCell ref="Z29:AE29"/>
    <mergeCell ref="N30:S30"/>
    <mergeCell ref="N31:S31"/>
    <mergeCell ref="N33:S33"/>
    <mergeCell ref="T26:Y26"/>
    <mergeCell ref="T27:Y27"/>
    <mergeCell ref="T28:Y28"/>
    <mergeCell ref="T29:Y29"/>
    <mergeCell ref="T30:Y30"/>
    <mergeCell ref="T31:Y31"/>
    <mergeCell ref="T33:Y33"/>
    <mergeCell ref="Z30:AE30"/>
    <mergeCell ref="Z31:AE31"/>
    <mergeCell ref="Z33:AE33"/>
    <mergeCell ref="N36:S36"/>
    <mergeCell ref="T36:Y36"/>
    <mergeCell ref="Z36:AE36"/>
    <mergeCell ref="N34:AE34"/>
    <mergeCell ref="N35:S35"/>
    <mergeCell ref="T35:Y35"/>
    <mergeCell ref="Z35:AE35"/>
    <mergeCell ref="N38:S38"/>
    <mergeCell ref="T38:Y38"/>
    <mergeCell ref="Z38:AE38"/>
    <mergeCell ref="Z37:AE37"/>
    <mergeCell ref="N39:S39"/>
    <mergeCell ref="T39:Y39"/>
    <mergeCell ref="Z39:AE39"/>
    <mergeCell ref="N40:S40"/>
    <mergeCell ref="T40:Y40"/>
    <mergeCell ref="Z40:AE40"/>
  </mergeCells>
  <printOptions/>
  <pageMargins left="0.75" right="0.75" top="1" bottom="1" header="0.512" footer="0.512"/>
  <pageSetup firstPageNumber="10"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AG323"/>
  <sheetViews>
    <sheetView workbookViewId="0" topLeftCell="A1">
      <selection activeCell="F7" sqref="F7"/>
    </sheetView>
  </sheetViews>
  <sheetFormatPr defaultColWidth="9.00390625" defaultRowHeight="13.5" customHeight="1"/>
  <cols>
    <col min="1" max="16384" width="2.625" style="11" customWidth="1"/>
  </cols>
  <sheetData>
    <row r="1" spans="2:33" ht="17.25">
      <c r="B1" s="241"/>
      <c r="C1" s="241"/>
      <c r="D1" s="241" t="s">
        <v>267</v>
      </c>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2:33" ht="13.5" customHeight="1">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t="s">
        <v>211</v>
      </c>
      <c r="AG2" s="234"/>
    </row>
    <row r="3" spans="2:33" ht="13.5" customHeight="1">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t="s">
        <v>212</v>
      </c>
      <c r="AG3" s="234"/>
    </row>
    <row r="4" spans="1:33" ht="13.5" customHeight="1">
      <c r="A4" s="240"/>
      <c r="B4" s="240"/>
      <c r="C4" s="240"/>
      <c r="D4" s="240" t="s">
        <v>498</v>
      </c>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row>
    <row r="5" spans="1:33" ht="13.5" customHeight="1">
      <c r="A5" s="240"/>
      <c r="B5" s="240"/>
      <c r="C5" s="240"/>
      <c r="D5" s="240"/>
      <c r="E5" s="240" t="s">
        <v>503</v>
      </c>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row>
    <row r="6" spans="1:14" ht="13.5" customHeight="1">
      <c r="A6" s="11" t="s">
        <v>661</v>
      </c>
      <c r="E6" s="1205" t="s">
        <v>504</v>
      </c>
      <c r="F6" s="1205"/>
      <c r="G6" s="1205"/>
      <c r="H6" s="1205"/>
      <c r="I6" s="1205"/>
      <c r="J6" s="1205"/>
      <c r="K6" s="1205"/>
      <c r="L6" s="1205"/>
      <c r="M6" s="1205"/>
      <c r="N6" s="1205"/>
    </row>
    <row r="7" spans="5:14" ht="13.5" customHeight="1">
      <c r="E7" s="239" t="s">
        <v>571</v>
      </c>
      <c r="F7" s="239"/>
      <c r="G7" s="239"/>
      <c r="H7" s="239"/>
      <c r="I7" s="239"/>
      <c r="J7" s="239"/>
      <c r="K7" s="239"/>
      <c r="L7" s="239"/>
      <c r="M7" s="239"/>
      <c r="N7" s="239"/>
    </row>
    <row r="9" ht="13.5" customHeight="1">
      <c r="A9" s="11" t="s">
        <v>213</v>
      </c>
    </row>
    <row r="10" spans="1:4" ht="13.5" customHeight="1">
      <c r="A10" s="11" t="s">
        <v>663</v>
      </c>
      <c r="D10" s="11" t="s">
        <v>696</v>
      </c>
    </row>
    <row r="11" ht="13.5" customHeight="1">
      <c r="D11" s="11" t="s">
        <v>697</v>
      </c>
    </row>
    <row r="12" ht="13.5" customHeight="1">
      <c r="A12" s="11" t="s">
        <v>214</v>
      </c>
    </row>
    <row r="13" spans="1:4" ht="13.5" customHeight="1">
      <c r="A13" s="11" t="s">
        <v>664</v>
      </c>
      <c r="D13" s="11" t="s">
        <v>698</v>
      </c>
    </row>
    <row r="14" ht="13.5" customHeight="1">
      <c r="D14" s="11" t="s">
        <v>705</v>
      </c>
    </row>
    <row r="15" ht="13.5" customHeight="1">
      <c r="A15" s="11" t="s">
        <v>215</v>
      </c>
    </row>
    <row r="16" spans="1:4" ht="13.5" customHeight="1">
      <c r="A16" s="11" t="s">
        <v>665</v>
      </c>
      <c r="D16" s="11" t="s">
        <v>667</v>
      </c>
    </row>
    <row r="17" ht="13.5" customHeight="1">
      <c r="A17" s="11" t="s">
        <v>216</v>
      </c>
    </row>
    <row r="18" spans="1:4" ht="13.5" customHeight="1">
      <c r="A18" s="11" t="s">
        <v>666</v>
      </c>
      <c r="D18" s="11" t="s">
        <v>706</v>
      </c>
    </row>
    <row r="19" ht="13.5" customHeight="1">
      <c r="D19" s="11" t="s">
        <v>707</v>
      </c>
    </row>
    <row r="20" ht="13.5" customHeight="1">
      <c r="A20" s="11" t="s">
        <v>505</v>
      </c>
    </row>
    <row r="21" spans="1:4" ht="13.5" customHeight="1">
      <c r="A21" s="11" t="s">
        <v>668</v>
      </c>
      <c r="D21" s="11" t="s">
        <v>1078</v>
      </c>
    </row>
    <row r="22" ht="13.5" customHeight="1">
      <c r="D22" s="11" t="s">
        <v>708</v>
      </c>
    </row>
    <row r="23" ht="13.5" customHeight="1">
      <c r="D23" s="11" t="s">
        <v>709</v>
      </c>
    </row>
    <row r="24" spans="3:4" ht="13.5" customHeight="1">
      <c r="C24" s="12" t="s">
        <v>714</v>
      </c>
      <c r="D24" s="11" t="s">
        <v>1079</v>
      </c>
    </row>
    <row r="25" spans="3:4" ht="13.5" customHeight="1">
      <c r="C25" s="12"/>
      <c r="D25" s="11" t="s">
        <v>1082</v>
      </c>
    </row>
    <row r="26" spans="3:4" ht="13.5" customHeight="1">
      <c r="C26" s="12" t="s">
        <v>715</v>
      </c>
      <c r="D26" s="11" t="s">
        <v>1083</v>
      </c>
    </row>
    <row r="27" spans="3:4" ht="13.5" customHeight="1">
      <c r="C27" s="12" t="s">
        <v>716</v>
      </c>
      <c r="D27" s="11" t="s">
        <v>1084</v>
      </c>
    </row>
    <row r="28" spans="3:4" ht="13.5" customHeight="1">
      <c r="C28" s="12" t="s">
        <v>717</v>
      </c>
      <c r="D28" s="11" t="s">
        <v>1085</v>
      </c>
    </row>
    <row r="29" spans="3:4" ht="13.5" customHeight="1">
      <c r="C29" s="12" t="s">
        <v>718</v>
      </c>
      <c r="D29" s="11" t="s">
        <v>1086</v>
      </c>
    </row>
    <row r="30" spans="3:4" ht="13.5" customHeight="1">
      <c r="C30" s="12" t="s">
        <v>1087</v>
      </c>
      <c r="D30" s="11" t="s">
        <v>1089</v>
      </c>
    </row>
    <row r="31" spans="3:4" ht="13.5" customHeight="1">
      <c r="C31" s="12" t="s">
        <v>1088</v>
      </c>
      <c r="D31" s="11" t="s">
        <v>1090</v>
      </c>
    </row>
    <row r="32" ht="13.5" customHeight="1">
      <c r="C32" s="12" t="s">
        <v>506</v>
      </c>
    </row>
    <row r="33" spans="3:4" ht="13.5" customHeight="1">
      <c r="C33" s="12" t="s">
        <v>376</v>
      </c>
      <c r="D33" s="11" t="s">
        <v>1091</v>
      </c>
    </row>
    <row r="34" spans="3:4" ht="13.5" customHeight="1">
      <c r="C34" s="12"/>
      <c r="D34" s="11" t="s">
        <v>507</v>
      </c>
    </row>
    <row r="35" spans="3:4" ht="13.5" customHeight="1">
      <c r="C35" s="12" t="s">
        <v>389</v>
      </c>
      <c r="D35" s="11" t="s">
        <v>1092</v>
      </c>
    </row>
    <row r="36" spans="3:4" ht="13.5" customHeight="1">
      <c r="C36" s="12"/>
      <c r="D36" s="11" t="s">
        <v>508</v>
      </c>
    </row>
    <row r="37" ht="13.5" customHeight="1">
      <c r="A37" s="11" t="s">
        <v>218</v>
      </c>
    </row>
    <row r="38" spans="1:4" ht="13.5" customHeight="1">
      <c r="A38" s="11" t="s">
        <v>669</v>
      </c>
      <c r="D38" s="11" t="s">
        <v>710</v>
      </c>
    </row>
    <row r="39" ht="13.5" customHeight="1">
      <c r="D39" s="11" t="s">
        <v>711</v>
      </c>
    </row>
    <row r="40" ht="13.5" customHeight="1">
      <c r="D40" s="11" t="s">
        <v>712</v>
      </c>
    </row>
    <row r="41" ht="13.5" customHeight="1">
      <c r="D41" s="11" t="s">
        <v>713</v>
      </c>
    </row>
    <row r="42" spans="4:7" ht="13.5" customHeight="1">
      <c r="D42" s="11" t="s">
        <v>729</v>
      </c>
      <c r="G42" s="11" t="s">
        <v>719</v>
      </c>
    </row>
    <row r="43" spans="4:7" ht="13.5" customHeight="1">
      <c r="D43" s="11" t="s">
        <v>730</v>
      </c>
      <c r="G43" s="11" t="s">
        <v>720</v>
      </c>
    </row>
    <row r="44" spans="4:7" ht="13.5" customHeight="1">
      <c r="D44" s="11" t="s">
        <v>731</v>
      </c>
      <c r="G44" s="11" t="s">
        <v>721</v>
      </c>
    </row>
    <row r="45" spans="4:7" ht="13.5" customHeight="1">
      <c r="D45" s="11" t="s">
        <v>732</v>
      </c>
      <c r="G45" s="11" t="s">
        <v>722</v>
      </c>
    </row>
    <row r="46" spans="4:7" ht="13.5" customHeight="1">
      <c r="D46" s="11" t="s">
        <v>733</v>
      </c>
      <c r="G46" s="11" t="s">
        <v>723</v>
      </c>
    </row>
    <row r="47" spans="4:7" ht="13.5" customHeight="1">
      <c r="D47" s="11" t="s">
        <v>734</v>
      </c>
      <c r="G47" s="11" t="s">
        <v>724</v>
      </c>
    </row>
    <row r="48" spans="4:7" ht="13.5" customHeight="1">
      <c r="D48" s="11" t="s">
        <v>735</v>
      </c>
      <c r="G48" s="11" t="s">
        <v>725</v>
      </c>
    </row>
    <row r="49" spans="4:7" ht="13.5" customHeight="1">
      <c r="D49" s="11" t="s">
        <v>736</v>
      </c>
      <c r="G49" s="11" t="s">
        <v>726</v>
      </c>
    </row>
    <row r="50" spans="4:7" ht="13.5" customHeight="1">
      <c r="D50" s="11" t="s">
        <v>737</v>
      </c>
      <c r="G50" s="11" t="s">
        <v>727</v>
      </c>
    </row>
    <row r="51" spans="4:7" ht="13.5" customHeight="1">
      <c r="D51" s="11" t="s">
        <v>738</v>
      </c>
      <c r="G51" s="11" t="s">
        <v>728</v>
      </c>
    </row>
    <row r="52" spans="3:4" ht="13.5" customHeight="1">
      <c r="C52" s="12" t="s">
        <v>739</v>
      </c>
      <c r="D52" s="11" t="s">
        <v>740</v>
      </c>
    </row>
    <row r="53" ht="13.5" customHeight="1">
      <c r="D53" s="11" t="s">
        <v>741</v>
      </c>
    </row>
    <row r="54" ht="13.5" customHeight="1">
      <c r="D54" s="11" t="s">
        <v>742</v>
      </c>
    </row>
    <row r="55" ht="13.5" customHeight="1">
      <c r="D55" s="11" t="s">
        <v>743</v>
      </c>
    </row>
    <row r="56" spans="3:4" ht="13.5" customHeight="1">
      <c r="C56" s="12" t="s">
        <v>744</v>
      </c>
      <c r="D56" s="11" t="s">
        <v>745</v>
      </c>
    </row>
    <row r="57" ht="13.5" customHeight="1">
      <c r="D57" s="11" t="s">
        <v>746</v>
      </c>
    </row>
    <row r="58" ht="13.5" customHeight="1">
      <c r="D58" s="11" t="s">
        <v>747</v>
      </c>
    </row>
    <row r="59" spans="3:4" ht="13.5" customHeight="1">
      <c r="C59" s="12" t="s">
        <v>748</v>
      </c>
      <c r="D59" s="11" t="s">
        <v>749</v>
      </c>
    </row>
    <row r="60" ht="13.5" customHeight="1">
      <c r="D60" s="11" t="s">
        <v>750</v>
      </c>
    </row>
    <row r="61" spans="1:26" ht="13.5" customHeight="1">
      <c r="A61" s="11" t="s">
        <v>219</v>
      </c>
      <c r="Z61" s="11">
        <v>1</v>
      </c>
    </row>
    <row r="62" spans="1:4" ht="13.5" customHeight="1">
      <c r="A62" s="11" t="s">
        <v>670</v>
      </c>
      <c r="D62" s="11" t="s">
        <v>751</v>
      </c>
    </row>
    <row r="63" ht="13.5" customHeight="1">
      <c r="D63" s="11" t="s">
        <v>752</v>
      </c>
    </row>
    <row r="64" ht="13.5" customHeight="1">
      <c r="D64" s="11" t="s">
        <v>753</v>
      </c>
    </row>
    <row r="65" spans="3:4" ht="13.5" customHeight="1">
      <c r="C65" s="12" t="s">
        <v>739</v>
      </c>
      <c r="D65" s="11" t="s">
        <v>754</v>
      </c>
    </row>
    <row r="66" ht="13.5" customHeight="1">
      <c r="D66" s="11" t="s">
        <v>755</v>
      </c>
    </row>
    <row r="67" spans="3:4" ht="13.5" customHeight="1">
      <c r="C67" s="12"/>
      <c r="D67" s="11" t="s">
        <v>756</v>
      </c>
    </row>
    <row r="68" spans="3:4" ht="13.5" customHeight="1">
      <c r="C68" s="12" t="s">
        <v>744</v>
      </c>
      <c r="D68" s="11" t="s">
        <v>1093</v>
      </c>
    </row>
    <row r="69" spans="3:4" ht="13.5" customHeight="1">
      <c r="C69" s="12"/>
      <c r="D69" s="11" t="s">
        <v>1094</v>
      </c>
    </row>
    <row r="70" spans="3:4" ht="13.5" customHeight="1">
      <c r="C70" s="12"/>
      <c r="D70" s="11" t="s">
        <v>1095</v>
      </c>
    </row>
    <row r="71" spans="3:4" ht="13.5" customHeight="1">
      <c r="C71" s="12"/>
      <c r="D71" s="11" t="s">
        <v>1096</v>
      </c>
    </row>
    <row r="72" spans="3:4" ht="13.5" customHeight="1">
      <c r="C72" s="12"/>
      <c r="D72" s="11" t="s">
        <v>1097</v>
      </c>
    </row>
    <row r="73" spans="3:4" ht="13.5" customHeight="1">
      <c r="C73" s="12"/>
      <c r="D73" s="11" t="s">
        <v>509</v>
      </c>
    </row>
    <row r="74" ht="13.5" customHeight="1">
      <c r="A74" s="11" t="s">
        <v>220</v>
      </c>
    </row>
    <row r="75" spans="1:4" ht="13.5" customHeight="1">
      <c r="A75" s="11" t="s">
        <v>671</v>
      </c>
      <c r="D75" s="11" t="s">
        <v>770</v>
      </c>
    </row>
    <row r="76" ht="13.5" customHeight="1">
      <c r="D76" s="11" t="s">
        <v>771</v>
      </c>
    </row>
    <row r="77" ht="13.5" customHeight="1">
      <c r="A77" s="11" t="s">
        <v>221</v>
      </c>
    </row>
    <row r="78" spans="1:4" ht="13.5" customHeight="1">
      <c r="A78" s="11" t="s">
        <v>672</v>
      </c>
      <c r="D78" s="11" t="s">
        <v>1098</v>
      </c>
    </row>
    <row r="79" ht="13.5" customHeight="1">
      <c r="D79" s="11" t="s">
        <v>1099</v>
      </c>
    </row>
    <row r="80" ht="13.5" customHeight="1">
      <c r="D80" s="11" t="s">
        <v>1100</v>
      </c>
    </row>
    <row r="81" ht="13.5" customHeight="1">
      <c r="D81" s="11" t="s">
        <v>1101</v>
      </c>
    </row>
    <row r="82" ht="13.5" customHeight="1">
      <c r="D82" s="11" t="s">
        <v>1102</v>
      </c>
    </row>
    <row r="83" ht="13.5" customHeight="1">
      <c r="D83" s="11" t="s">
        <v>510</v>
      </c>
    </row>
    <row r="84" spans="3:4" ht="13.5" customHeight="1">
      <c r="C84" s="12" t="s">
        <v>739</v>
      </c>
      <c r="D84" s="11" t="s">
        <v>772</v>
      </c>
    </row>
    <row r="85" ht="13.5" customHeight="1">
      <c r="D85" s="11" t="s">
        <v>773</v>
      </c>
    </row>
    <row r="86" spans="3:4" ht="13.5" customHeight="1">
      <c r="C86" s="12" t="s">
        <v>389</v>
      </c>
      <c r="D86" s="11" t="s">
        <v>1103</v>
      </c>
    </row>
    <row r="87" ht="13.5" customHeight="1">
      <c r="D87" s="11" t="s">
        <v>511</v>
      </c>
    </row>
    <row r="88" ht="13.5" customHeight="1">
      <c r="A88" s="11" t="s">
        <v>222</v>
      </c>
    </row>
    <row r="89" spans="1:4" ht="13.5" customHeight="1">
      <c r="A89" s="11" t="s">
        <v>673</v>
      </c>
      <c r="D89" s="11" t="s">
        <v>774</v>
      </c>
    </row>
    <row r="90" ht="13.5" customHeight="1">
      <c r="D90" s="11" t="s">
        <v>775</v>
      </c>
    </row>
    <row r="91" ht="13.5" customHeight="1">
      <c r="D91" s="11" t="s">
        <v>776</v>
      </c>
    </row>
    <row r="92" ht="13.5" customHeight="1">
      <c r="D92" s="11" t="s">
        <v>777</v>
      </c>
    </row>
    <row r="93" spans="3:4" ht="13.5" customHeight="1">
      <c r="C93" s="12" t="s">
        <v>714</v>
      </c>
      <c r="D93" s="11" t="s">
        <v>779</v>
      </c>
    </row>
    <row r="94" spans="3:4" ht="13.5" customHeight="1">
      <c r="C94" s="12"/>
      <c r="D94" s="11" t="s">
        <v>780</v>
      </c>
    </row>
    <row r="95" spans="3:4" ht="13.5" customHeight="1">
      <c r="C95" s="12"/>
      <c r="D95" s="11" t="s">
        <v>781</v>
      </c>
    </row>
    <row r="96" spans="3:4" ht="13.5" customHeight="1">
      <c r="C96" s="12" t="s">
        <v>715</v>
      </c>
      <c r="D96" s="11" t="s">
        <v>782</v>
      </c>
    </row>
    <row r="97" spans="3:4" ht="13.5" customHeight="1">
      <c r="C97" s="12"/>
      <c r="D97" s="11" t="s">
        <v>783</v>
      </c>
    </row>
    <row r="98" spans="3:4" ht="13.5" customHeight="1">
      <c r="C98" s="12" t="s">
        <v>716</v>
      </c>
      <c r="D98" s="11" t="s">
        <v>784</v>
      </c>
    </row>
    <row r="99" spans="3:4" ht="13.5" customHeight="1">
      <c r="C99" s="12"/>
      <c r="D99" s="11" t="s">
        <v>785</v>
      </c>
    </row>
    <row r="100" spans="3:4" ht="13.5" customHeight="1">
      <c r="C100" s="12" t="s">
        <v>717</v>
      </c>
      <c r="D100" s="11" t="s">
        <v>786</v>
      </c>
    </row>
    <row r="101" spans="3:4" ht="13.5" customHeight="1">
      <c r="C101" s="12"/>
      <c r="D101" s="11" t="s">
        <v>787</v>
      </c>
    </row>
    <row r="102" spans="3:4" ht="13.5" customHeight="1">
      <c r="C102" s="12" t="s">
        <v>718</v>
      </c>
      <c r="D102" s="11" t="s">
        <v>778</v>
      </c>
    </row>
    <row r="103" spans="3:4" ht="13.5" customHeight="1">
      <c r="C103" s="12" t="s">
        <v>739</v>
      </c>
      <c r="D103" s="11" t="s">
        <v>791</v>
      </c>
    </row>
    <row r="104" spans="3:4" ht="13.5" customHeight="1">
      <c r="C104" s="12"/>
      <c r="D104" s="11" t="s">
        <v>792</v>
      </c>
    </row>
    <row r="105" spans="3:4" ht="13.5" customHeight="1">
      <c r="C105" s="12" t="s">
        <v>714</v>
      </c>
      <c r="D105" s="11" t="s">
        <v>788</v>
      </c>
    </row>
    <row r="106" spans="3:4" ht="13.5" customHeight="1">
      <c r="C106" s="12" t="s">
        <v>715</v>
      </c>
      <c r="D106" s="11" t="s">
        <v>789</v>
      </c>
    </row>
    <row r="107" spans="3:4" ht="13.5" customHeight="1">
      <c r="C107" s="12" t="s">
        <v>716</v>
      </c>
      <c r="D107" s="11" t="s">
        <v>790</v>
      </c>
    </row>
    <row r="108" ht="13.5" customHeight="1">
      <c r="A108" s="11" t="s">
        <v>233</v>
      </c>
    </row>
    <row r="109" spans="1:4" ht="13.5" customHeight="1">
      <c r="A109" s="11" t="s">
        <v>674</v>
      </c>
      <c r="D109" s="11" t="s">
        <v>793</v>
      </c>
    </row>
    <row r="110" ht="13.5" customHeight="1">
      <c r="D110" s="11" t="s">
        <v>796</v>
      </c>
    </row>
    <row r="111" ht="13.5" customHeight="1">
      <c r="D111" s="11" t="s">
        <v>797</v>
      </c>
    </row>
    <row r="112" spans="3:4" ht="13.5" customHeight="1">
      <c r="C112" s="12" t="s">
        <v>739</v>
      </c>
      <c r="D112" s="11" t="s">
        <v>798</v>
      </c>
    </row>
    <row r="113" ht="13.5" customHeight="1">
      <c r="D113" s="11" t="s">
        <v>799</v>
      </c>
    </row>
    <row r="114" spans="3:4" ht="13.5" customHeight="1">
      <c r="C114" s="12" t="s">
        <v>744</v>
      </c>
      <c r="D114" s="11" t="s">
        <v>800</v>
      </c>
    </row>
    <row r="115" spans="3:4" ht="13.5" customHeight="1">
      <c r="C115" s="12"/>
      <c r="D115" s="11" t="s">
        <v>801</v>
      </c>
    </row>
    <row r="116" ht="13.5" customHeight="1">
      <c r="A116" s="11" t="s">
        <v>234</v>
      </c>
    </row>
    <row r="117" spans="1:4" ht="13.5" customHeight="1">
      <c r="A117" s="11" t="s">
        <v>675</v>
      </c>
      <c r="D117" s="11" t="s">
        <v>802</v>
      </c>
    </row>
    <row r="118" ht="13.5" customHeight="1">
      <c r="D118" s="11" t="s">
        <v>803</v>
      </c>
    </row>
    <row r="119" ht="13.5" customHeight="1">
      <c r="D119" s="11" t="s">
        <v>804</v>
      </c>
    </row>
    <row r="120" ht="13.5" customHeight="1">
      <c r="D120" s="11" t="s">
        <v>805</v>
      </c>
    </row>
    <row r="121" ht="13.5" customHeight="1">
      <c r="D121" s="11" t="s">
        <v>806</v>
      </c>
    </row>
    <row r="122" ht="13.5" customHeight="1">
      <c r="D122" s="11" t="s">
        <v>807</v>
      </c>
    </row>
    <row r="123" spans="3:4" ht="13.5" customHeight="1">
      <c r="C123" s="12" t="s">
        <v>739</v>
      </c>
      <c r="D123" s="11" t="s">
        <v>808</v>
      </c>
    </row>
    <row r="124" spans="3:4" ht="13.5" customHeight="1">
      <c r="C124" s="12"/>
      <c r="D124" s="11" t="s">
        <v>809</v>
      </c>
    </row>
    <row r="125" spans="3:4" ht="13.5" customHeight="1">
      <c r="C125" s="12" t="s">
        <v>714</v>
      </c>
      <c r="D125" s="11" t="s">
        <v>810</v>
      </c>
    </row>
    <row r="126" spans="3:4" ht="13.5" customHeight="1">
      <c r="C126" s="12"/>
      <c r="D126" s="11" t="s">
        <v>811</v>
      </c>
    </row>
    <row r="127" spans="3:4" ht="13.5" customHeight="1">
      <c r="C127" s="12" t="s">
        <v>715</v>
      </c>
      <c r="D127" s="11" t="s">
        <v>812</v>
      </c>
    </row>
    <row r="128" spans="3:4" ht="13.5" customHeight="1">
      <c r="C128" s="12"/>
      <c r="D128" s="11" t="s">
        <v>813</v>
      </c>
    </row>
    <row r="129" spans="3:4" ht="13.5" customHeight="1">
      <c r="C129" s="12" t="s">
        <v>716</v>
      </c>
      <c r="D129" s="11" t="s">
        <v>814</v>
      </c>
    </row>
    <row r="130" spans="3:4" ht="13.5" customHeight="1">
      <c r="C130" s="12"/>
      <c r="D130" s="11" t="s">
        <v>815</v>
      </c>
    </row>
    <row r="131" spans="3:4" ht="13.5" customHeight="1">
      <c r="C131" s="12"/>
      <c r="D131" s="11" t="s">
        <v>816</v>
      </c>
    </row>
    <row r="132" spans="3:4" ht="13.5" customHeight="1">
      <c r="C132" s="12" t="s">
        <v>717</v>
      </c>
      <c r="D132" s="11" t="s">
        <v>817</v>
      </c>
    </row>
    <row r="133" ht="13.5" customHeight="1">
      <c r="D133" s="11" t="s">
        <v>818</v>
      </c>
    </row>
    <row r="134" spans="3:4" ht="13.5" customHeight="1">
      <c r="C134" s="12" t="s">
        <v>718</v>
      </c>
      <c r="D134" s="11" t="s">
        <v>512</v>
      </c>
    </row>
    <row r="135" ht="13.5" customHeight="1">
      <c r="A135" s="11" t="s">
        <v>235</v>
      </c>
    </row>
    <row r="136" spans="1:4" ht="13.5" customHeight="1">
      <c r="A136" s="11" t="s">
        <v>676</v>
      </c>
      <c r="D136" s="11" t="s">
        <v>819</v>
      </c>
    </row>
    <row r="137" ht="13.5" customHeight="1">
      <c r="D137" s="11" t="s">
        <v>820</v>
      </c>
    </row>
    <row r="138" ht="13.5" customHeight="1">
      <c r="D138" s="11" t="s">
        <v>821</v>
      </c>
    </row>
    <row r="139" ht="13.5" customHeight="1">
      <c r="D139" s="11" t="s">
        <v>822</v>
      </c>
    </row>
    <row r="140" ht="13.5" customHeight="1">
      <c r="D140" s="11" t="s">
        <v>823</v>
      </c>
    </row>
    <row r="141" ht="13.5" customHeight="1">
      <c r="A141" s="11" t="s">
        <v>236</v>
      </c>
    </row>
    <row r="142" spans="1:4" ht="13.5" customHeight="1">
      <c r="A142" s="11" t="s">
        <v>677</v>
      </c>
      <c r="D142" s="11" t="s">
        <v>1104</v>
      </c>
    </row>
    <row r="143" ht="13.5" customHeight="1">
      <c r="D143" s="11" t="s">
        <v>513</v>
      </c>
    </row>
    <row r="144" spans="1:4" ht="13.5" customHeight="1">
      <c r="A144" s="11" t="s">
        <v>679</v>
      </c>
      <c r="D144" s="11" t="s">
        <v>678</v>
      </c>
    </row>
    <row r="145" spans="3:4" ht="13.5" customHeight="1">
      <c r="C145" s="12" t="s">
        <v>714</v>
      </c>
      <c r="D145" s="11" t="s">
        <v>824</v>
      </c>
    </row>
    <row r="146" ht="13.5" customHeight="1">
      <c r="D146" s="11" t="s">
        <v>825</v>
      </c>
    </row>
    <row r="147" spans="3:4" ht="13.5" customHeight="1">
      <c r="C147" s="12" t="s">
        <v>715</v>
      </c>
      <c r="D147" s="11" t="s">
        <v>826</v>
      </c>
    </row>
    <row r="148" spans="3:4" ht="13.5" customHeight="1">
      <c r="C148" s="12" t="s">
        <v>716</v>
      </c>
      <c r="D148" s="11" t="s">
        <v>827</v>
      </c>
    </row>
    <row r="149" spans="1:4" ht="13.5" customHeight="1">
      <c r="A149" s="11" t="s">
        <v>680</v>
      </c>
      <c r="D149" s="11" t="s">
        <v>828</v>
      </c>
    </row>
    <row r="150" ht="13.5" customHeight="1">
      <c r="D150" s="11" t="s">
        <v>829</v>
      </c>
    </row>
    <row r="151" spans="1:4" ht="13.5" customHeight="1">
      <c r="A151" s="11" t="s">
        <v>682</v>
      </c>
      <c r="D151" s="11" t="s">
        <v>681</v>
      </c>
    </row>
    <row r="152" spans="3:4" ht="13.5" customHeight="1">
      <c r="C152" s="12" t="s">
        <v>714</v>
      </c>
      <c r="D152" s="11" t="s">
        <v>1105</v>
      </c>
    </row>
    <row r="153" spans="3:4" ht="13.5" customHeight="1">
      <c r="C153" s="12" t="s">
        <v>715</v>
      </c>
      <c r="D153" s="11" t="s">
        <v>514</v>
      </c>
    </row>
    <row r="154" spans="1:4" ht="13.5" customHeight="1">
      <c r="A154" s="11" t="s">
        <v>683</v>
      </c>
      <c r="D154" s="11" t="s">
        <v>830</v>
      </c>
    </row>
    <row r="155" ht="13.5" customHeight="1">
      <c r="D155" s="11" t="s">
        <v>831</v>
      </c>
    </row>
    <row r="156" ht="13.5" customHeight="1">
      <c r="A156" s="11" t="s">
        <v>237</v>
      </c>
    </row>
    <row r="157" spans="1:4" ht="13.5" customHeight="1">
      <c r="A157" s="11" t="s">
        <v>684</v>
      </c>
      <c r="D157" s="11" t="s">
        <v>832</v>
      </c>
    </row>
    <row r="158" ht="13.5" customHeight="1">
      <c r="D158" s="11" t="s">
        <v>833</v>
      </c>
    </row>
    <row r="159" ht="13.5" customHeight="1">
      <c r="A159" s="11" t="s">
        <v>238</v>
      </c>
    </row>
    <row r="160" spans="1:4" ht="13.5" customHeight="1">
      <c r="A160" s="11" t="s">
        <v>685</v>
      </c>
      <c r="D160" s="11" t="s">
        <v>834</v>
      </c>
    </row>
    <row r="161" ht="13.5" customHeight="1">
      <c r="D161" s="11" t="s">
        <v>835</v>
      </c>
    </row>
    <row r="162" ht="13.5" customHeight="1">
      <c r="D162" s="11" t="s">
        <v>836</v>
      </c>
    </row>
    <row r="163" spans="1:4" ht="13.5" customHeight="1">
      <c r="A163" s="11" t="s">
        <v>686</v>
      </c>
      <c r="D163" s="11" t="s">
        <v>1106</v>
      </c>
    </row>
    <row r="164" ht="13.5" customHeight="1">
      <c r="D164" s="11" t="s">
        <v>1107</v>
      </c>
    </row>
    <row r="165" ht="13.5" customHeight="1">
      <c r="D165" s="11" t="s">
        <v>515</v>
      </c>
    </row>
    <row r="166" spans="1:4" ht="13.5" customHeight="1">
      <c r="A166" s="11" t="s">
        <v>687</v>
      </c>
      <c r="D166" s="11" t="s">
        <v>837</v>
      </c>
    </row>
    <row r="167" ht="13.5" customHeight="1">
      <c r="D167" s="11" t="s">
        <v>838</v>
      </c>
    </row>
    <row r="168" ht="13.5" customHeight="1">
      <c r="D168" s="11" t="s">
        <v>839</v>
      </c>
    </row>
    <row r="169" ht="13.5" customHeight="1">
      <c r="D169" s="11" t="s">
        <v>840</v>
      </c>
    </row>
    <row r="170" spans="1:4" ht="13.5" customHeight="1">
      <c r="A170" s="11" t="s">
        <v>688</v>
      </c>
      <c r="D170" s="11" t="s">
        <v>841</v>
      </c>
    </row>
    <row r="171" ht="13.5" customHeight="1">
      <c r="D171" s="11" t="s">
        <v>842</v>
      </c>
    </row>
    <row r="172" ht="13.5" customHeight="1">
      <c r="D172" s="11" t="s">
        <v>843</v>
      </c>
    </row>
    <row r="173" spans="1:4" ht="13.5" customHeight="1">
      <c r="A173" s="11" t="s">
        <v>689</v>
      </c>
      <c r="D173" s="11" t="s">
        <v>690</v>
      </c>
    </row>
    <row r="174" spans="3:4" ht="13.5" customHeight="1">
      <c r="C174" s="12" t="s">
        <v>739</v>
      </c>
      <c r="D174" s="11" t="s">
        <v>844</v>
      </c>
    </row>
    <row r="175" ht="13.5" customHeight="1">
      <c r="D175" s="11" t="s">
        <v>845</v>
      </c>
    </row>
    <row r="177" ht="13.5" customHeight="1">
      <c r="D177" s="11" t="s">
        <v>239</v>
      </c>
    </row>
    <row r="178" ht="13.5" customHeight="1">
      <c r="A178" s="11" t="s">
        <v>240</v>
      </c>
    </row>
    <row r="179" spans="1:4" ht="13.5" customHeight="1">
      <c r="A179" s="11" t="s">
        <v>663</v>
      </c>
      <c r="D179" s="11" t="s">
        <v>691</v>
      </c>
    </row>
    <row r="180" ht="13.5" customHeight="1">
      <c r="A180" s="11" t="s">
        <v>241</v>
      </c>
    </row>
    <row r="181" spans="1:4" ht="13.5" customHeight="1">
      <c r="A181" s="11" t="s">
        <v>664</v>
      </c>
      <c r="D181" s="11" t="s">
        <v>694</v>
      </c>
    </row>
    <row r="182" spans="1:4" ht="13.5" customHeight="1">
      <c r="A182" s="11" t="s">
        <v>665</v>
      </c>
      <c r="D182" s="11" t="s">
        <v>695</v>
      </c>
    </row>
    <row r="183" ht="13.5" customHeight="1">
      <c r="A183" s="11" t="s">
        <v>242</v>
      </c>
    </row>
    <row r="184" spans="1:4" ht="13.5" customHeight="1">
      <c r="A184" s="11" t="s">
        <v>666</v>
      </c>
      <c r="D184" s="11" t="s">
        <v>857</v>
      </c>
    </row>
    <row r="185" ht="13.5" customHeight="1">
      <c r="D185" s="11" t="s">
        <v>713</v>
      </c>
    </row>
    <row r="186" spans="4:7" ht="13.5" customHeight="1">
      <c r="D186" s="11" t="s">
        <v>729</v>
      </c>
      <c r="G186" s="11" t="s">
        <v>846</v>
      </c>
    </row>
    <row r="187" spans="4:7" ht="13.5" customHeight="1">
      <c r="D187" s="11" t="s">
        <v>730</v>
      </c>
      <c r="G187" s="11" t="s">
        <v>847</v>
      </c>
    </row>
    <row r="188" spans="4:7" ht="13.5" customHeight="1">
      <c r="D188" s="11" t="s">
        <v>731</v>
      </c>
      <c r="G188" s="11" t="s">
        <v>851</v>
      </c>
    </row>
    <row r="189" spans="4:7" ht="13.5" customHeight="1">
      <c r="D189" s="11" t="s">
        <v>732</v>
      </c>
      <c r="G189" s="11" t="s">
        <v>852</v>
      </c>
    </row>
    <row r="190" spans="4:7" ht="13.5" customHeight="1">
      <c r="D190" s="11" t="s">
        <v>733</v>
      </c>
      <c r="G190" s="11" t="s">
        <v>853</v>
      </c>
    </row>
    <row r="191" spans="4:7" ht="13.5" customHeight="1">
      <c r="D191" s="11" t="s">
        <v>734</v>
      </c>
      <c r="G191" s="11" t="s">
        <v>854</v>
      </c>
    </row>
    <row r="192" spans="3:4" ht="13.5" customHeight="1">
      <c r="C192" s="12" t="s">
        <v>739</v>
      </c>
      <c r="D192" s="11" t="s">
        <v>855</v>
      </c>
    </row>
    <row r="193" ht="13.5" customHeight="1">
      <c r="D193" s="11" t="s">
        <v>856</v>
      </c>
    </row>
    <row r="194" ht="13.5" customHeight="1">
      <c r="A194" s="11" t="s">
        <v>243</v>
      </c>
    </row>
    <row r="195" spans="1:4" ht="13.5" customHeight="1">
      <c r="A195" s="11" t="s">
        <v>668</v>
      </c>
      <c r="D195" s="11" t="s">
        <v>858</v>
      </c>
    </row>
    <row r="196" ht="13.5" customHeight="1">
      <c r="D196" s="11" t="s">
        <v>859</v>
      </c>
    </row>
    <row r="197" ht="13.5" customHeight="1">
      <c r="A197" s="11" t="s">
        <v>860</v>
      </c>
    </row>
    <row r="198" ht="13.5" customHeight="1">
      <c r="A198" s="11" t="s">
        <v>861</v>
      </c>
    </row>
    <row r="199" spans="1:4" ht="13.5" customHeight="1">
      <c r="A199" s="199" t="s">
        <v>669</v>
      </c>
      <c r="B199" s="199"/>
      <c r="C199" s="199"/>
      <c r="D199" s="199" t="s">
        <v>862</v>
      </c>
    </row>
    <row r="200" ht="13.5" customHeight="1">
      <c r="D200" s="11" t="s">
        <v>863</v>
      </c>
    </row>
    <row r="201" ht="13.5" customHeight="1">
      <c r="D201" s="11" t="s">
        <v>864</v>
      </c>
    </row>
    <row r="202" ht="13.5" customHeight="1">
      <c r="D202" s="11" t="s">
        <v>865</v>
      </c>
    </row>
    <row r="203" ht="13.5" customHeight="1">
      <c r="D203" s="11" t="s">
        <v>866</v>
      </c>
    </row>
    <row r="204" ht="13.5" customHeight="1">
      <c r="D204" s="200" t="s">
        <v>867</v>
      </c>
    </row>
    <row r="205" ht="13.5" customHeight="1">
      <c r="D205" s="11" t="s">
        <v>868</v>
      </c>
    </row>
    <row r="206" spans="3:4" ht="13.5" customHeight="1">
      <c r="C206" s="12" t="s">
        <v>714</v>
      </c>
      <c r="D206" s="11" t="s">
        <v>869</v>
      </c>
    </row>
    <row r="207" ht="13.5" customHeight="1">
      <c r="D207" s="11" t="s">
        <v>870</v>
      </c>
    </row>
    <row r="208" ht="13.5" customHeight="1">
      <c r="D208" s="11" t="s">
        <v>871</v>
      </c>
    </row>
    <row r="209" spans="3:4" ht="13.5" customHeight="1">
      <c r="C209" s="12" t="s">
        <v>715</v>
      </c>
      <c r="D209" s="11" t="s">
        <v>872</v>
      </c>
    </row>
    <row r="210" ht="13.5" customHeight="1">
      <c r="D210" s="11" t="s">
        <v>873</v>
      </c>
    </row>
    <row r="211" ht="13.5" customHeight="1">
      <c r="A211" s="11" t="s">
        <v>244</v>
      </c>
    </row>
    <row r="212" spans="1:4" ht="13.5" customHeight="1">
      <c r="A212" s="11" t="s">
        <v>670</v>
      </c>
      <c r="D212" s="11" t="s">
        <v>757</v>
      </c>
    </row>
    <row r="213" ht="13.5" customHeight="1">
      <c r="D213" s="11" t="s">
        <v>874</v>
      </c>
    </row>
    <row r="214" ht="13.5" customHeight="1">
      <c r="D214" s="11" t="s">
        <v>875</v>
      </c>
    </row>
    <row r="215" ht="13.5" customHeight="1">
      <c r="D215" s="11" t="s">
        <v>876</v>
      </c>
    </row>
    <row r="216" ht="13.5" customHeight="1">
      <c r="D216" s="11" t="s">
        <v>877</v>
      </c>
    </row>
    <row r="217" spans="3:4" ht="13.5" customHeight="1">
      <c r="C217" s="12" t="s">
        <v>714</v>
      </c>
      <c r="D217" s="11" t="s">
        <v>352</v>
      </c>
    </row>
    <row r="218" spans="3:4" ht="13.5" customHeight="1">
      <c r="C218" s="12"/>
      <c r="D218" s="11" t="s">
        <v>353</v>
      </c>
    </row>
    <row r="219" spans="3:4" ht="13.5" customHeight="1">
      <c r="C219" s="12"/>
      <c r="D219" s="11" t="s">
        <v>354</v>
      </c>
    </row>
    <row r="220" spans="3:4" ht="13.5" customHeight="1">
      <c r="C220" s="12" t="s">
        <v>715</v>
      </c>
      <c r="D220" s="199" t="s">
        <v>356</v>
      </c>
    </row>
    <row r="221" spans="3:4" ht="13.5" customHeight="1">
      <c r="C221" s="12"/>
      <c r="D221" s="11" t="s">
        <v>357</v>
      </c>
    </row>
    <row r="222" spans="3:4" ht="13.5" customHeight="1">
      <c r="C222" s="12"/>
      <c r="D222" s="11" t="s">
        <v>358</v>
      </c>
    </row>
    <row r="223" spans="3:4" ht="13.5" customHeight="1">
      <c r="C223" s="12"/>
      <c r="D223" s="11" t="s">
        <v>359</v>
      </c>
    </row>
    <row r="224" spans="3:4" ht="13.5" customHeight="1">
      <c r="C224" s="12"/>
      <c r="D224" s="11" t="s">
        <v>360</v>
      </c>
    </row>
    <row r="225" spans="3:4" ht="13.5" customHeight="1">
      <c r="C225" s="12"/>
      <c r="D225" s="11" t="s">
        <v>1037</v>
      </c>
    </row>
    <row r="226" spans="3:4" ht="13.5" customHeight="1">
      <c r="C226" s="12"/>
      <c r="D226" s="11" t="s">
        <v>1038</v>
      </c>
    </row>
    <row r="227" spans="2:4" ht="13.5" customHeight="1">
      <c r="B227" s="199"/>
      <c r="C227" s="12" t="s">
        <v>716</v>
      </c>
      <c r="D227" s="199" t="s">
        <v>361</v>
      </c>
    </row>
    <row r="228" spans="2:4" ht="13.5" customHeight="1">
      <c r="B228" s="199"/>
      <c r="C228" s="12"/>
      <c r="D228" s="199" t="s">
        <v>362</v>
      </c>
    </row>
    <row r="229" spans="2:4" ht="13.5" customHeight="1">
      <c r="B229" s="199"/>
      <c r="C229" s="12"/>
      <c r="D229" s="199" t="s">
        <v>363</v>
      </c>
    </row>
    <row r="230" spans="2:4" ht="13.5" customHeight="1">
      <c r="B230" s="199"/>
      <c r="C230" s="12"/>
      <c r="D230" s="199" t="s">
        <v>364</v>
      </c>
    </row>
    <row r="231" spans="2:4" ht="13.5" customHeight="1">
      <c r="B231" s="199"/>
      <c r="C231" s="12"/>
      <c r="D231" s="199" t="s">
        <v>365</v>
      </c>
    </row>
    <row r="232" spans="2:4" ht="13.5" customHeight="1">
      <c r="B232" s="199"/>
      <c r="C232" s="12"/>
      <c r="D232" s="199" t="s">
        <v>1039</v>
      </c>
    </row>
    <row r="233" spans="2:4" ht="13.5" customHeight="1">
      <c r="B233" s="199"/>
      <c r="C233" s="12"/>
      <c r="D233" s="199" t="s">
        <v>1040</v>
      </c>
    </row>
    <row r="234" spans="2:4" ht="13.5" customHeight="1">
      <c r="B234" s="199"/>
      <c r="C234" s="12"/>
      <c r="D234" s="199" t="s">
        <v>1041</v>
      </c>
    </row>
    <row r="235" spans="2:4" ht="13.5" customHeight="1">
      <c r="B235" s="199"/>
      <c r="C235" s="12" t="s">
        <v>717</v>
      </c>
      <c r="D235" s="11" t="s">
        <v>366</v>
      </c>
    </row>
    <row r="236" spans="2:4" ht="13.5" customHeight="1">
      <c r="B236" s="199"/>
      <c r="C236" s="12"/>
      <c r="D236" s="199" t="s">
        <v>367</v>
      </c>
    </row>
    <row r="237" spans="2:4" ht="13.5" customHeight="1">
      <c r="B237" s="199"/>
      <c r="C237" s="12"/>
      <c r="D237" s="199" t="s">
        <v>368</v>
      </c>
    </row>
    <row r="238" spans="2:4" ht="13.5" customHeight="1">
      <c r="B238" s="199"/>
      <c r="C238" s="12"/>
      <c r="D238" s="199" t="s">
        <v>369</v>
      </c>
    </row>
    <row r="239" spans="2:4" ht="13.5" customHeight="1">
      <c r="B239" s="199"/>
      <c r="C239" s="12" t="s">
        <v>718</v>
      </c>
      <c r="D239" s="199" t="s">
        <v>370</v>
      </c>
    </row>
    <row r="240" spans="2:4" ht="13.5" customHeight="1">
      <c r="B240" s="199"/>
      <c r="C240" s="12"/>
      <c r="D240" s="199" t="s">
        <v>357</v>
      </c>
    </row>
    <row r="241" spans="2:4" ht="13.5" customHeight="1">
      <c r="B241" s="199"/>
      <c r="C241" s="12"/>
      <c r="D241" s="199" t="s">
        <v>371</v>
      </c>
    </row>
    <row r="242" spans="2:4" ht="13.5" customHeight="1">
      <c r="B242" s="199"/>
      <c r="C242" s="12"/>
      <c r="D242" s="199" t="s">
        <v>372</v>
      </c>
    </row>
    <row r="243" spans="2:4" ht="13.5" customHeight="1">
      <c r="B243" s="199"/>
      <c r="C243" s="12"/>
      <c r="D243" s="199" t="s">
        <v>373</v>
      </c>
    </row>
    <row r="244" spans="2:4" ht="13.5" customHeight="1">
      <c r="B244" s="199"/>
      <c r="C244" s="12"/>
      <c r="D244" s="199" t="s">
        <v>374</v>
      </c>
    </row>
    <row r="245" spans="2:4" ht="13.5" customHeight="1">
      <c r="B245" s="199"/>
      <c r="C245" s="12"/>
      <c r="D245" s="199" t="s">
        <v>1042</v>
      </c>
    </row>
    <row r="246" spans="2:4" ht="13.5" customHeight="1">
      <c r="B246" s="199"/>
      <c r="C246" s="12"/>
      <c r="D246" s="199" t="s">
        <v>1043</v>
      </c>
    </row>
    <row r="247" spans="1:4" ht="13.5" customHeight="1">
      <c r="A247" s="11" t="s">
        <v>420</v>
      </c>
      <c r="B247" s="199"/>
      <c r="C247" s="12"/>
      <c r="D247" s="199"/>
    </row>
    <row r="248" spans="1:4" ht="13.5" customHeight="1">
      <c r="A248" s="11" t="s">
        <v>421</v>
      </c>
      <c r="B248" s="199"/>
      <c r="C248" s="12"/>
      <c r="D248" s="199" t="s">
        <v>422</v>
      </c>
    </row>
    <row r="249" spans="2:4" ht="13.5" customHeight="1">
      <c r="B249" s="199"/>
      <c r="C249" s="12"/>
      <c r="D249" s="199" t="s">
        <v>423</v>
      </c>
    </row>
    <row r="250" spans="2:4" ht="13.5" customHeight="1">
      <c r="B250" s="199"/>
      <c r="C250" s="12"/>
      <c r="D250" s="199"/>
    </row>
    <row r="251" ht="13.5" customHeight="1">
      <c r="D251" s="11" t="s">
        <v>662</v>
      </c>
    </row>
    <row r="252" spans="2:3" ht="13.5" customHeight="1">
      <c r="B252" s="12" t="s">
        <v>375</v>
      </c>
      <c r="C252" s="11" t="s">
        <v>377</v>
      </c>
    </row>
    <row r="253" spans="2:3" ht="13.5" customHeight="1">
      <c r="B253" s="12" t="s">
        <v>376</v>
      </c>
      <c r="C253" s="11" t="s">
        <v>378</v>
      </c>
    </row>
    <row r="254" ht="13.5" customHeight="1">
      <c r="B254" s="12"/>
    </row>
    <row r="255" spans="1:4" ht="13.5" customHeight="1">
      <c r="A255" s="11" t="s">
        <v>661</v>
      </c>
      <c r="D255" s="11" t="s">
        <v>424</v>
      </c>
    </row>
    <row r="256" spans="2:6" ht="13.5" customHeight="1">
      <c r="B256" s="199"/>
      <c r="F256" s="11" t="s">
        <v>425</v>
      </c>
    </row>
    <row r="257" ht="13.5" customHeight="1">
      <c r="C257" s="11" t="s">
        <v>426</v>
      </c>
    </row>
    <row r="258" ht="13.5" customHeight="1">
      <c r="D258" s="11" t="s">
        <v>502</v>
      </c>
    </row>
    <row r="259" ht="13.5" customHeight="1">
      <c r="A259" s="11" t="s">
        <v>517</v>
      </c>
    </row>
    <row r="260" spans="1:4" ht="13.5" customHeight="1">
      <c r="A260" s="11" t="s">
        <v>516</v>
      </c>
      <c r="D260" s="11" t="s">
        <v>518</v>
      </c>
    </row>
    <row r="261" ht="13.5" customHeight="1">
      <c r="A261" s="11" t="s">
        <v>519</v>
      </c>
    </row>
    <row r="262" spans="1:4" ht="13.5" customHeight="1">
      <c r="A262" s="11" t="s">
        <v>520</v>
      </c>
      <c r="D262" s="11" t="s">
        <v>521</v>
      </c>
    </row>
    <row r="263" ht="13.5" customHeight="1">
      <c r="D263" s="11" t="s">
        <v>522</v>
      </c>
    </row>
    <row r="264" ht="13.5" customHeight="1">
      <c r="A264" s="11" t="s">
        <v>523</v>
      </c>
    </row>
    <row r="265" spans="1:4" ht="13.5" customHeight="1">
      <c r="A265" s="11" t="s">
        <v>524</v>
      </c>
      <c r="D265" s="11" t="s">
        <v>525</v>
      </c>
    </row>
    <row r="266" ht="13.5" customHeight="1">
      <c r="D266" s="11" t="s">
        <v>526</v>
      </c>
    </row>
    <row r="267" ht="13.5" customHeight="1">
      <c r="D267" s="11" t="s">
        <v>527</v>
      </c>
    </row>
    <row r="268" ht="13.5" customHeight="1">
      <c r="D268" s="11" t="s">
        <v>528</v>
      </c>
    </row>
    <row r="269" ht="13.5" customHeight="1">
      <c r="D269" s="11" t="s">
        <v>529</v>
      </c>
    </row>
    <row r="270" spans="3:4" ht="13.5" customHeight="1">
      <c r="C270" s="12" t="s">
        <v>714</v>
      </c>
      <c r="D270" s="200" t="s">
        <v>530</v>
      </c>
    </row>
    <row r="271" ht="13.5" customHeight="1">
      <c r="D271" s="200" t="s">
        <v>531</v>
      </c>
    </row>
    <row r="272" ht="13.5" customHeight="1">
      <c r="D272" s="200" t="s">
        <v>532</v>
      </c>
    </row>
    <row r="273" ht="13.5" customHeight="1">
      <c r="D273" s="200" t="s">
        <v>533</v>
      </c>
    </row>
    <row r="274" spans="3:4" ht="13.5" customHeight="1">
      <c r="C274" s="12" t="s">
        <v>715</v>
      </c>
      <c r="D274" s="200" t="s">
        <v>534</v>
      </c>
    </row>
    <row r="275" ht="13.5" customHeight="1">
      <c r="D275" s="200" t="s">
        <v>535</v>
      </c>
    </row>
    <row r="276" ht="13.5" customHeight="1">
      <c r="D276" s="200" t="s">
        <v>536</v>
      </c>
    </row>
    <row r="277" spans="3:4" ht="13.5" customHeight="1">
      <c r="C277" s="12" t="s">
        <v>716</v>
      </c>
      <c r="D277" s="200" t="s">
        <v>534</v>
      </c>
    </row>
    <row r="278" ht="13.5" customHeight="1">
      <c r="D278" s="200" t="s">
        <v>537</v>
      </c>
    </row>
    <row r="279" ht="13.5" customHeight="1">
      <c r="D279" s="200" t="s">
        <v>538</v>
      </c>
    </row>
    <row r="280" spans="3:4" ht="13.5" customHeight="1">
      <c r="C280" s="12" t="s">
        <v>717</v>
      </c>
      <c r="D280" s="200" t="s">
        <v>539</v>
      </c>
    </row>
    <row r="281" ht="13.5" customHeight="1">
      <c r="D281" s="200" t="s">
        <v>540</v>
      </c>
    </row>
    <row r="282" ht="13.5" customHeight="1">
      <c r="D282" s="200" t="s">
        <v>541</v>
      </c>
    </row>
    <row r="283" ht="13.5" customHeight="1">
      <c r="D283" s="200" t="s">
        <v>542</v>
      </c>
    </row>
    <row r="284" ht="13.5" customHeight="1">
      <c r="D284" s="200" t="s">
        <v>543</v>
      </c>
    </row>
    <row r="285" spans="3:4" ht="13.5" customHeight="1">
      <c r="C285" s="12" t="s">
        <v>718</v>
      </c>
      <c r="D285" s="200" t="s">
        <v>544</v>
      </c>
    </row>
    <row r="286" ht="13.5" customHeight="1">
      <c r="D286" s="200" t="s">
        <v>545</v>
      </c>
    </row>
    <row r="287" ht="13.5" customHeight="1">
      <c r="D287" s="200" t="s">
        <v>546</v>
      </c>
    </row>
    <row r="288" spans="3:4" ht="13.5" customHeight="1">
      <c r="C288" s="12" t="s">
        <v>547</v>
      </c>
      <c r="D288" s="11" t="s">
        <v>548</v>
      </c>
    </row>
    <row r="289" ht="13.5" customHeight="1">
      <c r="D289" s="11" t="s">
        <v>545</v>
      </c>
    </row>
    <row r="290" ht="13.5" customHeight="1">
      <c r="D290" s="11" t="s">
        <v>549</v>
      </c>
    </row>
    <row r="291" spans="3:4" ht="13.5" customHeight="1">
      <c r="C291" s="12" t="s">
        <v>550</v>
      </c>
      <c r="D291" s="11" t="s">
        <v>548</v>
      </c>
    </row>
    <row r="292" ht="13.5" customHeight="1">
      <c r="D292" s="11" t="s">
        <v>545</v>
      </c>
    </row>
    <row r="293" ht="13.5" customHeight="1">
      <c r="D293" s="11" t="s">
        <v>551</v>
      </c>
    </row>
    <row r="294" spans="3:4" ht="13.5" customHeight="1">
      <c r="C294" s="203" t="s">
        <v>552</v>
      </c>
      <c r="D294" s="11" t="s">
        <v>553</v>
      </c>
    </row>
    <row r="295" ht="13.5" customHeight="1">
      <c r="D295" s="11" t="s">
        <v>554</v>
      </c>
    </row>
    <row r="296" ht="13.5" customHeight="1">
      <c r="D296" s="11" t="s">
        <v>555</v>
      </c>
    </row>
    <row r="297" spans="3:4" ht="13.5" customHeight="1">
      <c r="C297" s="12" t="s">
        <v>714</v>
      </c>
      <c r="D297" s="200" t="s">
        <v>556</v>
      </c>
    </row>
    <row r="298" spans="3:4" ht="13.5" customHeight="1">
      <c r="C298" s="12"/>
      <c r="D298" s="200" t="s">
        <v>557</v>
      </c>
    </row>
    <row r="299" spans="3:4" ht="13.5" customHeight="1">
      <c r="C299" s="12"/>
      <c r="D299" s="200" t="s">
        <v>538</v>
      </c>
    </row>
    <row r="300" spans="3:4" ht="13.5" customHeight="1">
      <c r="C300" s="12" t="s">
        <v>715</v>
      </c>
      <c r="D300" s="200" t="s">
        <v>534</v>
      </c>
    </row>
    <row r="301" spans="3:4" ht="13.5" customHeight="1">
      <c r="C301" s="12"/>
      <c r="D301" s="200" t="s">
        <v>558</v>
      </c>
    </row>
    <row r="302" spans="3:4" ht="13.5" customHeight="1">
      <c r="C302" s="12"/>
      <c r="D302" s="200" t="s">
        <v>538</v>
      </c>
    </row>
    <row r="303" spans="3:4" ht="13.5" customHeight="1">
      <c r="C303" s="12" t="s">
        <v>716</v>
      </c>
      <c r="D303" s="200" t="s">
        <v>534</v>
      </c>
    </row>
    <row r="304" spans="3:4" ht="13.5" customHeight="1">
      <c r="C304" s="12"/>
      <c r="D304" s="200" t="s">
        <v>559</v>
      </c>
    </row>
    <row r="305" spans="3:4" ht="13.5" customHeight="1">
      <c r="C305" s="12"/>
      <c r="D305" s="200" t="s">
        <v>560</v>
      </c>
    </row>
    <row r="306" spans="3:4" ht="13.5" customHeight="1">
      <c r="C306" s="12" t="s">
        <v>717</v>
      </c>
      <c r="D306" s="200" t="s">
        <v>561</v>
      </c>
    </row>
    <row r="307" spans="3:4" ht="13.5" customHeight="1">
      <c r="C307" s="12"/>
      <c r="D307" s="200" t="s">
        <v>562</v>
      </c>
    </row>
    <row r="308" spans="3:4" ht="13.5" customHeight="1">
      <c r="C308" s="12"/>
      <c r="D308" s="200" t="s">
        <v>563</v>
      </c>
    </row>
    <row r="309" spans="3:4" ht="13.5" customHeight="1">
      <c r="C309" s="12"/>
      <c r="D309" s="200" t="s">
        <v>564</v>
      </c>
    </row>
    <row r="310" spans="3:4" ht="13.5" customHeight="1">
      <c r="C310" s="12" t="s">
        <v>718</v>
      </c>
      <c r="D310" s="200" t="s">
        <v>565</v>
      </c>
    </row>
    <row r="311" spans="3:4" ht="13.5" customHeight="1">
      <c r="C311" s="12"/>
      <c r="D311" s="11" t="s">
        <v>566</v>
      </c>
    </row>
    <row r="312" spans="3:4" ht="13.5" customHeight="1">
      <c r="C312" s="12"/>
      <c r="D312" s="11" t="s">
        <v>567</v>
      </c>
    </row>
    <row r="313" spans="3:4" ht="13.5" customHeight="1">
      <c r="C313" s="12" t="s">
        <v>547</v>
      </c>
      <c r="D313" s="11" t="s">
        <v>568</v>
      </c>
    </row>
    <row r="314" spans="3:4" ht="13.5" customHeight="1">
      <c r="C314" s="12"/>
      <c r="D314" s="11" t="s">
        <v>566</v>
      </c>
    </row>
    <row r="315" spans="3:4" ht="13.5" customHeight="1">
      <c r="C315" s="12"/>
      <c r="D315" s="11" t="s">
        <v>569</v>
      </c>
    </row>
    <row r="316" spans="3:4" ht="13.5" customHeight="1">
      <c r="C316" s="12" t="s">
        <v>550</v>
      </c>
      <c r="D316" s="11" t="s">
        <v>568</v>
      </c>
    </row>
    <row r="317" spans="3:4" ht="13.5" customHeight="1">
      <c r="C317" s="12"/>
      <c r="D317" s="11" t="s">
        <v>566</v>
      </c>
    </row>
    <row r="318" spans="3:4" ht="13.5" customHeight="1">
      <c r="C318" s="12"/>
      <c r="D318" s="11" t="s">
        <v>570</v>
      </c>
    </row>
    <row r="319" ht="13.5" customHeight="1">
      <c r="C319" s="12"/>
    </row>
    <row r="320" ht="13.5" customHeight="1">
      <c r="C320" s="12"/>
    </row>
    <row r="321" ht="13.5" customHeight="1">
      <c r="C321" s="12"/>
    </row>
    <row r="322" ht="13.5" customHeight="1">
      <c r="C322" s="12"/>
    </row>
    <row r="323" ht="13.5" customHeight="1">
      <c r="C323" s="12"/>
    </row>
  </sheetData>
  <mergeCells count="1">
    <mergeCell ref="E6:N6"/>
  </mergeCells>
  <printOptions/>
  <pageMargins left="0.75" right="0.75" top="1" bottom="1" header="0.512" footer="0.512"/>
  <pageSetup firstPageNumber="11" useFirstPageNumber="1"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AG493"/>
  <sheetViews>
    <sheetView workbookViewId="0" topLeftCell="A334">
      <selection activeCell="C352" sqref="C352"/>
    </sheetView>
  </sheetViews>
  <sheetFormatPr defaultColWidth="9.00390625" defaultRowHeight="13.5" customHeight="1"/>
  <cols>
    <col min="1" max="16384" width="2.625" style="201" customWidth="1"/>
  </cols>
  <sheetData>
    <row r="1" spans="2:33" ht="17.25">
      <c r="B1" s="241"/>
      <c r="C1" s="241"/>
      <c r="D1" s="241" t="s">
        <v>1136</v>
      </c>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2:33" ht="17.25">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row>
    <row r="3" spans="2:33" ht="13.5" customHeight="1">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34" t="s">
        <v>496</v>
      </c>
      <c r="AG3" s="200"/>
    </row>
    <row r="4" spans="2:33" ht="13.5" customHeight="1">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34" t="s">
        <v>497</v>
      </c>
      <c r="AG4" s="200"/>
    </row>
    <row r="5" spans="2:33" ht="13.5" customHeight="1">
      <c r="B5" s="240"/>
      <c r="C5" s="240"/>
      <c r="D5" s="240" t="s">
        <v>498</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row>
    <row r="6" spans="2:33" ht="13.5" customHeight="1">
      <c r="B6" s="240"/>
      <c r="C6" s="240"/>
      <c r="E6" s="240" t="s">
        <v>572</v>
      </c>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row>
    <row r="7" spans="2:33" ht="13.5" customHeight="1">
      <c r="B7" s="240"/>
      <c r="C7" s="240"/>
      <c r="E7" s="240" t="s">
        <v>573</v>
      </c>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row>
    <row r="8" spans="2:33" ht="13.5" customHeight="1">
      <c r="B8" s="240"/>
      <c r="C8" s="240"/>
      <c r="E8" s="240" t="s">
        <v>574</v>
      </c>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row>
    <row r="9" spans="2:33" ht="13.5" customHeight="1">
      <c r="B9" s="240"/>
      <c r="C9" s="240"/>
      <c r="E9" s="240" t="s">
        <v>575</v>
      </c>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row>
    <row r="10" spans="1:5" ht="13.5" customHeight="1">
      <c r="A10" s="201" t="s">
        <v>661</v>
      </c>
      <c r="E10" s="240" t="s">
        <v>576</v>
      </c>
    </row>
    <row r="12" ht="13.5" customHeight="1">
      <c r="A12" s="200" t="s">
        <v>213</v>
      </c>
    </row>
    <row r="13" spans="1:4" ht="13.5" customHeight="1">
      <c r="A13" s="11" t="s">
        <v>663</v>
      </c>
      <c r="C13" s="239"/>
      <c r="D13" s="200" t="s">
        <v>1408</v>
      </c>
    </row>
    <row r="14" spans="1:4" ht="13.5" customHeight="1">
      <c r="A14" s="11"/>
      <c r="C14" s="239"/>
      <c r="D14" s="200" t="s">
        <v>1409</v>
      </c>
    </row>
    <row r="15" spans="1:4" ht="13.5" customHeight="1">
      <c r="A15" s="11"/>
      <c r="C15" s="239"/>
      <c r="D15" s="200" t="s">
        <v>1410</v>
      </c>
    </row>
    <row r="16" spans="1:4" ht="13.5" customHeight="1">
      <c r="A16" s="11"/>
      <c r="C16" s="239"/>
      <c r="D16" s="200" t="s">
        <v>1411</v>
      </c>
    </row>
    <row r="17" spans="1:4" ht="13.5" customHeight="1">
      <c r="A17" s="11"/>
      <c r="C17" s="239"/>
      <c r="D17" s="200" t="s">
        <v>1412</v>
      </c>
    </row>
    <row r="18" spans="1:3" ht="13.5" customHeight="1">
      <c r="A18" s="200" t="s">
        <v>499</v>
      </c>
      <c r="C18" s="202"/>
    </row>
    <row r="19" spans="1:4" ht="13.5" customHeight="1">
      <c r="A19" s="11" t="s">
        <v>664</v>
      </c>
      <c r="C19" s="202"/>
      <c r="D19" s="200" t="s">
        <v>386</v>
      </c>
    </row>
    <row r="20" spans="1:3" ht="13.5" customHeight="1">
      <c r="A20" s="200" t="s">
        <v>500</v>
      </c>
      <c r="C20" s="202"/>
    </row>
    <row r="21" spans="1:4" ht="13.5" customHeight="1">
      <c r="A21" s="200" t="s">
        <v>387</v>
      </c>
      <c r="C21" s="202"/>
      <c r="D21" s="200" t="s">
        <v>388</v>
      </c>
    </row>
    <row r="22" spans="3:4" ht="13.5" customHeight="1">
      <c r="C22" s="203" t="s">
        <v>376</v>
      </c>
      <c r="D22" s="200" t="s">
        <v>392</v>
      </c>
    </row>
    <row r="23" spans="3:4" ht="13.5" customHeight="1">
      <c r="C23" s="203" t="s">
        <v>389</v>
      </c>
      <c r="D23" s="200" t="s">
        <v>393</v>
      </c>
    </row>
    <row r="24" spans="3:4" ht="13.5" customHeight="1">
      <c r="C24" s="203" t="s">
        <v>390</v>
      </c>
      <c r="D24" s="200" t="s">
        <v>394</v>
      </c>
    </row>
    <row r="25" spans="3:4" ht="13.5" customHeight="1">
      <c r="C25" s="203" t="s">
        <v>391</v>
      </c>
      <c r="D25" s="200" t="s">
        <v>1413</v>
      </c>
    </row>
    <row r="26" spans="3:4" ht="13.5" customHeight="1">
      <c r="C26" s="203"/>
      <c r="D26" s="200" t="s">
        <v>1414</v>
      </c>
    </row>
    <row r="27" spans="1:3" ht="13.5" customHeight="1">
      <c r="A27" s="200" t="s">
        <v>501</v>
      </c>
      <c r="C27" s="202"/>
    </row>
    <row r="28" spans="1:4" ht="13.5" customHeight="1">
      <c r="A28" s="200" t="s">
        <v>395</v>
      </c>
      <c r="C28" s="202"/>
      <c r="D28" s="200" t="s">
        <v>578</v>
      </c>
    </row>
    <row r="29" spans="1:4" ht="13.5" customHeight="1">
      <c r="A29" s="200"/>
      <c r="C29" s="202"/>
      <c r="D29" s="200" t="s">
        <v>579</v>
      </c>
    </row>
    <row r="30" spans="1:4" ht="13.5" customHeight="1">
      <c r="A30" s="200"/>
      <c r="C30" s="202"/>
      <c r="D30" s="200" t="s">
        <v>580</v>
      </c>
    </row>
    <row r="31" spans="1:4" ht="13.5" customHeight="1">
      <c r="A31" s="200"/>
      <c r="C31" s="202"/>
      <c r="D31" s="200" t="s">
        <v>581</v>
      </c>
    </row>
    <row r="32" spans="3:4" ht="13.5" customHeight="1">
      <c r="C32" s="203" t="s">
        <v>714</v>
      </c>
      <c r="D32" s="200" t="s">
        <v>1415</v>
      </c>
    </row>
    <row r="33" spans="3:4" ht="13.5" customHeight="1">
      <c r="C33" s="203"/>
      <c r="D33" s="200" t="s">
        <v>1418</v>
      </c>
    </row>
    <row r="34" spans="3:4" ht="13.5" customHeight="1">
      <c r="C34" s="203" t="s">
        <v>715</v>
      </c>
      <c r="D34" s="200" t="s">
        <v>396</v>
      </c>
    </row>
    <row r="35" spans="3:4" ht="13.5" customHeight="1">
      <c r="C35" s="203" t="s">
        <v>716</v>
      </c>
      <c r="D35" s="200" t="s">
        <v>397</v>
      </c>
    </row>
    <row r="36" spans="3:4" ht="13.5" customHeight="1">
      <c r="C36" s="203" t="s">
        <v>717</v>
      </c>
      <c r="D36" s="200" t="s">
        <v>398</v>
      </c>
    </row>
    <row r="37" spans="1:3" ht="13.5" customHeight="1">
      <c r="A37" s="200" t="s">
        <v>585</v>
      </c>
      <c r="C37" s="202"/>
    </row>
    <row r="38" spans="1:4" ht="13.5" customHeight="1">
      <c r="A38" s="11" t="s">
        <v>668</v>
      </c>
      <c r="C38" s="202"/>
      <c r="D38" s="200" t="s">
        <v>402</v>
      </c>
    </row>
    <row r="39" spans="3:4" ht="13.5" customHeight="1">
      <c r="C39" s="203" t="s">
        <v>714</v>
      </c>
      <c r="D39" s="200" t="s">
        <v>399</v>
      </c>
    </row>
    <row r="40" spans="3:4" ht="13.5" customHeight="1">
      <c r="C40" s="203" t="s">
        <v>715</v>
      </c>
      <c r="D40" s="200" t="s">
        <v>33</v>
      </c>
    </row>
    <row r="41" spans="3:4" ht="13.5" customHeight="1">
      <c r="C41" s="203" t="s">
        <v>716</v>
      </c>
      <c r="D41" s="200" t="s">
        <v>400</v>
      </c>
    </row>
    <row r="42" spans="3:4" ht="13.5" customHeight="1">
      <c r="C42" s="203" t="s">
        <v>1509</v>
      </c>
      <c r="D42" s="200" t="s">
        <v>401</v>
      </c>
    </row>
    <row r="43" spans="3:4" ht="13.5" customHeight="1">
      <c r="C43" s="203" t="s">
        <v>718</v>
      </c>
      <c r="D43" s="200" t="s">
        <v>1510</v>
      </c>
    </row>
    <row r="44" spans="3:4" ht="13.5" customHeight="1">
      <c r="C44" s="203"/>
      <c r="D44" s="200" t="s">
        <v>577</v>
      </c>
    </row>
    <row r="45" spans="1:3" ht="13.5" customHeight="1">
      <c r="A45" s="200" t="s">
        <v>582</v>
      </c>
      <c r="C45" s="202"/>
    </row>
    <row r="46" spans="1:4" ht="13.5" customHeight="1">
      <c r="A46" s="11" t="s">
        <v>669</v>
      </c>
      <c r="C46" s="202"/>
      <c r="D46" s="200" t="s">
        <v>403</v>
      </c>
    </row>
    <row r="47" spans="3:4" ht="13.5" customHeight="1">
      <c r="C47" s="203" t="s">
        <v>714</v>
      </c>
      <c r="D47" s="200" t="s">
        <v>584</v>
      </c>
    </row>
    <row r="48" spans="3:4" ht="13.5" customHeight="1">
      <c r="C48" s="203" t="s">
        <v>715</v>
      </c>
      <c r="D48" s="200" t="s">
        <v>32</v>
      </c>
    </row>
    <row r="49" spans="3:4" ht="13.5" customHeight="1">
      <c r="C49" s="203" t="s">
        <v>716</v>
      </c>
      <c r="D49" s="200" t="s">
        <v>583</v>
      </c>
    </row>
    <row r="50" spans="3:4" ht="13.5" customHeight="1">
      <c r="C50" s="203" t="s">
        <v>717</v>
      </c>
      <c r="D50" s="200" t="s">
        <v>1276</v>
      </c>
    </row>
    <row r="51" spans="3:4" ht="13.5" customHeight="1">
      <c r="C51" s="203"/>
      <c r="D51" s="200" t="s">
        <v>1277</v>
      </c>
    </row>
    <row r="52" spans="3:4" ht="13.5" customHeight="1">
      <c r="C52" s="203"/>
      <c r="D52" s="200" t="s">
        <v>577</v>
      </c>
    </row>
    <row r="53" spans="1:3" ht="13.5" customHeight="1">
      <c r="A53" s="200" t="s">
        <v>1050</v>
      </c>
      <c r="C53" s="202"/>
    </row>
    <row r="54" spans="1:4" ht="13.5" customHeight="1">
      <c r="A54" s="11" t="s">
        <v>670</v>
      </c>
      <c r="C54" s="202"/>
      <c r="D54" s="200" t="s">
        <v>1419</v>
      </c>
    </row>
    <row r="55" spans="1:4" ht="13.5" customHeight="1">
      <c r="A55" s="11"/>
      <c r="C55" s="202"/>
      <c r="D55" s="200" t="s">
        <v>1420</v>
      </c>
    </row>
    <row r="56" spans="3:4" ht="13.5" customHeight="1">
      <c r="C56" s="203" t="s">
        <v>376</v>
      </c>
      <c r="D56" s="200" t="s">
        <v>404</v>
      </c>
    </row>
    <row r="57" spans="3:4" ht="13.5" customHeight="1">
      <c r="C57" s="203" t="s">
        <v>389</v>
      </c>
      <c r="D57" s="200" t="s">
        <v>1421</v>
      </c>
    </row>
    <row r="58" spans="3:4" ht="13.5" customHeight="1">
      <c r="C58" s="203"/>
      <c r="D58" s="200" t="s">
        <v>1422</v>
      </c>
    </row>
    <row r="59" spans="3:4" ht="13.5" customHeight="1">
      <c r="C59" s="203"/>
      <c r="D59" s="200" t="s">
        <v>1423</v>
      </c>
    </row>
    <row r="60" spans="3:4" ht="13.5" customHeight="1">
      <c r="C60" s="203"/>
      <c r="D60" s="200" t="s">
        <v>1424</v>
      </c>
    </row>
    <row r="61" spans="3:4" ht="13.5" customHeight="1">
      <c r="C61" s="203" t="s">
        <v>714</v>
      </c>
      <c r="D61" s="200" t="s">
        <v>405</v>
      </c>
    </row>
    <row r="62" spans="3:4" ht="13.5" customHeight="1">
      <c r="C62" s="203" t="s">
        <v>715</v>
      </c>
      <c r="D62" s="200" t="s">
        <v>476</v>
      </c>
    </row>
    <row r="63" spans="3:4" ht="13.5" customHeight="1">
      <c r="C63" s="203" t="s">
        <v>716</v>
      </c>
      <c r="D63" s="200" t="s">
        <v>477</v>
      </c>
    </row>
    <row r="64" spans="3:4" ht="13.5" customHeight="1">
      <c r="C64" s="202"/>
      <c r="D64" s="200" t="s">
        <v>1051</v>
      </c>
    </row>
    <row r="65" spans="3:4" ht="13.5" customHeight="1">
      <c r="C65" s="203" t="s">
        <v>390</v>
      </c>
      <c r="D65" s="200" t="s">
        <v>1425</v>
      </c>
    </row>
    <row r="66" spans="3:4" ht="13.5" customHeight="1">
      <c r="C66" s="203"/>
      <c r="D66" s="200" t="s">
        <v>1426</v>
      </c>
    </row>
    <row r="67" spans="3:4" ht="13.5" customHeight="1">
      <c r="C67" s="203"/>
      <c r="D67" s="200" t="s">
        <v>1427</v>
      </c>
    </row>
    <row r="68" spans="3:4" ht="13.5" customHeight="1">
      <c r="C68" s="203" t="s">
        <v>391</v>
      </c>
      <c r="D68" s="200" t="s">
        <v>1428</v>
      </c>
    </row>
    <row r="69" spans="3:4" ht="13.5" customHeight="1">
      <c r="C69" s="203"/>
      <c r="D69" s="200" t="s">
        <v>1429</v>
      </c>
    </row>
    <row r="70" spans="1:3" ht="13.5" customHeight="1">
      <c r="A70" s="200" t="s">
        <v>1052</v>
      </c>
      <c r="C70" s="202"/>
    </row>
    <row r="71" spans="1:4" ht="13.5" customHeight="1">
      <c r="A71" s="11" t="s">
        <v>671</v>
      </c>
      <c r="C71" s="202"/>
      <c r="D71" s="200" t="s">
        <v>478</v>
      </c>
    </row>
    <row r="72" spans="1:3" ht="13.5" customHeight="1">
      <c r="A72" s="200" t="s">
        <v>1053</v>
      </c>
      <c r="C72" s="202"/>
    </row>
    <row r="73" spans="1:4" ht="13.5" customHeight="1">
      <c r="A73" s="11" t="s">
        <v>672</v>
      </c>
      <c r="C73" s="202"/>
      <c r="D73" s="200" t="s">
        <v>34</v>
      </c>
    </row>
    <row r="74" spans="1:4" ht="13.5" customHeight="1">
      <c r="A74" s="11"/>
      <c r="C74" s="202"/>
      <c r="D74" s="200" t="s">
        <v>35</v>
      </c>
    </row>
    <row r="75" spans="1:4" ht="13.5" customHeight="1">
      <c r="A75" s="11"/>
      <c r="C75" s="202"/>
      <c r="D75" s="200" t="s">
        <v>36</v>
      </c>
    </row>
    <row r="76" spans="3:4" ht="13.5" customHeight="1">
      <c r="C76" s="203" t="s">
        <v>376</v>
      </c>
      <c r="D76" s="200" t="s">
        <v>1278</v>
      </c>
    </row>
    <row r="77" spans="3:4" ht="13.5" customHeight="1">
      <c r="C77" s="203"/>
      <c r="D77" s="200" t="s">
        <v>1279</v>
      </c>
    </row>
    <row r="78" spans="3:4" ht="13.5" customHeight="1">
      <c r="C78" s="203" t="s">
        <v>389</v>
      </c>
      <c r="D78" s="200" t="s">
        <v>479</v>
      </c>
    </row>
    <row r="79" spans="1:3" ht="13.5" customHeight="1">
      <c r="A79" s="200" t="s">
        <v>1054</v>
      </c>
      <c r="C79" s="202"/>
    </row>
    <row r="80" spans="1:4" ht="13.5" customHeight="1">
      <c r="A80" s="11" t="s">
        <v>673</v>
      </c>
      <c r="C80" s="202"/>
      <c r="D80" s="200" t="s">
        <v>1430</v>
      </c>
    </row>
    <row r="81" spans="1:4" ht="13.5" customHeight="1">
      <c r="A81" s="11"/>
      <c r="C81" s="202"/>
      <c r="D81" s="200" t="s">
        <v>1431</v>
      </c>
    </row>
    <row r="82" ht="13.5" customHeight="1">
      <c r="A82" s="200" t="s">
        <v>1055</v>
      </c>
    </row>
    <row r="83" spans="1:4" ht="13.5" customHeight="1">
      <c r="A83" s="11" t="s">
        <v>674</v>
      </c>
      <c r="D83" s="200" t="s">
        <v>1432</v>
      </c>
    </row>
    <row r="84" spans="1:4" ht="13.5" customHeight="1">
      <c r="A84" s="11"/>
      <c r="D84" s="200" t="s">
        <v>1433</v>
      </c>
    </row>
    <row r="85" ht="13.5" customHeight="1">
      <c r="A85" s="200" t="s">
        <v>1056</v>
      </c>
    </row>
    <row r="86" spans="1:4" ht="13.5" customHeight="1">
      <c r="A86" s="11" t="s">
        <v>675</v>
      </c>
      <c r="D86" s="200" t="s">
        <v>1434</v>
      </c>
    </row>
    <row r="87" spans="1:4" ht="13.5" customHeight="1">
      <c r="A87" s="11"/>
      <c r="D87" s="200" t="s">
        <v>1435</v>
      </c>
    </row>
    <row r="88" spans="1:4" ht="13.5" customHeight="1">
      <c r="A88" s="11"/>
      <c r="D88" s="200" t="s">
        <v>1436</v>
      </c>
    </row>
    <row r="89" spans="3:4" ht="13.5" customHeight="1">
      <c r="C89" s="203" t="s">
        <v>376</v>
      </c>
      <c r="D89" s="200" t="s">
        <v>1437</v>
      </c>
    </row>
    <row r="90" spans="3:4" ht="13.5" customHeight="1">
      <c r="C90" s="203"/>
      <c r="D90" s="200" t="s">
        <v>1438</v>
      </c>
    </row>
    <row r="91" ht="13.5" customHeight="1">
      <c r="A91" s="200" t="s">
        <v>1153</v>
      </c>
    </row>
    <row r="92" spans="1:4" ht="13.5" customHeight="1">
      <c r="A92" s="11" t="s">
        <v>676</v>
      </c>
      <c r="D92" s="200" t="s">
        <v>1439</v>
      </c>
    </row>
    <row r="93" spans="1:4" ht="13.5" customHeight="1">
      <c r="A93" s="11"/>
      <c r="D93" s="200" t="s">
        <v>1440</v>
      </c>
    </row>
    <row r="94" spans="1:4" ht="13.5" customHeight="1">
      <c r="A94" s="11"/>
      <c r="D94" s="200" t="s">
        <v>1441</v>
      </c>
    </row>
    <row r="95" spans="1:4" ht="13.5" customHeight="1">
      <c r="A95" s="11" t="s">
        <v>37</v>
      </c>
      <c r="D95" s="200"/>
    </row>
    <row r="96" spans="1:4" ht="13.5" customHeight="1">
      <c r="A96" s="11" t="s">
        <v>38</v>
      </c>
      <c r="D96" s="200" t="s">
        <v>39</v>
      </c>
    </row>
    <row r="97" spans="1:4" ht="13.5" customHeight="1">
      <c r="A97" s="11"/>
      <c r="D97" s="200" t="s">
        <v>40</v>
      </c>
    </row>
    <row r="98" ht="13.5" customHeight="1">
      <c r="A98" s="200" t="s">
        <v>233</v>
      </c>
    </row>
    <row r="99" spans="1:4" ht="13.5" customHeight="1">
      <c r="A99" s="11" t="s">
        <v>41</v>
      </c>
      <c r="D99" s="200" t="s">
        <v>1442</v>
      </c>
    </row>
    <row r="100" spans="1:4" ht="13.5" customHeight="1">
      <c r="A100" s="11"/>
      <c r="D100" s="200" t="s">
        <v>1443</v>
      </c>
    </row>
    <row r="101" spans="3:4" ht="13.5" customHeight="1">
      <c r="C101" s="203" t="s">
        <v>376</v>
      </c>
      <c r="D101" s="200" t="s">
        <v>1444</v>
      </c>
    </row>
    <row r="102" spans="3:4" ht="13.5" customHeight="1">
      <c r="C102" s="203"/>
      <c r="D102" s="200" t="s">
        <v>1445</v>
      </c>
    </row>
    <row r="103" spans="3:4" ht="13.5" customHeight="1">
      <c r="C103" s="203" t="s">
        <v>389</v>
      </c>
      <c r="D103" s="200" t="s">
        <v>486</v>
      </c>
    </row>
    <row r="104" ht="13.5" customHeight="1">
      <c r="A104" s="200" t="s">
        <v>238</v>
      </c>
    </row>
    <row r="105" spans="1:4" ht="13.5" customHeight="1">
      <c r="A105" s="11" t="s">
        <v>42</v>
      </c>
      <c r="D105" s="200" t="s">
        <v>1446</v>
      </c>
    </row>
    <row r="106" spans="1:4" ht="13.5" customHeight="1">
      <c r="A106" s="11"/>
      <c r="D106" s="200" t="s">
        <v>1447</v>
      </c>
    </row>
    <row r="107" ht="13.5" customHeight="1">
      <c r="A107" s="200" t="s">
        <v>1057</v>
      </c>
    </row>
    <row r="108" spans="1:4" ht="13.5" customHeight="1">
      <c r="A108" s="11" t="s">
        <v>43</v>
      </c>
      <c r="D108" s="200" t="s">
        <v>480</v>
      </c>
    </row>
    <row r="109" ht="13.5" customHeight="1">
      <c r="A109" s="200" t="s">
        <v>1113</v>
      </c>
    </row>
    <row r="110" spans="1:4" ht="13.5" customHeight="1">
      <c r="A110" s="11" t="s">
        <v>44</v>
      </c>
      <c r="D110" s="200" t="s">
        <v>485</v>
      </c>
    </row>
    <row r="111" spans="1:4" ht="13.5" customHeight="1">
      <c r="A111" s="11"/>
      <c r="D111" s="200"/>
    </row>
    <row r="112" ht="13.5" customHeight="1">
      <c r="D112" s="200" t="s">
        <v>239</v>
      </c>
    </row>
    <row r="113" ht="13.5" customHeight="1">
      <c r="A113" s="200" t="s">
        <v>240</v>
      </c>
    </row>
    <row r="114" spans="1:4" ht="13.5" customHeight="1">
      <c r="A114" s="11" t="s">
        <v>663</v>
      </c>
      <c r="D114" s="200" t="s">
        <v>487</v>
      </c>
    </row>
    <row r="115" ht="13.5" customHeight="1">
      <c r="A115" s="200" t="s">
        <v>1114</v>
      </c>
    </row>
    <row r="116" spans="1:4" ht="13.5" customHeight="1">
      <c r="A116" s="11" t="s">
        <v>664</v>
      </c>
      <c r="D116" s="200" t="s">
        <v>1448</v>
      </c>
    </row>
    <row r="117" spans="1:4" ht="13.5" customHeight="1">
      <c r="A117" s="11"/>
      <c r="D117" s="200" t="s">
        <v>1449</v>
      </c>
    </row>
    <row r="118" spans="1:4" ht="13.5" customHeight="1">
      <c r="A118" s="11"/>
      <c r="D118" s="200" t="s">
        <v>1450</v>
      </c>
    </row>
    <row r="119" ht="13.5" customHeight="1">
      <c r="A119" s="200" t="s">
        <v>1115</v>
      </c>
    </row>
    <row r="120" spans="1:4" ht="13.5" customHeight="1">
      <c r="A120" s="200" t="s">
        <v>387</v>
      </c>
      <c r="D120" s="200" t="s">
        <v>1451</v>
      </c>
    </row>
    <row r="121" spans="1:4" ht="13.5" customHeight="1">
      <c r="A121" s="200"/>
      <c r="D121" s="200" t="s">
        <v>1452</v>
      </c>
    </row>
    <row r="122" spans="1:4" ht="13.5" customHeight="1">
      <c r="A122" s="200"/>
      <c r="D122" s="200" t="s">
        <v>1453</v>
      </c>
    </row>
    <row r="123" spans="3:4" ht="13.5" customHeight="1">
      <c r="C123" s="203" t="s">
        <v>376</v>
      </c>
      <c r="D123" s="200" t="s">
        <v>1454</v>
      </c>
    </row>
    <row r="124" spans="3:4" ht="13.5" customHeight="1">
      <c r="C124" s="203"/>
      <c r="D124" s="200" t="s">
        <v>1455</v>
      </c>
    </row>
    <row r="125" spans="3:4" ht="13.5" customHeight="1">
      <c r="C125" s="203" t="s">
        <v>389</v>
      </c>
      <c r="D125" s="200" t="s">
        <v>486</v>
      </c>
    </row>
    <row r="126" ht="13.5" customHeight="1">
      <c r="A126" s="200" t="s">
        <v>1116</v>
      </c>
    </row>
    <row r="127" spans="1:4" ht="13.5" customHeight="1">
      <c r="A127" s="200" t="s">
        <v>395</v>
      </c>
      <c r="D127" s="200" t="s">
        <v>1456</v>
      </c>
    </row>
    <row r="128" spans="1:4" ht="13.5" customHeight="1">
      <c r="A128" s="200"/>
      <c r="D128" s="200" t="s">
        <v>1457</v>
      </c>
    </row>
    <row r="129" spans="1:4" ht="13.5" customHeight="1">
      <c r="A129" s="200"/>
      <c r="D129" s="200" t="s">
        <v>1453</v>
      </c>
    </row>
    <row r="130" spans="3:4" ht="13.5" customHeight="1">
      <c r="C130" s="203" t="s">
        <v>376</v>
      </c>
      <c r="D130" s="200" t="s">
        <v>1458</v>
      </c>
    </row>
    <row r="131" spans="3:4" ht="13.5" customHeight="1">
      <c r="C131" s="203"/>
      <c r="D131" s="200" t="s">
        <v>1455</v>
      </c>
    </row>
    <row r="132" spans="3:4" ht="13.5" customHeight="1">
      <c r="C132" s="203" t="s">
        <v>389</v>
      </c>
      <c r="D132" s="200" t="s">
        <v>486</v>
      </c>
    </row>
    <row r="133" ht="13.5" customHeight="1">
      <c r="A133" s="200" t="s">
        <v>1117</v>
      </c>
    </row>
    <row r="134" spans="1:4" ht="13.5" customHeight="1">
      <c r="A134" s="11" t="s">
        <v>668</v>
      </c>
      <c r="D134" s="200" t="s">
        <v>488</v>
      </c>
    </row>
    <row r="135" ht="13.5" customHeight="1">
      <c r="D135" s="200" t="s">
        <v>239</v>
      </c>
    </row>
    <row r="136" spans="1:4" ht="13.5" customHeight="1">
      <c r="A136" s="11"/>
      <c r="D136" s="200" t="s">
        <v>45</v>
      </c>
    </row>
    <row r="137" spans="1:4" ht="13.5" customHeight="1">
      <c r="A137" s="11"/>
      <c r="D137" s="200"/>
    </row>
    <row r="138" ht="13.5" customHeight="1">
      <c r="A138" s="200" t="s">
        <v>379</v>
      </c>
    </row>
    <row r="139" ht="13.5" customHeight="1">
      <c r="A139" s="200" t="s">
        <v>1051</v>
      </c>
    </row>
    <row r="140" spans="1:33" ht="13.5" customHeight="1">
      <c r="A140" s="481" t="s">
        <v>489</v>
      </c>
      <c r="B140" s="481"/>
      <c r="C140" s="481"/>
      <c r="D140" s="481"/>
      <c r="E140" s="481"/>
      <c r="F140" s="481"/>
      <c r="G140" s="481"/>
      <c r="H140" s="481" t="s">
        <v>490</v>
      </c>
      <c r="I140" s="481"/>
      <c r="J140" s="481"/>
      <c r="K140" s="481"/>
      <c r="L140" s="481"/>
      <c r="M140" s="481"/>
      <c r="N140" s="481"/>
      <c r="O140" s="481"/>
      <c r="P140" s="481"/>
      <c r="Q140" s="481"/>
      <c r="R140" s="481"/>
      <c r="S140" s="481"/>
      <c r="T140" s="481"/>
      <c r="U140" s="481" t="s">
        <v>491</v>
      </c>
      <c r="V140" s="481"/>
      <c r="W140" s="481"/>
      <c r="X140" s="481"/>
      <c r="Y140" s="481"/>
      <c r="Z140" s="481"/>
      <c r="AA140" s="481"/>
      <c r="AB140" s="481"/>
      <c r="AC140" s="481"/>
      <c r="AD140" s="481"/>
      <c r="AE140" s="481"/>
      <c r="AF140" s="481"/>
      <c r="AG140" s="481"/>
    </row>
    <row r="141" spans="1:33" ht="13.5" customHeight="1">
      <c r="A141" s="481"/>
      <c r="B141" s="481"/>
      <c r="C141" s="481"/>
      <c r="D141" s="481"/>
      <c r="E141" s="481"/>
      <c r="F141" s="481"/>
      <c r="G141" s="481"/>
      <c r="H141" s="481"/>
      <c r="I141" s="481"/>
      <c r="J141" s="481"/>
      <c r="K141" s="481"/>
      <c r="L141" s="481"/>
      <c r="M141" s="481"/>
      <c r="N141" s="481"/>
      <c r="O141" s="481"/>
      <c r="P141" s="481"/>
      <c r="Q141" s="481"/>
      <c r="R141" s="481"/>
      <c r="S141" s="481"/>
      <c r="T141" s="481"/>
      <c r="U141" s="481"/>
      <c r="V141" s="481"/>
      <c r="W141" s="481"/>
      <c r="X141" s="481"/>
      <c r="Y141" s="481"/>
      <c r="Z141" s="481"/>
      <c r="AA141" s="481"/>
      <c r="AB141" s="481"/>
      <c r="AC141" s="481"/>
      <c r="AD141" s="481"/>
      <c r="AE141" s="481"/>
      <c r="AF141" s="481"/>
      <c r="AG141" s="481"/>
    </row>
    <row r="142" spans="1:33" ht="13.5" customHeight="1">
      <c r="A142" s="204"/>
      <c r="B142" s="205"/>
      <c r="C142" s="205"/>
      <c r="D142" s="205"/>
      <c r="E142" s="205"/>
      <c r="F142" s="205"/>
      <c r="G142" s="206"/>
      <c r="H142" s="218"/>
      <c r="I142" s="205"/>
      <c r="J142" s="205"/>
      <c r="K142" s="205"/>
      <c r="L142" s="205"/>
      <c r="M142" s="205"/>
      <c r="N142" s="205"/>
      <c r="O142" s="205"/>
      <c r="P142" s="205"/>
      <c r="Q142" s="205"/>
      <c r="R142" s="205"/>
      <c r="S142" s="205"/>
      <c r="T142" s="206"/>
      <c r="U142" s="218"/>
      <c r="V142" s="205"/>
      <c r="W142" s="205"/>
      <c r="X142" s="205"/>
      <c r="Y142" s="205"/>
      <c r="Z142" s="205"/>
      <c r="AA142" s="205"/>
      <c r="AB142" s="205"/>
      <c r="AC142" s="205"/>
      <c r="AD142" s="205"/>
      <c r="AE142" s="205"/>
      <c r="AF142" s="205"/>
      <c r="AG142" s="206"/>
    </row>
    <row r="143" spans="1:33" ht="13.5" customHeight="1">
      <c r="A143" s="220" t="s">
        <v>714</v>
      </c>
      <c r="B143" s="212" t="s">
        <v>273</v>
      </c>
      <c r="C143" s="29"/>
      <c r="D143" s="29"/>
      <c r="E143" s="29"/>
      <c r="F143" s="29"/>
      <c r="G143" s="208"/>
      <c r="H143" s="207" t="s">
        <v>492</v>
      </c>
      <c r="I143" s="212" t="s">
        <v>493</v>
      </c>
      <c r="J143" s="29"/>
      <c r="K143" s="29"/>
      <c r="L143" s="29"/>
      <c r="M143" s="29"/>
      <c r="N143" s="29"/>
      <c r="O143" s="29"/>
      <c r="P143" s="29"/>
      <c r="Q143" s="29"/>
      <c r="R143" s="29"/>
      <c r="S143" s="29"/>
      <c r="T143" s="208"/>
      <c r="U143" s="207" t="s">
        <v>494</v>
      </c>
      <c r="V143" s="29"/>
      <c r="W143" s="29"/>
      <c r="X143" s="29"/>
      <c r="Y143" s="29"/>
      <c r="Z143" s="29"/>
      <c r="AA143" s="29"/>
      <c r="AB143" s="29"/>
      <c r="AC143" s="29"/>
      <c r="AD143" s="29"/>
      <c r="AE143" s="29"/>
      <c r="AF143" s="29"/>
      <c r="AG143" s="208"/>
    </row>
    <row r="144" spans="1:33" ht="13.5" customHeight="1">
      <c r="A144" s="207"/>
      <c r="B144" s="212" t="s">
        <v>274</v>
      </c>
      <c r="C144" s="29"/>
      <c r="D144" s="29"/>
      <c r="E144" s="29"/>
      <c r="F144" s="29"/>
      <c r="G144" s="208"/>
      <c r="H144" s="213"/>
      <c r="I144" s="29"/>
      <c r="J144" s="29"/>
      <c r="K144" s="29"/>
      <c r="L144" s="29"/>
      <c r="M144" s="29"/>
      <c r="N144" s="29"/>
      <c r="O144" s="29"/>
      <c r="P144" s="29"/>
      <c r="Q144" s="29"/>
      <c r="R144" s="29"/>
      <c r="S144" s="29"/>
      <c r="T144" s="208"/>
      <c r="U144" s="207" t="s">
        <v>495</v>
      </c>
      <c r="V144" s="29"/>
      <c r="W144" s="29"/>
      <c r="X144" s="29"/>
      <c r="Y144" s="29"/>
      <c r="Z144" s="29"/>
      <c r="AA144" s="29"/>
      <c r="AB144" s="29"/>
      <c r="AC144" s="29"/>
      <c r="AD144" s="29"/>
      <c r="AE144" s="29"/>
      <c r="AF144" s="29"/>
      <c r="AG144" s="208"/>
    </row>
    <row r="145" spans="1:33" ht="13.5" customHeight="1">
      <c r="A145" s="207"/>
      <c r="B145" s="212" t="s">
        <v>275</v>
      </c>
      <c r="C145" s="29"/>
      <c r="D145" s="29"/>
      <c r="E145" s="29"/>
      <c r="F145" s="29"/>
      <c r="G145" s="208"/>
      <c r="H145" s="214"/>
      <c r="I145" s="210"/>
      <c r="J145" s="210"/>
      <c r="K145" s="210"/>
      <c r="L145" s="210"/>
      <c r="M145" s="210"/>
      <c r="N145" s="210"/>
      <c r="O145" s="210"/>
      <c r="P145" s="210"/>
      <c r="Q145" s="210"/>
      <c r="R145" s="210"/>
      <c r="S145" s="210"/>
      <c r="T145" s="211"/>
      <c r="U145" s="214"/>
      <c r="V145" s="210"/>
      <c r="W145" s="210"/>
      <c r="X145" s="210"/>
      <c r="Y145" s="210"/>
      <c r="Z145" s="210"/>
      <c r="AA145" s="210"/>
      <c r="AB145" s="210"/>
      <c r="AC145" s="210"/>
      <c r="AD145" s="210"/>
      <c r="AE145" s="210"/>
      <c r="AF145" s="210"/>
      <c r="AG145" s="211"/>
    </row>
    <row r="146" spans="1:33" ht="13.5" customHeight="1">
      <c r="A146" s="207"/>
      <c r="B146" s="212"/>
      <c r="C146" s="29"/>
      <c r="D146" s="29"/>
      <c r="E146" s="29"/>
      <c r="F146" s="29"/>
      <c r="G146" s="208"/>
      <c r="H146" s="218"/>
      <c r="I146" s="205"/>
      <c r="J146" s="205"/>
      <c r="K146" s="205"/>
      <c r="L146" s="205"/>
      <c r="M146" s="205"/>
      <c r="N146" s="205"/>
      <c r="O146" s="205"/>
      <c r="P146" s="205"/>
      <c r="Q146" s="205"/>
      <c r="R146" s="205"/>
      <c r="S146" s="205"/>
      <c r="T146" s="206"/>
      <c r="U146" s="218"/>
      <c r="V146" s="205"/>
      <c r="W146" s="205"/>
      <c r="X146" s="205"/>
      <c r="Y146" s="205"/>
      <c r="Z146" s="205"/>
      <c r="AA146" s="205"/>
      <c r="AB146" s="205"/>
      <c r="AC146" s="205"/>
      <c r="AD146" s="205"/>
      <c r="AE146" s="205"/>
      <c r="AF146" s="205"/>
      <c r="AG146" s="206"/>
    </row>
    <row r="147" spans="1:33" ht="13.5" customHeight="1">
      <c r="A147" s="207"/>
      <c r="B147" s="212"/>
      <c r="C147" s="29"/>
      <c r="D147" s="29"/>
      <c r="E147" s="29"/>
      <c r="F147" s="29"/>
      <c r="G147" s="208"/>
      <c r="H147" s="212" t="s">
        <v>268</v>
      </c>
      <c r="I147" s="212" t="s">
        <v>271</v>
      </c>
      <c r="J147" s="29"/>
      <c r="K147" s="29"/>
      <c r="L147" s="29"/>
      <c r="M147" s="29"/>
      <c r="N147" s="29"/>
      <c r="O147" s="29"/>
      <c r="P147" s="29"/>
      <c r="Q147" s="29"/>
      <c r="R147" s="29"/>
      <c r="S147" s="29"/>
      <c r="T147" s="208"/>
      <c r="U147" s="207" t="s">
        <v>494</v>
      </c>
      <c r="V147" s="29"/>
      <c r="W147" s="29"/>
      <c r="X147" s="29"/>
      <c r="Y147" s="29"/>
      <c r="Z147" s="29"/>
      <c r="AA147" s="29"/>
      <c r="AB147" s="29"/>
      <c r="AC147" s="29"/>
      <c r="AD147" s="29"/>
      <c r="AE147" s="29"/>
      <c r="AF147" s="29"/>
      <c r="AG147" s="208"/>
    </row>
    <row r="148" spans="1:33" ht="13.5" customHeight="1">
      <c r="A148" s="207"/>
      <c r="B148" s="212"/>
      <c r="C148" s="29"/>
      <c r="D148" s="29"/>
      <c r="E148" s="29"/>
      <c r="F148" s="29"/>
      <c r="G148" s="208"/>
      <c r="H148" s="29"/>
      <c r="I148" s="212"/>
      <c r="J148" s="29"/>
      <c r="K148" s="29"/>
      <c r="L148" s="29"/>
      <c r="M148" s="29"/>
      <c r="N148" s="29"/>
      <c r="O148" s="29"/>
      <c r="P148" s="29"/>
      <c r="Q148" s="29"/>
      <c r="R148" s="29"/>
      <c r="S148" s="29"/>
      <c r="T148" s="208"/>
      <c r="U148" s="207" t="s">
        <v>269</v>
      </c>
      <c r="V148" s="29"/>
      <c r="W148" s="29"/>
      <c r="X148" s="29"/>
      <c r="Y148" s="29"/>
      <c r="Z148" s="29"/>
      <c r="AA148" s="29"/>
      <c r="AB148" s="29"/>
      <c r="AC148" s="29"/>
      <c r="AD148" s="29"/>
      <c r="AE148" s="29"/>
      <c r="AF148" s="29"/>
      <c r="AG148" s="208"/>
    </row>
    <row r="149" spans="1:33" ht="13.5" customHeight="1">
      <c r="A149" s="209"/>
      <c r="B149" s="216"/>
      <c r="C149" s="210"/>
      <c r="D149" s="210"/>
      <c r="E149" s="210"/>
      <c r="F149" s="210"/>
      <c r="G149" s="211"/>
      <c r="H149" s="210"/>
      <c r="I149" s="216"/>
      <c r="J149" s="210"/>
      <c r="K149" s="210"/>
      <c r="L149" s="210"/>
      <c r="M149" s="210"/>
      <c r="N149" s="210"/>
      <c r="O149" s="210"/>
      <c r="P149" s="210"/>
      <c r="Q149" s="210"/>
      <c r="R149" s="210"/>
      <c r="S149" s="210"/>
      <c r="T149" s="211"/>
      <c r="U149" s="214"/>
      <c r="V149" s="210"/>
      <c r="W149" s="210"/>
      <c r="X149" s="210"/>
      <c r="Y149" s="210"/>
      <c r="Z149" s="210"/>
      <c r="AA149" s="210"/>
      <c r="AB149" s="210"/>
      <c r="AC149" s="210"/>
      <c r="AD149" s="210"/>
      <c r="AE149" s="210"/>
      <c r="AF149" s="210"/>
      <c r="AG149" s="211"/>
    </row>
    <row r="150" spans="1:33" ht="13.5" customHeight="1">
      <c r="A150" s="204"/>
      <c r="B150" s="215"/>
      <c r="C150" s="205"/>
      <c r="D150" s="205"/>
      <c r="E150" s="205"/>
      <c r="F150" s="205"/>
      <c r="G150" s="206"/>
      <c r="H150" s="218"/>
      <c r="I150" s="215"/>
      <c r="J150" s="205"/>
      <c r="K150" s="205"/>
      <c r="L150" s="205"/>
      <c r="M150" s="205"/>
      <c r="N150" s="205"/>
      <c r="O150" s="205"/>
      <c r="P150" s="205"/>
      <c r="Q150" s="205"/>
      <c r="R150" s="205"/>
      <c r="S150" s="205"/>
      <c r="T150" s="206"/>
      <c r="U150" s="218"/>
      <c r="V150" s="205"/>
      <c r="W150" s="205"/>
      <c r="X150" s="205"/>
      <c r="Y150" s="205"/>
      <c r="Z150" s="205"/>
      <c r="AA150" s="205"/>
      <c r="AB150" s="205"/>
      <c r="AC150" s="205"/>
      <c r="AD150" s="205"/>
      <c r="AE150" s="205"/>
      <c r="AF150" s="205"/>
      <c r="AG150" s="206"/>
    </row>
    <row r="151" spans="1:33" ht="13.5" customHeight="1">
      <c r="A151" s="220" t="s">
        <v>272</v>
      </c>
      <c r="B151" s="212" t="s">
        <v>273</v>
      </c>
      <c r="C151" s="29"/>
      <c r="D151" s="29"/>
      <c r="E151" s="29"/>
      <c r="F151" s="29"/>
      <c r="G151" s="208"/>
      <c r="H151" s="219" t="s">
        <v>281</v>
      </c>
      <c r="I151" s="29"/>
      <c r="J151" s="29"/>
      <c r="K151" s="29"/>
      <c r="L151" s="29"/>
      <c r="M151" s="29"/>
      <c r="N151" s="29"/>
      <c r="O151" s="29"/>
      <c r="P151" s="29"/>
      <c r="Q151" s="29"/>
      <c r="R151" s="29"/>
      <c r="S151" s="29"/>
      <c r="T151" s="208"/>
      <c r="U151" s="219" t="s">
        <v>291</v>
      </c>
      <c r="V151" s="29"/>
      <c r="W151" s="29"/>
      <c r="X151" s="29"/>
      <c r="Y151" s="29"/>
      <c r="Z151" s="29"/>
      <c r="AA151" s="29"/>
      <c r="AB151" s="29"/>
      <c r="AC151" s="29"/>
      <c r="AD151" s="29"/>
      <c r="AE151" s="29"/>
      <c r="AF151" s="29"/>
      <c r="AG151" s="208"/>
    </row>
    <row r="152" spans="1:33" ht="13.5" customHeight="1">
      <c r="A152" s="207"/>
      <c r="B152" s="212" t="s">
        <v>276</v>
      </c>
      <c r="C152" s="29"/>
      <c r="D152" s="29"/>
      <c r="E152" s="29"/>
      <c r="F152" s="29"/>
      <c r="G152" s="208"/>
      <c r="H152" s="207" t="s">
        <v>282</v>
      </c>
      <c r="I152" s="29"/>
      <c r="J152" s="29"/>
      <c r="K152" s="29"/>
      <c r="L152" s="29"/>
      <c r="M152" s="29"/>
      <c r="N152" s="29"/>
      <c r="O152" s="29"/>
      <c r="P152" s="29"/>
      <c r="Q152" s="29"/>
      <c r="R152" s="29"/>
      <c r="S152" s="29"/>
      <c r="T152" s="208"/>
      <c r="U152" s="207" t="s">
        <v>292</v>
      </c>
      <c r="V152" s="29"/>
      <c r="W152" s="29"/>
      <c r="X152" s="29"/>
      <c r="Y152" s="29"/>
      <c r="Z152" s="29"/>
      <c r="AA152" s="29"/>
      <c r="AB152" s="29"/>
      <c r="AC152" s="29"/>
      <c r="AD152" s="29"/>
      <c r="AE152" s="29"/>
      <c r="AF152" s="29"/>
      <c r="AG152" s="208"/>
    </row>
    <row r="153" spans="1:33" ht="13.5" customHeight="1">
      <c r="A153" s="207"/>
      <c r="B153" s="212" t="s">
        <v>277</v>
      </c>
      <c r="C153" s="29"/>
      <c r="D153" s="29"/>
      <c r="E153" s="29"/>
      <c r="F153" s="29"/>
      <c r="G153" s="208"/>
      <c r="H153" s="207" t="s">
        <v>283</v>
      </c>
      <c r="I153" s="29"/>
      <c r="J153" s="29"/>
      <c r="K153" s="29"/>
      <c r="L153" s="29"/>
      <c r="M153" s="29"/>
      <c r="N153" s="29"/>
      <c r="O153" s="29"/>
      <c r="P153" s="29"/>
      <c r="Q153" s="29"/>
      <c r="R153" s="29"/>
      <c r="S153" s="29"/>
      <c r="T153" s="208"/>
      <c r="U153" s="207" t="s">
        <v>293</v>
      </c>
      <c r="V153" s="29"/>
      <c r="W153" s="29"/>
      <c r="X153" s="29"/>
      <c r="Y153" s="29"/>
      <c r="Z153" s="29"/>
      <c r="AA153" s="29"/>
      <c r="AB153" s="29"/>
      <c r="AC153" s="29"/>
      <c r="AD153" s="29"/>
      <c r="AE153" s="29"/>
      <c r="AF153" s="29"/>
      <c r="AG153" s="208"/>
    </row>
    <row r="154" spans="1:33" ht="13.5" customHeight="1">
      <c r="A154" s="207"/>
      <c r="B154" s="212" t="s">
        <v>278</v>
      </c>
      <c r="C154" s="29"/>
      <c r="D154" s="29"/>
      <c r="E154" s="29"/>
      <c r="F154" s="29"/>
      <c r="G154" s="208"/>
      <c r="H154" s="207" t="s">
        <v>284</v>
      </c>
      <c r="I154" s="29"/>
      <c r="J154" s="29"/>
      <c r="K154" s="29"/>
      <c r="L154" s="29"/>
      <c r="M154" s="29"/>
      <c r="N154" s="29"/>
      <c r="O154" s="29"/>
      <c r="P154" s="29"/>
      <c r="Q154" s="29"/>
      <c r="R154" s="29"/>
      <c r="S154" s="29"/>
      <c r="T154" s="208"/>
      <c r="U154" s="207" t="s">
        <v>294</v>
      </c>
      <c r="V154" s="29"/>
      <c r="W154" s="29"/>
      <c r="X154" s="29"/>
      <c r="Y154" s="29"/>
      <c r="Z154" s="29"/>
      <c r="AA154" s="29"/>
      <c r="AB154" s="29"/>
      <c r="AC154" s="29"/>
      <c r="AD154" s="29"/>
      <c r="AE154" s="29"/>
      <c r="AF154" s="29"/>
      <c r="AG154" s="208"/>
    </row>
    <row r="155" spans="1:33" ht="13.5" customHeight="1">
      <c r="A155" s="213"/>
      <c r="B155" s="212" t="s">
        <v>279</v>
      </c>
      <c r="C155" s="29"/>
      <c r="D155" s="29"/>
      <c r="E155" s="29"/>
      <c r="F155" s="29"/>
      <c r="G155" s="208"/>
      <c r="H155" s="207" t="s">
        <v>285</v>
      </c>
      <c r="I155" s="29"/>
      <c r="J155" s="29"/>
      <c r="K155" s="29"/>
      <c r="L155" s="29"/>
      <c r="M155" s="29"/>
      <c r="N155" s="29"/>
      <c r="O155" s="29"/>
      <c r="P155" s="29"/>
      <c r="Q155" s="29"/>
      <c r="R155" s="29"/>
      <c r="S155" s="29"/>
      <c r="T155" s="208"/>
      <c r="U155" s="207" t="s">
        <v>295</v>
      </c>
      <c r="V155" s="29"/>
      <c r="W155" s="29"/>
      <c r="X155" s="29"/>
      <c r="Y155" s="29"/>
      <c r="Z155" s="29"/>
      <c r="AA155" s="29"/>
      <c r="AB155" s="29"/>
      <c r="AC155" s="29"/>
      <c r="AD155" s="29"/>
      <c r="AE155" s="29"/>
      <c r="AF155" s="29"/>
      <c r="AG155" s="208"/>
    </row>
    <row r="156" spans="1:33" ht="13.5" customHeight="1">
      <c r="A156" s="213"/>
      <c r="B156" s="212"/>
      <c r="C156" s="29"/>
      <c r="D156" s="29"/>
      <c r="E156" s="29"/>
      <c r="F156" s="29"/>
      <c r="G156" s="208"/>
      <c r="H156" s="207" t="s">
        <v>286</v>
      </c>
      <c r="I156" s="29"/>
      <c r="J156" s="29"/>
      <c r="K156" s="29"/>
      <c r="L156" s="29"/>
      <c r="M156" s="29"/>
      <c r="N156" s="29"/>
      <c r="O156" s="29"/>
      <c r="P156" s="29"/>
      <c r="Q156" s="29"/>
      <c r="R156" s="29"/>
      <c r="S156" s="29"/>
      <c r="T156" s="208"/>
      <c r="U156" s="207" t="s">
        <v>296</v>
      </c>
      <c r="V156" s="29"/>
      <c r="W156" s="29"/>
      <c r="X156" s="29"/>
      <c r="Y156" s="29"/>
      <c r="Z156" s="29"/>
      <c r="AA156" s="29"/>
      <c r="AB156" s="29"/>
      <c r="AC156" s="29"/>
      <c r="AD156" s="29"/>
      <c r="AE156" s="29"/>
      <c r="AF156" s="29"/>
      <c r="AG156" s="208"/>
    </row>
    <row r="157" spans="1:33" ht="13.5" customHeight="1">
      <c r="A157" s="213"/>
      <c r="B157" s="212"/>
      <c r="C157" s="29"/>
      <c r="D157" s="29"/>
      <c r="E157" s="29"/>
      <c r="F157" s="29"/>
      <c r="G157" s="208"/>
      <c r="H157" s="207" t="s">
        <v>287</v>
      </c>
      <c r="I157" s="29"/>
      <c r="J157" s="29"/>
      <c r="K157" s="29"/>
      <c r="L157" s="29"/>
      <c r="M157" s="29"/>
      <c r="N157" s="29"/>
      <c r="O157" s="29"/>
      <c r="P157" s="29"/>
      <c r="Q157" s="29"/>
      <c r="R157" s="29"/>
      <c r="S157" s="29"/>
      <c r="T157" s="208"/>
      <c r="U157" s="207" t="s">
        <v>297</v>
      </c>
      <c r="V157" s="29"/>
      <c r="W157" s="29"/>
      <c r="X157" s="29"/>
      <c r="Y157" s="29"/>
      <c r="Z157" s="29"/>
      <c r="AA157" s="29"/>
      <c r="AB157" s="29"/>
      <c r="AC157" s="29"/>
      <c r="AD157" s="29"/>
      <c r="AE157" s="29"/>
      <c r="AF157" s="29"/>
      <c r="AG157" s="208"/>
    </row>
    <row r="158" spans="1:33" ht="13.5" customHeight="1">
      <c r="A158" s="213"/>
      <c r="B158" s="212"/>
      <c r="C158" s="29"/>
      <c r="D158" s="29"/>
      <c r="E158" s="29"/>
      <c r="F158" s="29"/>
      <c r="G158" s="208"/>
      <c r="H158" s="207" t="s">
        <v>288</v>
      </c>
      <c r="I158" s="29"/>
      <c r="J158" s="29"/>
      <c r="K158" s="29"/>
      <c r="L158" s="29"/>
      <c r="M158" s="29"/>
      <c r="N158" s="29"/>
      <c r="O158" s="29"/>
      <c r="P158" s="29"/>
      <c r="Q158" s="29"/>
      <c r="R158" s="29"/>
      <c r="S158" s="29"/>
      <c r="T158" s="208"/>
      <c r="U158" s="207" t="s">
        <v>298</v>
      </c>
      <c r="V158" s="29"/>
      <c r="W158" s="29"/>
      <c r="X158" s="29"/>
      <c r="Y158" s="29"/>
      <c r="Z158" s="29"/>
      <c r="AA158" s="29"/>
      <c r="AB158" s="29"/>
      <c r="AC158" s="29"/>
      <c r="AD158" s="29"/>
      <c r="AE158" s="29"/>
      <c r="AF158" s="29"/>
      <c r="AG158" s="208"/>
    </row>
    <row r="159" spans="1:33" ht="13.5" customHeight="1">
      <c r="A159" s="213"/>
      <c r="B159" s="212"/>
      <c r="C159" s="29"/>
      <c r="D159" s="29"/>
      <c r="E159" s="29"/>
      <c r="F159" s="29"/>
      <c r="G159" s="208"/>
      <c r="H159" s="207" t="s">
        <v>289</v>
      </c>
      <c r="I159" s="29"/>
      <c r="J159" s="29"/>
      <c r="K159" s="29"/>
      <c r="L159" s="29"/>
      <c r="M159" s="29"/>
      <c r="N159" s="29"/>
      <c r="O159" s="29"/>
      <c r="P159" s="29"/>
      <c r="Q159" s="29"/>
      <c r="R159" s="29"/>
      <c r="S159" s="29"/>
      <c r="T159" s="208"/>
      <c r="U159" s="207" t="s">
        <v>299</v>
      </c>
      <c r="V159" s="29"/>
      <c r="W159" s="29"/>
      <c r="X159" s="29"/>
      <c r="Y159" s="29"/>
      <c r="Z159" s="29"/>
      <c r="AA159" s="29"/>
      <c r="AB159" s="29"/>
      <c r="AC159" s="29"/>
      <c r="AD159" s="29"/>
      <c r="AE159" s="29"/>
      <c r="AF159" s="29"/>
      <c r="AG159" s="208"/>
    </row>
    <row r="160" spans="1:33" ht="13.5" customHeight="1">
      <c r="A160" s="213"/>
      <c r="B160" s="212"/>
      <c r="C160" s="29"/>
      <c r="D160" s="29"/>
      <c r="E160" s="29"/>
      <c r="F160" s="29"/>
      <c r="G160" s="208"/>
      <c r="H160" s="207" t="s">
        <v>290</v>
      </c>
      <c r="I160" s="29"/>
      <c r="J160" s="29"/>
      <c r="K160" s="29"/>
      <c r="L160" s="29"/>
      <c r="M160" s="29"/>
      <c r="N160" s="29"/>
      <c r="O160" s="29"/>
      <c r="P160" s="29"/>
      <c r="Q160" s="29"/>
      <c r="R160" s="29"/>
      <c r="S160" s="29"/>
      <c r="T160" s="208"/>
      <c r="U160" s="207" t="s">
        <v>300</v>
      </c>
      <c r="V160" s="29"/>
      <c r="W160" s="29"/>
      <c r="X160" s="29"/>
      <c r="Y160" s="29"/>
      <c r="Z160" s="29"/>
      <c r="AA160" s="29"/>
      <c r="AB160" s="29"/>
      <c r="AC160" s="29"/>
      <c r="AD160" s="29"/>
      <c r="AE160" s="29"/>
      <c r="AF160" s="29"/>
      <c r="AG160" s="208"/>
    </row>
    <row r="161" spans="1:33" ht="13.5" customHeight="1">
      <c r="A161" s="214"/>
      <c r="B161" s="216"/>
      <c r="C161" s="210"/>
      <c r="D161" s="210"/>
      <c r="E161" s="210"/>
      <c r="F161" s="210"/>
      <c r="G161" s="211"/>
      <c r="H161" s="209"/>
      <c r="I161" s="210"/>
      <c r="J161" s="210"/>
      <c r="K161" s="210"/>
      <c r="L161" s="210"/>
      <c r="M161" s="210"/>
      <c r="N161" s="210"/>
      <c r="O161" s="210"/>
      <c r="P161" s="210"/>
      <c r="Q161" s="210"/>
      <c r="R161" s="210"/>
      <c r="S161" s="210"/>
      <c r="T161" s="211"/>
      <c r="U161" s="214"/>
      <c r="V161" s="210"/>
      <c r="W161" s="210"/>
      <c r="X161" s="210"/>
      <c r="Y161" s="210"/>
      <c r="Z161" s="210"/>
      <c r="AA161" s="210"/>
      <c r="AB161" s="210"/>
      <c r="AC161" s="210"/>
      <c r="AD161" s="210"/>
      <c r="AE161" s="210"/>
      <c r="AF161" s="210"/>
      <c r="AG161" s="211"/>
    </row>
    <row r="162" spans="1:33" ht="13.5" customHeight="1">
      <c r="A162" s="218"/>
      <c r="B162" s="215"/>
      <c r="C162" s="205"/>
      <c r="D162" s="205"/>
      <c r="E162" s="205"/>
      <c r="F162" s="205"/>
      <c r="G162" s="206"/>
      <c r="H162" s="218"/>
      <c r="I162" s="205"/>
      <c r="J162" s="205"/>
      <c r="K162" s="205"/>
      <c r="L162" s="205"/>
      <c r="M162" s="205"/>
      <c r="N162" s="205"/>
      <c r="O162" s="205"/>
      <c r="P162" s="205"/>
      <c r="Q162" s="205"/>
      <c r="R162" s="205"/>
      <c r="S162" s="205"/>
      <c r="T162" s="206"/>
      <c r="U162" s="218"/>
      <c r="V162" s="205"/>
      <c r="W162" s="205"/>
      <c r="X162" s="205"/>
      <c r="Y162" s="205"/>
      <c r="Z162" s="205"/>
      <c r="AA162" s="205"/>
      <c r="AB162" s="205"/>
      <c r="AC162" s="205"/>
      <c r="AD162" s="205"/>
      <c r="AE162" s="205"/>
      <c r="AF162" s="205"/>
      <c r="AG162" s="206"/>
    </row>
    <row r="163" spans="1:33" ht="13.5" customHeight="1">
      <c r="A163" s="220" t="s">
        <v>301</v>
      </c>
      <c r="B163" s="212" t="s">
        <v>273</v>
      </c>
      <c r="C163" s="29"/>
      <c r="D163" s="29"/>
      <c r="E163" s="29"/>
      <c r="F163" s="29"/>
      <c r="G163" s="208"/>
      <c r="H163" s="207" t="s">
        <v>492</v>
      </c>
      <c r="I163" s="212" t="s">
        <v>303</v>
      </c>
      <c r="J163" s="29"/>
      <c r="K163" s="29"/>
      <c r="L163" s="29"/>
      <c r="M163" s="29"/>
      <c r="N163" s="29"/>
      <c r="O163" s="29"/>
      <c r="P163" s="29"/>
      <c r="Q163" s="29"/>
      <c r="R163" s="29"/>
      <c r="S163" s="29"/>
      <c r="T163" s="208"/>
      <c r="U163" s="207" t="s">
        <v>305</v>
      </c>
      <c r="V163" s="29"/>
      <c r="W163" s="29"/>
      <c r="X163" s="29"/>
      <c r="Y163" s="29"/>
      <c r="Z163" s="29"/>
      <c r="AA163" s="29"/>
      <c r="AB163" s="29"/>
      <c r="AC163" s="29"/>
      <c r="AD163" s="29"/>
      <c r="AE163" s="29"/>
      <c r="AF163" s="29"/>
      <c r="AG163" s="208"/>
    </row>
    <row r="164" spans="1:33" ht="13.5" customHeight="1">
      <c r="A164" s="213"/>
      <c r="B164" s="212" t="s">
        <v>302</v>
      </c>
      <c r="C164" s="29"/>
      <c r="D164" s="29"/>
      <c r="E164" s="29"/>
      <c r="F164" s="29"/>
      <c r="G164" s="208"/>
      <c r="H164" s="213"/>
      <c r="I164" s="212" t="s">
        <v>304</v>
      </c>
      <c r="J164" s="29"/>
      <c r="K164" s="29"/>
      <c r="L164" s="29"/>
      <c r="M164" s="29"/>
      <c r="N164" s="29"/>
      <c r="O164" s="29"/>
      <c r="P164" s="29"/>
      <c r="Q164" s="29"/>
      <c r="R164" s="29"/>
      <c r="S164" s="29"/>
      <c r="T164" s="208"/>
      <c r="U164" s="207" t="s">
        <v>306</v>
      </c>
      <c r="V164" s="29"/>
      <c r="W164" s="29"/>
      <c r="X164" s="29"/>
      <c r="Y164" s="29"/>
      <c r="Z164" s="29"/>
      <c r="AA164" s="29"/>
      <c r="AB164" s="29"/>
      <c r="AC164" s="29"/>
      <c r="AD164" s="29"/>
      <c r="AE164" s="29"/>
      <c r="AF164" s="29"/>
      <c r="AG164" s="208"/>
    </row>
    <row r="165" spans="1:33" ht="13.5" customHeight="1">
      <c r="A165" s="213"/>
      <c r="B165" s="212" t="s">
        <v>275</v>
      </c>
      <c r="C165" s="29"/>
      <c r="D165" s="29"/>
      <c r="E165" s="29"/>
      <c r="F165" s="29"/>
      <c r="G165" s="208"/>
      <c r="H165" s="214"/>
      <c r="I165" s="216"/>
      <c r="J165" s="210"/>
      <c r="K165" s="210"/>
      <c r="L165" s="210"/>
      <c r="M165" s="210"/>
      <c r="N165" s="210"/>
      <c r="O165" s="210"/>
      <c r="P165" s="210"/>
      <c r="Q165" s="210"/>
      <c r="R165" s="210"/>
      <c r="S165" s="210"/>
      <c r="T165" s="211"/>
      <c r="U165" s="209"/>
      <c r="V165" s="210"/>
      <c r="W165" s="210"/>
      <c r="X165" s="210"/>
      <c r="Y165" s="210"/>
      <c r="Z165" s="210"/>
      <c r="AA165" s="210"/>
      <c r="AB165" s="210"/>
      <c r="AC165" s="210"/>
      <c r="AD165" s="210"/>
      <c r="AE165" s="210"/>
      <c r="AF165" s="210"/>
      <c r="AG165" s="211"/>
    </row>
    <row r="166" spans="1:33" ht="13.5" customHeight="1">
      <c r="A166" s="213"/>
      <c r="B166" s="212"/>
      <c r="C166" s="29"/>
      <c r="D166" s="29"/>
      <c r="E166" s="29"/>
      <c r="F166" s="29"/>
      <c r="G166" s="208"/>
      <c r="H166" s="218"/>
      <c r="I166" s="215"/>
      <c r="J166" s="205"/>
      <c r="K166" s="205"/>
      <c r="L166" s="205"/>
      <c r="M166" s="205"/>
      <c r="N166" s="205"/>
      <c r="O166" s="205"/>
      <c r="P166" s="205"/>
      <c r="Q166" s="205"/>
      <c r="R166" s="205"/>
      <c r="S166" s="205"/>
      <c r="T166" s="206"/>
      <c r="U166" s="204"/>
      <c r="V166" s="205"/>
      <c r="W166" s="205"/>
      <c r="X166" s="205"/>
      <c r="Y166" s="205"/>
      <c r="Z166" s="205"/>
      <c r="AA166" s="205"/>
      <c r="AB166" s="205"/>
      <c r="AC166" s="205"/>
      <c r="AD166" s="205"/>
      <c r="AE166" s="205"/>
      <c r="AF166" s="205"/>
      <c r="AG166" s="206"/>
    </row>
    <row r="167" spans="1:33" ht="13.5" customHeight="1">
      <c r="A167" s="213"/>
      <c r="B167" s="212"/>
      <c r="C167" s="29"/>
      <c r="D167" s="29"/>
      <c r="E167" s="29"/>
      <c r="F167" s="29"/>
      <c r="G167" s="208"/>
      <c r="H167" s="207" t="s">
        <v>268</v>
      </c>
      <c r="I167" s="212" t="s">
        <v>307</v>
      </c>
      <c r="J167" s="29"/>
      <c r="K167" s="29"/>
      <c r="L167" s="29"/>
      <c r="M167" s="29"/>
      <c r="N167" s="29"/>
      <c r="O167" s="29"/>
      <c r="P167" s="29"/>
      <c r="Q167" s="29"/>
      <c r="R167" s="29"/>
      <c r="S167" s="29"/>
      <c r="T167" s="208"/>
      <c r="U167" s="207" t="s">
        <v>309</v>
      </c>
      <c r="V167" s="29"/>
      <c r="W167" s="29"/>
      <c r="X167" s="29"/>
      <c r="Y167" s="29"/>
      <c r="Z167" s="29"/>
      <c r="AA167" s="29"/>
      <c r="AB167" s="29"/>
      <c r="AC167" s="29"/>
      <c r="AD167" s="29"/>
      <c r="AE167" s="29"/>
      <c r="AF167" s="29"/>
      <c r="AG167" s="208"/>
    </row>
    <row r="168" spans="1:33" ht="13.5" customHeight="1">
      <c r="A168" s="213"/>
      <c r="B168" s="212"/>
      <c r="C168" s="29"/>
      <c r="D168" s="29"/>
      <c r="E168" s="29"/>
      <c r="F168" s="29"/>
      <c r="G168" s="208"/>
      <c r="H168" s="207"/>
      <c r="I168" s="212" t="s">
        <v>308</v>
      </c>
      <c r="J168" s="29"/>
      <c r="K168" s="29"/>
      <c r="L168" s="29"/>
      <c r="M168" s="29"/>
      <c r="N168" s="29"/>
      <c r="O168" s="29"/>
      <c r="P168" s="29"/>
      <c r="Q168" s="29"/>
      <c r="R168" s="29"/>
      <c r="S168" s="29"/>
      <c r="T168" s="208"/>
      <c r="U168" s="207" t="s">
        <v>310</v>
      </c>
      <c r="V168" s="29"/>
      <c r="W168" s="29"/>
      <c r="X168" s="29"/>
      <c r="Y168" s="29"/>
      <c r="Z168" s="29"/>
      <c r="AA168" s="29"/>
      <c r="AB168" s="29"/>
      <c r="AC168" s="29"/>
      <c r="AD168" s="29"/>
      <c r="AE168" s="29"/>
      <c r="AF168" s="29"/>
      <c r="AG168" s="208"/>
    </row>
    <row r="169" spans="1:33" ht="13.5" customHeight="1">
      <c r="A169" s="213"/>
      <c r="B169" s="212"/>
      <c r="C169" s="29"/>
      <c r="D169" s="29"/>
      <c r="E169" s="29"/>
      <c r="F169" s="29"/>
      <c r="G169" s="208"/>
      <c r="H169" s="207"/>
      <c r="I169" s="212"/>
      <c r="J169" s="29"/>
      <c r="K169" s="29"/>
      <c r="L169" s="29"/>
      <c r="M169" s="29"/>
      <c r="N169" s="29"/>
      <c r="O169" s="29"/>
      <c r="P169" s="29"/>
      <c r="Q169" s="29"/>
      <c r="R169" s="29"/>
      <c r="S169" s="29"/>
      <c r="T169" s="208"/>
      <c r="U169" s="207" t="s">
        <v>311</v>
      </c>
      <c r="V169" s="29"/>
      <c r="W169" s="29"/>
      <c r="X169" s="29"/>
      <c r="Y169" s="29"/>
      <c r="Z169" s="29"/>
      <c r="AA169" s="29"/>
      <c r="AB169" s="29"/>
      <c r="AC169" s="29"/>
      <c r="AD169" s="29"/>
      <c r="AE169" s="29"/>
      <c r="AF169" s="29"/>
      <c r="AG169" s="208"/>
    </row>
    <row r="170" spans="1:33" ht="13.5" customHeight="1">
      <c r="A170" s="213"/>
      <c r="B170" s="212"/>
      <c r="C170" s="29"/>
      <c r="D170" s="29"/>
      <c r="E170" s="29"/>
      <c r="F170" s="29"/>
      <c r="G170" s="208"/>
      <c r="H170" s="209"/>
      <c r="I170" s="216"/>
      <c r="J170" s="210"/>
      <c r="K170" s="210"/>
      <c r="L170" s="210"/>
      <c r="M170" s="210"/>
      <c r="N170" s="210"/>
      <c r="O170" s="210"/>
      <c r="P170" s="210"/>
      <c r="Q170" s="210"/>
      <c r="R170" s="210"/>
      <c r="S170" s="210"/>
      <c r="T170" s="211"/>
      <c r="U170" s="209"/>
      <c r="V170" s="210"/>
      <c r="W170" s="210"/>
      <c r="X170" s="210"/>
      <c r="Y170" s="210"/>
      <c r="Z170" s="210"/>
      <c r="AA170" s="210"/>
      <c r="AB170" s="210"/>
      <c r="AC170" s="210"/>
      <c r="AD170" s="210"/>
      <c r="AE170" s="210"/>
      <c r="AF170" s="210"/>
      <c r="AG170" s="211"/>
    </row>
    <row r="171" spans="1:33" ht="13.5" customHeight="1">
      <c r="A171" s="213"/>
      <c r="B171" s="212"/>
      <c r="C171" s="29"/>
      <c r="D171" s="29"/>
      <c r="E171" s="29"/>
      <c r="F171" s="29"/>
      <c r="G171" s="208"/>
      <c r="H171" s="204"/>
      <c r="I171" s="215"/>
      <c r="J171" s="205"/>
      <c r="K171" s="205"/>
      <c r="L171" s="205"/>
      <c r="M171" s="205"/>
      <c r="N171" s="205"/>
      <c r="O171" s="205"/>
      <c r="P171" s="205"/>
      <c r="Q171" s="205"/>
      <c r="R171" s="205"/>
      <c r="S171" s="205"/>
      <c r="T171" s="206"/>
      <c r="U171" s="204"/>
      <c r="V171" s="205"/>
      <c r="W171" s="205"/>
      <c r="X171" s="205"/>
      <c r="Y171" s="205"/>
      <c r="Z171" s="205"/>
      <c r="AA171" s="205"/>
      <c r="AB171" s="205"/>
      <c r="AC171" s="205"/>
      <c r="AD171" s="205"/>
      <c r="AE171" s="205"/>
      <c r="AF171" s="205"/>
      <c r="AG171" s="206"/>
    </row>
    <row r="172" spans="1:33" ht="13.5" customHeight="1">
      <c r="A172" s="213"/>
      <c r="B172" s="212"/>
      <c r="C172" s="29"/>
      <c r="D172" s="29"/>
      <c r="E172" s="29"/>
      <c r="F172" s="29"/>
      <c r="G172" s="208"/>
      <c r="H172" s="207" t="s">
        <v>312</v>
      </c>
      <c r="I172" s="212" t="s">
        <v>313</v>
      </c>
      <c r="J172" s="29"/>
      <c r="K172" s="29"/>
      <c r="L172" s="29"/>
      <c r="M172" s="29"/>
      <c r="N172" s="29"/>
      <c r="O172" s="29"/>
      <c r="P172" s="29"/>
      <c r="Q172" s="29"/>
      <c r="R172" s="29"/>
      <c r="S172" s="29"/>
      <c r="T172" s="208"/>
      <c r="U172" s="207" t="s">
        <v>316</v>
      </c>
      <c r="V172" s="29"/>
      <c r="W172" s="29"/>
      <c r="X172" s="29"/>
      <c r="Y172" s="29"/>
      <c r="Z172" s="29"/>
      <c r="AA172" s="29"/>
      <c r="AB172" s="29"/>
      <c r="AC172" s="29"/>
      <c r="AD172" s="29"/>
      <c r="AE172" s="29"/>
      <c r="AF172" s="29"/>
      <c r="AG172" s="208"/>
    </row>
    <row r="173" spans="1:33" ht="13.5" customHeight="1">
      <c r="A173" s="213"/>
      <c r="B173" s="212"/>
      <c r="C173" s="29"/>
      <c r="D173" s="29"/>
      <c r="E173" s="29"/>
      <c r="F173" s="29"/>
      <c r="G173" s="208"/>
      <c r="H173" s="207"/>
      <c r="I173" s="212" t="s">
        <v>314</v>
      </c>
      <c r="J173" s="29"/>
      <c r="K173" s="29"/>
      <c r="L173" s="29"/>
      <c r="M173" s="29"/>
      <c r="N173" s="29"/>
      <c r="O173" s="29"/>
      <c r="P173" s="29"/>
      <c r="Q173" s="29"/>
      <c r="R173" s="29"/>
      <c r="S173" s="29"/>
      <c r="T173" s="208"/>
      <c r="U173" s="207" t="s">
        <v>317</v>
      </c>
      <c r="V173" s="29"/>
      <c r="W173" s="29"/>
      <c r="X173" s="29"/>
      <c r="Y173" s="29"/>
      <c r="Z173" s="29"/>
      <c r="AA173" s="29"/>
      <c r="AB173" s="29"/>
      <c r="AC173" s="29"/>
      <c r="AD173" s="29"/>
      <c r="AE173" s="29"/>
      <c r="AF173" s="29"/>
      <c r="AG173" s="208"/>
    </row>
    <row r="174" spans="1:33" ht="13.5" customHeight="1">
      <c r="A174" s="213"/>
      <c r="B174" s="212"/>
      <c r="C174" s="29"/>
      <c r="D174" s="29"/>
      <c r="E174" s="29"/>
      <c r="F174" s="29"/>
      <c r="G174" s="208"/>
      <c r="H174" s="207"/>
      <c r="I174" s="212" t="s">
        <v>315</v>
      </c>
      <c r="J174" s="29"/>
      <c r="K174" s="29"/>
      <c r="L174" s="29"/>
      <c r="M174" s="29"/>
      <c r="N174" s="29"/>
      <c r="O174" s="29"/>
      <c r="P174" s="29"/>
      <c r="Q174" s="29"/>
      <c r="R174" s="29"/>
      <c r="S174" s="29"/>
      <c r="T174" s="208"/>
      <c r="U174" s="207"/>
      <c r="V174" s="29"/>
      <c r="W174" s="29"/>
      <c r="X174" s="29"/>
      <c r="Y174" s="29"/>
      <c r="Z174" s="29"/>
      <c r="AA174" s="29"/>
      <c r="AB174" s="29"/>
      <c r="AC174" s="29"/>
      <c r="AD174" s="29"/>
      <c r="AE174" s="29"/>
      <c r="AF174" s="29"/>
      <c r="AG174" s="208"/>
    </row>
    <row r="175" spans="1:33" ht="13.5" customHeight="1">
      <c r="A175" s="213"/>
      <c r="B175" s="212"/>
      <c r="C175" s="29"/>
      <c r="D175" s="29"/>
      <c r="E175" s="29"/>
      <c r="F175" s="29"/>
      <c r="G175" s="208"/>
      <c r="H175" s="209"/>
      <c r="I175" s="216"/>
      <c r="J175" s="210"/>
      <c r="K175" s="210"/>
      <c r="L175" s="210"/>
      <c r="M175" s="210"/>
      <c r="N175" s="210"/>
      <c r="O175" s="210"/>
      <c r="P175" s="210"/>
      <c r="Q175" s="210"/>
      <c r="R175" s="210"/>
      <c r="S175" s="210"/>
      <c r="T175" s="211"/>
      <c r="U175" s="209"/>
      <c r="V175" s="210"/>
      <c r="W175" s="210"/>
      <c r="X175" s="210"/>
      <c r="Y175" s="210"/>
      <c r="Z175" s="210"/>
      <c r="AA175" s="210"/>
      <c r="AB175" s="210"/>
      <c r="AC175" s="210"/>
      <c r="AD175" s="210"/>
      <c r="AE175" s="210"/>
      <c r="AF175" s="210"/>
      <c r="AG175" s="211"/>
    </row>
    <row r="176" spans="1:33" ht="13.5" customHeight="1">
      <c r="A176" s="213"/>
      <c r="B176" s="212"/>
      <c r="C176" s="29"/>
      <c r="D176" s="29"/>
      <c r="E176" s="29"/>
      <c r="F176" s="29"/>
      <c r="G176" s="208"/>
      <c r="H176" s="204"/>
      <c r="I176" s="215"/>
      <c r="J176" s="205"/>
      <c r="K176" s="205"/>
      <c r="L176" s="205"/>
      <c r="M176" s="205"/>
      <c r="N176" s="205"/>
      <c r="O176" s="205"/>
      <c r="P176" s="205"/>
      <c r="Q176" s="205"/>
      <c r="R176" s="205"/>
      <c r="S176" s="205"/>
      <c r="T176" s="206"/>
      <c r="U176" s="204"/>
      <c r="V176" s="205"/>
      <c r="W176" s="205"/>
      <c r="X176" s="205"/>
      <c r="Y176" s="205"/>
      <c r="Z176" s="205"/>
      <c r="AA176" s="205"/>
      <c r="AB176" s="205"/>
      <c r="AC176" s="205"/>
      <c r="AD176" s="205"/>
      <c r="AE176" s="205"/>
      <c r="AF176" s="205"/>
      <c r="AG176" s="206"/>
    </row>
    <row r="177" spans="1:33" ht="13.5" customHeight="1">
      <c r="A177" s="213"/>
      <c r="B177" s="212"/>
      <c r="C177" s="29"/>
      <c r="D177" s="29"/>
      <c r="E177" s="29"/>
      <c r="F177" s="29"/>
      <c r="G177" s="208"/>
      <c r="H177" s="207" t="s">
        <v>318</v>
      </c>
      <c r="I177" s="212" t="s">
        <v>320</v>
      </c>
      <c r="J177" s="29"/>
      <c r="K177" s="29"/>
      <c r="L177" s="29"/>
      <c r="M177" s="29"/>
      <c r="N177" s="29"/>
      <c r="O177" s="29"/>
      <c r="P177" s="29"/>
      <c r="Q177" s="29"/>
      <c r="R177" s="29"/>
      <c r="S177" s="29"/>
      <c r="T177" s="208"/>
      <c r="U177" s="207" t="s">
        <v>319</v>
      </c>
      <c r="V177" s="29"/>
      <c r="W177" s="29"/>
      <c r="X177" s="29"/>
      <c r="Y177" s="29"/>
      <c r="Z177" s="29"/>
      <c r="AA177" s="29"/>
      <c r="AB177" s="29"/>
      <c r="AC177" s="29"/>
      <c r="AD177" s="29"/>
      <c r="AE177" s="29"/>
      <c r="AF177" s="29"/>
      <c r="AG177" s="208"/>
    </row>
    <row r="178" spans="1:33" ht="13.5" customHeight="1">
      <c r="A178" s="207"/>
      <c r="B178" s="29"/>
      <c r="C178" s="29"/>
      <c r="D178" s="29"/>
      <c r="E178" s="29"/>
      <c r="F178" s="29"/>
      <c r="G178" s="208"/>
      <c r="H178" s="207"/>
      <c r="I178" s="212" t="s">
        <v>315</v>
      </c>
      <c r="J178" s="29"/>
      <c r="K178" s="29"/>
      <c r="L178" s="29"/>
      <c r="M178" s="29"/>
      <c r="N178" s="29"/>
      <c r="O178" s="29"/>
      <c r="P178" s="29"/>
      <c r="Q178" s="29"/>
      <c r="R178" s="29"/>
      <c r="S178" s="29"/>
      <c r="T178" s="208"/>
      <c r="U178" s="207"/>
      <c r="V178" s="29"/>
      <c r="W178" s="29"/>
      <c r="X178" s="29"/>
      <c r="Y178" s="29"/>
      <c r="Z178" s="29"/>
      <c r="AA178" s="29"/>
      <c r="AB178" s="29"/>
      <c r="AC178" s="29"/>
      <c r="AD178" s="29"/>
      <c r="AE178" s="29"/>
      <c r="AF178" s="29"/>
      <c r="AG178" s="208"/>
    </row>
    <row r="179" spans="1:33" ht="13.5" customHeight="1">
      <c r="A179" s="221"/>
      <c r="B179" s="210"/>
      <c r="C179" s="210"/>
      <c r="D179" s="210"/>
      <c r="E179" s="210"/>
      <c r="F179" s="210"/>
      <c r="G179" s="211"/>
      <c r="H179" s="209"/>
      <c r="I179" s="216"/>
      <c r="J179" s="210"/>
      <c r="K179" s="210"/>
      <c r="L179" s="210"/>
      <c r="M179" s="210"/>
      <c r="N179" s="210"/>
      <c r="O179" s="210"/>
      <c r="P179" s="210"/>
      <c r="Q179" s="210"/>
      <c r="R179" s="210"/>
      <c r="S179" s="210"/>
      <c r="T179" s="211"/>
      <c r="U179" s="209"/>
      <c r="V179" s="210"/>
      <c r="W179" s="210"/>
      <c r="X179" s="210"/>
      <c r="Y179" s="210"/>
      <c r="Z179" s="210"/>
      <c r="AA179" s="210"/>
      <c r="AB179" s="210"/>
      <c r="AC179" s="210"/>
      <c r="AD179" s="210"/>
      <c r="AE179" s="210"/>
      <c r="AF179" s="210"/>
      <c r="AG179" s="211"/>
    </row>
    <row r="180" spans="1:3" ht="13.5" customHeight="1">
      <c r="A180" s="200" t="s">
        <v>1118</v>
      </c>
      <c r="C180" s="200"/>
    </row>
    <row r="181" spans="1:3" ht="13.5" customHeight="1">
      <c r="A181" s="200"/>
      <c r="B181" s="217" t="s">
        <v>321</v>
      </c>
      <c r="C181" s="200" t="s">
        <v>322</v>
      </c>
    </row>
    <row r="182" spans="1:3" ht="13.5" customHeight="1">
      <c r="A182" s="200"/>
      <c r="B182" s="217" t="s">
        <v>272</v>
      </c>
      <c r="C182" s="200" t="s">
        <v>323</v>
      </c>
    </row>
    <row r="183" spans="1:3" ht="13.5" customHeight="1">
      <c r="A183" s="200"/>
      <c r="B183" s="217"/>
      <c r="C183" s="200" t="s">
        <v>324</v>
      </c>
    </row>
    <row r="184" spans="1:3" ht="13.5" customHeight="1">
      <c r="A184" s="200"/>
      <c r="B184" s="217"/>
      <c r="C184" s="200" t="s">
        <v>325</v>
      </c>
    </row>
    <row r="185" spans="1:3" ht="13.5" customHeight="1">
      <c r="A185" s="200"/>
      <c r="B185" s="217"/>
      <c r="C185" s="200" t="s">
        <v>326</v>
      </c>
    </row>
    <row r="186" spans="1:3" ht="13.5" customHeight="1">
      <c r="A186" s="200"/>
      <c r="B186" s="217" t="s">
        <v>301</v>
      </c>
      <c r="C186" s="200" t="s">
        <v>327</v>
      </c>
    </row>
    <row r="187" spans="1:3" ht="13.5" customHeight="1">
      <c r="A187" s="200" t="s">
        <v>661</v>
      </c>
      <c r="C187" s="200" t="s">
        <v>328</v>
      </c>
    </row>
    <row r="188" ht="13.5" customHeight="1">
      <c r="A188" s="200"/>
    </row>
    <row r="189" ht="13.5" customHeight="1">
      <c r="A189" s="200" t="s">
        <v>380</v>
      </c>
    </row>
    <row r="190" ht="13.5" customHeight="1">
      <c r="A190" s="200" t="s">
        <v>1119</v>
      </c>
    </row>
    <row r="191" spans="1:33" ht="13.5" customHeight="1">
      <c r="A191" s="481" t="s">
        <v>489</v>
      </c>
      <c r="B191" s="481"/>
      <c r="C191" s="481"/>
      <c r="D191" s="481"/>
      <c r="E191" s="481"/>
      <c r="F191" s="481"/>
      <c r="G191" s="481"/>
      <c r="H191" s="481" t="s">
        <v>490</v>
      </c>
      <c r="I191" s="481"/>
      <c r="J191" s="481"/>
      <c r="K191" s="481"/>
      <c r="L191" s="481"/>
      <c r="M191" s="481"/>
      <c r="N191" s="481"/>
      <c r="O191" s="481"/>
      <c r="P191" s="481"/>
      <c r="Q191" s="481"/>
      <c r="R191" s="481"/>
      <c r="S191" s="481"/>
      <c r="T191" s="481"/>
      <c r="U191" s="481" t="s">
        <v>491</v>
      </c>
      <c r="V191" s="481"/>
      <c r="W191" s="481"/>
      <c r="X191" s="481"/>
      <c r="Y191" s="481"/>
      <c r="Z191" s="481"/>
      <c r="AA191" s="481"/>
      <c r="AB191" s="481"/>
      <c r="AC191" s="481"/>
      <c r="AD191" s="481"/>
      <c r="AE191" s="481"/>
      <c r="AF191" s="481"/>
      <c r="AG191" s="481"/>
    </row>
    <row r="192" spans="1:33" ht="13.5" customHeight="1">
      <c r="A192" s="481"/>
      <c r="B192" s="481"/>
      <c r="C192" s="481"/>
      <c r="D192" s="481"/>
      <c r="E192" s="481"/>
      <c r="F192" s="481"/>
      <c r="G192" s="481"/>
      <c r="H192" s="481"/>
      <c r="I192" s="481"/>
      <c r="J192" s="481"/>
      <c r="K192" s="481"/>
      <c r="L192" s="481"/>
      <c r="M192" s="481"/>
      <c r="N192" s="481"/>
      <c r="O192" s="481"/>
      <c r="P192" s="481"/>
      <c r="Q192" s="481"/>
      <c r="R192" s="481"/>
      <c r="S192" s="481"/>
      <c r="T192" s="481"/>
      <c r="U192" s="481"/>
      <c r="V192" s="481"/>
      <c r="W192" s="481"/>
      <c r="X192" s="481"/>
      <c r="Y192" s="481"/>
      <c r="Z192" s="481"/>
      <c r="AA192" s="481"/>
      <c r="AB192" s="481"/>
      <c r="AC192" s="481"/>
      <c r="AD192" s="481"/>
      <c r="AE192" s="481"/>
      <c r="AF192" s="481"/>
      <c r="AG192" s="481"/>
    </row>
    <row r="193" spans="1:33" ht="13.5" customHeight="1">
      <c r="A193" s="223"/>
      <c r="B193" s="224"/>
      <c r="C193" s="224"/>
      <c r="D193" s="224"/>
      <c r="E193" s="224"/>
      <c r="F193" s="224"/>
      <c r="G193" s="225"/>
      <c r="H193" s="223"/>
      <c r="I193" s="224"/>
      <c r="J193" s="224"/>
      <c r="K193" s="224"/>
      <c r="L193" s="224"/>
      <c r="M193" s="224"/>
      <c r="N193" s="224"/>
      <c r="O193" s="224"/>
      <c r="P193" s="224"/>
      <c r="Q193" s="224"/>
      <c r="R193" s="224"/>
      <c r="S193" s="224"/>
      <c r="T193" s="225"/>
      <c r="U193" s="223"/>
      <c r="V193" s="224"/>
      <c r="W193" s="224"/>
      <c r="X193" s="224"/>
      <c r="Y193" s="224"/>
      <c r="Z193" s="224"/>
      <c r="AA193" s="224"/>
      <c r="AB193" s="224"/>
      <c r="AC193" s="224"/>
      <c r="AD193" s="224"/>
      <c r="AE193" s="224"/>
      <c r="AF193" s="224"/>
      <c r="AG193" s="225"/>
    </row>
    <row r="194" spans="1:33" ht="13.5" customHeight="1">
      <c r="A194" s="220" t="s">
        <v>321</v>
      </c>
      <c r="B194" s="222" t="s">
        <v>273</v>
      </c>
      <c r="C194" s="222"/>
      <c r="D194" s="222"/>
      <c r="E194" s="222"/>
      <c r="F194" s="222"/>
      <c r="G194" s="227"/>
      <c r="H194" s="207" t="s">
        <v>492</v>
      </c>
      <c r="I194" s="222" t="s">
        <v>329</v>
      </c>
      <c r="J194" s="222"/>
      <c r="K194" s="222"/>
      <c r="L194" s="222"/>
      <c r="M194" s="222"/>
      <c r="N194" s="222"/>
      <c r="O194" s="222"/>
      <c r="P194" s="222"/>
      <c r="Q194" s="222"/>
      <c r="R194" s="222"/>
      <c r="S194" s="222"/>
      <c r="T194" s="227"/>
      <c r="U194" s="226" t="s">
        <v>494</v>
      </c>
      <c r="V194" s="222"/>
      <c r="W194" s="222"/>
      <c r="X194" s="222"/>
      <c r="Y194" s="222"/>
      <c r="Z194" s="222"/>
      <c r="AA194" s="222"/>
      <c r="AB194" s="222"/>
      <c r="AC194" s="222"/>
      <c r="AD194" s="222"/>
      <c r="AE194" s="222"/>
      <c r="AF194" s="222"/>
      <c r="AG194" s="227"/>
    </row>
    <row r="195" spans="1:33" ht="13.5" customHeight="1">
      <c r="A195" s="226"/>
      <c r="B195" s="222" t="s">
        <v>274</v>
      </c>
      <c r="C195" s="222"/>
      <c r="D195" s="222"/>
      <c r="E195" s="222"/>
      <c r="F195" s="222"/>
      <c r="G195" s="227"/>
      <c r="H195" s="226"/>
      <c r="I195" s="222" t="s">
        <v>330</v>
      </c>
      <c r="J195" s="222"/>
      <c r="K195" s="222"/>
      <c r="L195" s="222"/>
      <c r="M195" s="222"/>
      <c r="N195" s="222"/>
      <c r="O195" s="222"/>
      <c r="P195" s="222"/>
      <c r="Q195" s="222"/>
      <c r="R195" s="222"/>
      <c r="S195" s="222"/>
      <c r="T195" s="227"/>
      <c r="U195" s="226" t="s">
        <v>331</v>
      </c>
      <c r="V195" s="222"/>
      <c r="W195" s="222"/>
      <c r="X195" s="222"/>
      <c r="Y195" s="222"/>
      <c r="Z195" s="222"/>
      <c r="AA195" s="222"/>
      <c r="AB195" s="222"/>
      <c r="AC195" s="222"/>
      <c r="AD195" s="222"/>
      <c r="AE195" s="222"/>
      <c r="AF195" s="222"/>
      <c r="AG195" s="227"/>
    </row>
    <row r="196" spans="1:33" ht="13.5" customHeight="1">
      <c r="A196" s="226"/>
      <c r="B196" s="222" t="s">
        <v>275</v>
      </c>
      <c r="C196" s="222"/>
      <c r="D196" s="222"/>
      <c r="E196" s="222"/>
      <c r="F196" s="222"/>
      <c r="G196" s="227"/>
      <c r="H196" s="228"/>
      <c r="I196" s="229"/>
      <c r="J196" s="229"/>
      <c r="K196" s="229"/>
      <c r="L196" s="229"/>
      <c r="M196" s="229"/>
      <c r="N196" s="229"/>
      <c r="O196" s="229"/>
      <c r="P196" s="229"/>
      <c r="Q196" s="229"/>
      <c r="R196" s="229"/>
      <c r="S196" s="229"/>
      <c r="T196" s="230"/>
      <c r="U196" s="228"/>
      <c r="V196" s="229"/>
      <c r="W196" s="229"/>
      <c r="X196" s="229"/>
      <c r="Y196" s="229"/>
      <c r="Z196" s="229"/>
      <c r="AA196" s="229"/>
      <c r="AB196" s="229"/>
      <c r="AC196" s="229"/>
      <c r="AD196" s="229"/>
      <c r="AE196" s="229"/>
      <c r="AF196" s="229"/>
      <c r="AG196" s="230"/>
    </row>
    <row r="197" spans="1:33" ht="13.5" customHeight="1">
      <c r="A197" s="226"/>
      <c r="B197" s="222"/>
      <c r="C197" s="222"/>
      <c r="D197" s="222"/>
      <c r="E197" s="222"/>
      <c r="F197" s="222"/>
      <c r="G197" s="227"/>
      <c r="H197" s="223"/>
      <c r="I197" s="224"/>
      <c r="J197" s="224"/>
      <c r="K197" s="224"/>
      <c r="L197" s="224"/>
      <c r="M197" s="224"/>
      <c r="N197" s="224"/>
      <c r="O197" s="224"/>
      <c r="P197" s="224"/>
      <c r="Q197" s="224"/>
      <c r="R197" s="224"/>
      <c r="S197" s="224"/>
      <c r="T197" s="225"/>
      <c r="U197" s="223"/>
      <c r="V197" s="224"/>
      <c r="W197" s="224"/>
      <c r="X197" s="224"/>
      <c r="Y197" s="224"/>
      <c r="Z197" s="224"/>
      <c r="AA197" s="224"/>
      <c r="AB197" s="224"/>
      <c r="AC197" s="224"/>
      <c r="AD197" s="224"/>
      <c r="AE197" s="224"/>
      <c r="AF197" s="224"/>
      <c r="AG197" s="225"/>
    </row>
    <row r="198" spans="1:33" ht="13.5" customHeight="1">
      <c r="A198" s="226"/>
      <c r="B198" s="222"/>
      <c r="C198" s="222"/>
      <c r="D198" s="222"/>
      <c r="E198" s="222"/>
      <c r="F198" s="222"/>
      <c r="G198" s="227"/>
      <c r="H198" s="207" t="s">
        <v>268</v>
      </c>
      <c r="I198" s="222" t="s">
        <v>270</v>
      </c>
      <c r="J198" s="222"/>
      <c r="K198" s="222"/>
      <c r="L198" s="222"/>
      <c r="M198" s="222"/>
      <c r="N198" s="222"/>
      <c r="O198" s="222"/>
      <c r="P198" s="222"/>
      <c r="Q198" s="222"/>
      <c r="R198" s="222"/>
      <c r="S198" s="222"/>
      <c r="T198" s="227"/>
      <c r="U198" s="226" t="s">
        <v>494</v>
      </c>
      <c r="V198" s="222"/>
      <c r="W198" s="222"/>
      <c r="X198" s="222"/>
      <c r="Y198" s="222"/>
      <c r="Z198" s="222"/>
      <c r="AA198" s="222"/>
      <c r="AB198" s="222"/>
      <c r="AC198" s="222"/>
      <c r="AD198" s="222"/>
      <c r="AE198" s="222"/>
      <c r="AF198" s="222"/>
      <c r="AG198" s="227"/>
    </row>
    <row r="199" spans="1:33" ht="13.5" customHeight="1">
      <c r="A199" s="226"/>
      <c r="B199" s="222"/>
      <c r="C199" s="222"/>
      <c r="D199" s="222"/>
      <c r="E199" s="222"/>
      <c r="F199" s="222"/>
      <c r="G199" s="227"/>
      <c r="H199" s="226"/>
      <c r="I199" s="222"/>
      <c r="J199" s="222"/>
      <c r="K199" s="222"/>
      <c r="L199" s="222"/>
      <c r="M199" s="222"/>
      <c r="N199" s="222"/>
      <c r="O199" s="222"/>
      <c r="P199" s="222"/>
      <c r="Q199" s="222"/>
      <c r="R199" s="222"/>
      <c r="S199" s="222"/>
      <c r="T199" s="227"/>
      <c r="U199" s="226" t="s">
        <v>332</v>
      </c>
      <c r="V199" s="222"/>
      <c r="W199" s="222"/>
      <c r="X199" s="222"/>
      <c r="Y199" s="222"/>
      <c r="Z199" s="222"/>
      <c r="AA199" s="222"/>
      <c r="AB199" s="222"/>
      <c r="AC199" s="222"/>
      <c r="AD199" s="222"/>
      <c r="AE199" s="222"/>
      <c r="AF199" s="222"/>
      <c r="AG199" s="227"/>
    </row>
    <row r="200" spans="1:33" ht="13.5" customHeight="1">
      <c r="A200" s="228"/>
      <c r="B200" s="229"/>
      <c r="C200" s="229"/>
      <c r="D200" s="229"/>
      <c r="E200" s="229"/>
      <c r="F200" s="229"/>
      <c r="G200" s="230"/>
      <c r="H200" s="228"/>
      <c r="I200" s="229"/>
      <c r="J200" s="229"/>
      <c r="K200" s="229"/>
      <c r="L200" s="229"/>
      <c r="M200" s="229"/>
      <c r="N200" s="229"/>
      <c r="O200" s="229"/>
      <c r="P200" s="229"/>
      <c r="Q200" s="229"/>
      <c r="R200" s="229"/>
      <c r="S200" s="229"/>
      <c r="T200" s="230"/>
      <c r="U200" s="228"/>
      <c r="V200" s="229"/>
      <c r="W200" s="229"/>
      <c r="X200" s="229"/>
      <c r="Y200" s="229"/>
      <c r="Z200" s="229"/>
      <c r="AA200" s="229"/>
      <c r="AB200" s="229"/>
      <c r="AC200" s="229"/>
      <c r="AD200" s="229"/>
      <c r="AE200" s="229"/>
      <c r="AF200" s="229"/>
      <c r="AG200" s="230"/>
    </row>
    <row r="201" spans="1:33" ht="13.5" customHeight="1">
      <c r="A201" s="223"/>
      <c r="B201" s="224"/>
      <c r="C201" s="224"/>
      <c r="D201" s="224"/>
      <c r="E201" s="224"/>
      <c r="F201" s="224"/>
      <c r="G201" s="225"/>
      <c r="H201" s="223"/>
      <c r="I201" s="224"/>
      <c r="J201" s="224"/>
      <c r="K201" s="224"/>
      <c r="L201" s="224"/>
      <c r="M201" s="224"/>
      <c r="N201" s="224"/>
      <c r="O201" s="224"/>
      <c r="P201" s="224"/>
      <c r="Q201" s="224"/>
      <c r="R201" s="224"/>
      <c r="S201" s="224"/>
      <c r="T201" s="225"/>
      <c r="U201" s="223"/>
      <c r="V201" s="224"/>
      <c r="W201" s="224"/>
      <c r="X201" s="224"/>
      <c r="Y201" s="224"/>
      <c r="Z201" s="224"/>
      <c r="AA201" s="224"/>
      <c r="AB201" s="224"/>
      <c r="AC201" s="224"/>
      <c r="AD201" s="224"/>
      <c r="AE201" s="224"/>
      <c r="AF201" s="224"/>
      <c r="AG201" s="225"/>
    </row>
    <row r="202" spans="1:33" ht="13.5" customHeight="1">
      <c r="A202" s="220" t="s">
        <v>272</v>
      </c>
      <c r="B202" s="222" t="s">
        <v>273</v>
      </c>
      <c r="C202" s="222"/>
      <c r="D202" s="222"/>
      <c r="E202" s="222"/>
      <c r="F202" s="222"/>
      <c r="G202" s="227"/>
      <c r="H202" s="226" t="s">
        <v>281</v>
      </c>
      <c r="I202" s="222"/>
      <c r="J202" s="222"/>
      <c r="K202" s="222"/>
      <c r="L202" s="222"/>
      <c r="M202" s="222"/>
      <c r="N202" s="222"/>
      <c r="O202" s="222"/>
      <c r="P202" s="222"/>
      <c r="Q202" s="222"/>
      <c r="R202" s="222"/>
      <c r="S202" s="222"/>
      <c r="T202" s="227"/>
      <c r="U202" s="226" t="s">
        <v>333</v>
      </c>
      <c r="V202" s="222"/>
      <c r="W202" s="222"/>
      <c r="X202" s="222"/>
      <c r="Y202" s="222"/>
      <c r="Z202" s="222"/>
      <c r="AA202" s="222"/>
      <c r="AB202" s="222"/>
      <c r="AC202" s="222"/>
      <c r="AD202" s="222"/>
      <c r="AE202" s="222"/>
      <c r="AF202" s="222"/>
      <c r="AG202" s="227"/>
    </row>
    <row r="203" spans="1:33" ht="13.5" customHeight="1">
      <c r="A203" s="226"/>
      <c r="B203" s="222" t="s">
        <v>276</v>
      </c>
      <c r="C203" s="222"/>
      <c r="D203" s="222"/>
      <c r="E203" s="222"/>
      <c r="F203" s="222"/>
      <c r="G203" s="227"/>
      <c r="H203" s="226" t="s">
        <v>282</v>
      </c>
      <c r="I203" s="222"/>
      <c r="J203" s="222"/>
      <c r="K203" s="222"/>
      <c r="L203" s="222"/>
      <c r="M203" s="222"/>
      <c r="N203" s="222"/>
      <c r="O203" s="222"/>
      <c r="P203" s="222"/>
      <c r="Q203" s="222"/>
      <c r="R203" s="222"/>
      <c r="S203" s="222"/>
      <c r="T203" s="227"/>
      <c r="U203" s="220" t="s">
        <v>321</v>
      </c>
      <c r="V203" s="212" t="s">
        <v>337</v>
      </c>
      <c r="W203" s="222"/>
      <c r="X203" s="222"/>
      <c r="Y203" s="222"/>
      <c r="Z203" s="222"/>
      <c r="AA203" s="222"/>
      <c r="AB203" s="222"/>
      <c r="AC203" s="222"/>
      <c r="AD203" s="222"/>
      <c r="AE203" s="222"/>
      <c r="AF203" s="222"/>
      <c r="AG203" s="227"/>
    </row>
    <row r="204" spans="1:33" ht="13.5" customHeight="1">
      <c r="A204" s="226"/>
      <c r="B204" s="222" t="s">
        <v>277</v>
      </c>
      <c r="C204" s="222"/>
      <c r="D204" s="222"/>
      <c r="E204" s="222"/>
      <c r="F204" s="222"/>
      <c r="G204" s="227"/>
      <c r="H204" s="226" t="s">
        <v>334</v>
      </c>
      <c r="I204" s="222"/>
      <c r="J204" s="222"/>
      <c r="K204" s="222"/>
      <c r="L204" s="222"/>
      <c r="M204" s="222"/>
      <c r="N204" s="222"/>
      <c r="O204" s="222"/>
      <c r="P204" s="222"/>
      <c r="Q204" s="222"/>
      <c r="R204" s="222"/>
      <c r="S204" s="222"/>
      <c r="T204" s="227"/>
      <c r="U204" s="226"/>
      <c r="V204" s="222" t="s">
        <v>338</v>
      </c>
      <c r="W204" s="222"/>
      <c r="X204" s="222"/>
      <c r="Y204" s="222"/>
      <c r="Z204" s="222"/>
      <c r="AA204" s="222"/>
      <c r="AB204" s="222"/>
      <c r="AC204" s="222"/>
      <c r="AD204" s="222"/>
      <c r="AE204" s="222"/>
      <c r="AF204" s="222"/>
      <c r="AG204" s="227"/>
    </row>
    <row r="205" spans="1:33" ht="13.5" customHeight="1">
      <c r="A205" s="226"/>
      <c r="B205" s="222" t="s">
        <v>278</v>
      </c>
      <c r="C205" s="222"/>
      <c r="D205" s="222"/>
      <c r="E205" s="222"/>
      <c r="F205" s="222"/>
      <c r="G205" s="227"/>
      <c r="H205" s="226" t="s">
        <v>284</v>
      </c>
      <c r="I205" s="222"/>
      <c r="J205" s="222"/>
      <c r="K205" s="222"/>
      <c r="L205" s="222"/>
      <c r="M205" s="222"/>
      <c r="N205" s="222"/>
      <c r="O205" s="222"/>
      <c r="P205" s="222"/>
      <c r="Q205" s="222"/>
      <c r="R205" s="222"/>
      <c r="S205" s="222"/>
      <c r="T205" s="227"/>
      <c r="U205" s="226"/>
      <c r="V205" s="222" t="s">
        <v>339</v>
      </c>
      <c r="W205" s="222"/>
      <c r="X205" s="222"/>
      <c r="Y205" s="222"/>
      <c r="Z205" s="222"/>
      <c r="AA205" s="222"/>
      <c r="AB205" s="222"/>
      <c r="AC205" s="222"/>
      <c r="AD205" s="222"/>
      <c r="AE205" s="222"/>
      <c r="AF205" s="222"/>
      <c r="AG205" s="227"/>
    </row>
    <row r="206" spans="1:33" ht="13.5" customHeight="1">
      <c r="A206" s="226"/>
      <c r="B206" s="222" t="s">
        <v>279</v>
      </c>
      <c r="C206" s="222"/>
      <c r="D206" s="222"/>
      <c r="E206" s="222"/>
      <c r="F206" s="222"/>
      <c r="G206" s="227"/>
      <c r="H206" s="226" t="s">
        <v>285</v>
      </c>
      <c r="I206" s="222"/>
      <c r="J206" s="222"/>
      <c r="K206" s="222"/>
      <c r="L206" s="222"/>
      <c r="M206" s="222"/>
      <c r="N206" s="222"/>
      <c r="O206" s="222"/>
      <c r="P206" s="222"/>
      <c r="Q206" s="222"/>
      <c r="R206" s="222"/>
      <c r="S206" s="222"/>
      <c r="T206" s="227"/>
      <c r="U206" s="226"/>
      <c r="V206" s="222" t="s">
        <v>340</v>
      </c>
      <c r="W206" s="222"/>
      <c r="X206" s="222"/>
      <c r="Y206" s="222"/>
      <c r="Z206" s="222"/>
      <c r="AA206" s="222"/>
      <c r="AB206" s="222"/>
      <c r="AC206" s="222"/>
      <c r="AD206" s="222"/>
      <c r="AE206" s="222"/>
      <c r="AF206" s="222"/>
      <c r="AG206" s="227"/>
    </row>
    <row r="207" spans="1:33" ht="13.5" customHeight="1">
      <c r="A207" s="226"/>
      <c r="B207" s="222"/>
      <c r="C207" s="222"/>
      <c r="D207" s="222"/>
      <c r="E207" s="222"/>
      <c r="F207" s="222"/>
      <c r="G207" s="227"/>
      <c r="H207" s="226" t="s">
        <v>286</v>
      </c>
      <c r="I207" s="222"/>
      <c r="J207" s="222"/>
      <c r="K207" s="222"/>
      <c r="L207" s="222"/>
      <c r="M207" s="222"/>
      <c r="N207" s="222"/>
      <c r="O207" s="222"/>
      <c r="P207" s="222"/>
      <c r="Q207" s="222"/>
      <c r="R207" s="222"/>
      <c r="S207" s="222"/>
      <c r="T207" s="227"/>
      <c r="U207" s="226"/>
      <c r="V207" s="222" t="s">
        <v>341</v>
      </c>
      <c r="W207" s="222"/>
      <c r="X207" s="222"/>
      <c r="Y207" s="222"/>
      <c r="Z207" s="222"/>
      <c r="AA207" s="222"/>
      <c r="AB207" s="222"/>
      <c r="AC207" s="222"/>
      <c r="AD207" s="222"/>
      <c r="AE207" s="222"/>
      <c r="AF207" s="222"/>
      <c r="AG207" s="227"/>
    </row>
    <row r="208" spans="1:33" ht="13.5" customHeight="1">
      <c r="A208" s="207"/>
      <c r="B208" s="212"/>
      <c r="C208" s="212"/>
      <c r="D208" s="212"/>
      <c r="E208" s="212"/>
      <c r="F208" s="212"/>
      <c r="G208" s="231"/>
      <c r="H208" s="207" t="s">
        <v>287</v>
      </c>
      <c r="I208" s="212"/>
      <c r="J208" s="212"/>
      <c r="K208" s="212"/>
      <c r="L208" s="212"/>
      <c r="M208" s="212"/>
      <c r="N208" s="212"/>
      <c r="O208" s="212"/>
      <c r="P208" s="212"/>
      <c r="Q208" s="212"/>
      <c r="R208" s="212"/>
      <c r="S208" s="212"/>
      <c r="T208" s="231"/>
      <c r="U208" s="207"/>
      <c r="V208" s="212" t="s">
        <v>342</v>
      </c>
      <c r="W208" s="212"/>
      <c r="X208" s="212"/>
      <c r="Y208" s="212"/>
      <c r="Z208" s="212"/>
      <c r="AA208" s="212"/>
      <c r="AB208" s="212"/>
      <c r="AC208" s="212"/>
      <c r="AD208" s="212"/>
      <c r="AE208" s="212"/>
      <c r="AF208" s="212"/>
      <c r="AG208" s="231"/>
    </row>
    <row r="209" spans="1:33" ht="13.5" customHeight="1">
      <c r="A209" s="207"/>
      <c r="B209" s="212"/>
      <c r="C209" s="212"/>
      <c r="D209" s="212"/>
      <c r="E209" s="212"/>
      <c r="F209" s="212"/>
      <c r="G209" s="231"/>
      <c r="H209" s="207" t="s">
        <v>335</v>
      </c>
      <c r="I209" s="212"/>
      <c r="J209" s="212"/>
      <c r="K209" s="212"/>
      <c r="L209" s="212"/>
      <c r="M209" s="212"/>
      <c r="N209" s="212"/>
      <c r="O209" s="212"/>
      <c r="P209" s="212"/>
      <c r="Q209" s="212"/>
      <c r="R209" s="212"/>
      <c r="S209" s="212"/>
      <c r="T209" s="231"/>
      <c r="U209" s="207"/>
      <c r="V209" s="212" t="s">
        <v>343</v>
      </c>
      <c r="W209" s="212"/>
      <c r="X209" s="212"/>
      <c r="Y209" s="212"/>
      <c r="Z209" s="212"/>
      <c r="AA209" s="212"/>
      <c r="AB209" s="212"/>
      <c r="AC209" s="212"/>
      <c r="AD209" s="212"/>
      <c r="AE209" s="212"/>
      <c r="AF209" s="212"/>
      <c r="AG209" s="231"/>
    </row>
    <row r="210" spans="1:33" ht="13.5" customHeight="1">
      <c r="A210" s="207"/>
      <c r="B210" s="212"/>
      <c r="C210" s="212"/>
      <c r="D210" s="212"/>
      <c r="E210" s="212"/>
      <c r="F210" s="212"/>
      <c r="G210" s="231"/>
      <c r="H210" s="207" t="s">
        <v>336</v>
      </c>
      <c r="I210" s="212"/>
      <c r="J210" s="212"/>
      <c r="K210" s="212"/>
      <c r="L210" s="212"/>
      <c r="M210" s="212"/>
      <c r="N210" s="212"/>
      <c r="O210" s="212"/>
      <c r="P210" s="212"/>
      <c r="Q210" s="212"/>
      <c r="R210" s="212"/>
      <c r="S210" s="212"/>
      <c r="T210" s="231"/>
      <c r="U210" s="207"/>
      <c r="V210" s="212" t="s">
        <v>344</v>
      </c>
      <c r="W210" s="212"/>
      <c r="X210" s="212"/>
      <c r="Y210" s="212"/>
      <c r="Z210" s="212"/>
      <c r="AA210" s="212"/>
      <c r="AB210" s="212"/>
      <c r="AC210" s="212"/>
      <c r="AD210" s="212"/>
      <c r="AE210" s="212"/>
      <c r="AF210" s="212"/>
      <c r="AG210" s="231"/>
    </row>
    <row r="211" spans="1:33" ht="13.5" customHeight="1">
      <c r="A211" s="207"/>
      <c r="B211" s="29"/>
      <c r="C211" s="29"/>
      <c r="D211" s="29"/>
      <c r="E211" s="29"/>
      <c r="F211" s="29"/>
      <c r="G211" s="208"/>
      <c r="H211" s="207" t="s">
        <v>280</v>
      </c>
      <c r="I211" s="29"/>
      <c r="J211" s="29"/>
      <c r="K211" s="29"/>
      <c r="L211" s="29"/>
      <c r="M211" s="29"/>
      <c r="N211" s="29"/>
      <c r="O211" s="29"/>
      <c r="P211" s="29"/>
      <c r="Q211" s="29"/>
      <c r="R211" s="29"/>
      <c r="S211" s="29"/>
      <c r="T211" s="208"/>
      <c r="U211" s="213"/>
      <c r="V211" s="212" t="s">
        <v>345</v>
      </c>
      <c r="W211" s="29"/>
      <c r="X211" s="29"/>
      <c r="Y211" s="29"/>
      <c r="Z211" s="29"/>
      <c r="AA211" s="29"/>
      <c r="AB211" s="29"/>
      <c r="AC211" s="29"/>
      <c r="AD211" s="29"/>
      <c r="AE211" s="29"/>
      <c r="AF211" s="29"/>
      <c r="AG211" s="208"/>
    </row>
    <row r="212" spans="1:33" ht="13.5" customHeight="1">
      <c r="A212" s="207"/>
      <c r="B212" s="29"/>
      <c r="C212" s="29"/>
      <c r="D212" s="29"/>
      <c r="E212" s="29"/>
      <c r="F212" s="29"/>
      <c r="G212" s="208"/>
      <c r="H212" s="207"/>
      <c r="I212" s="29"/>
      <c r="J212" s="29"/>
      <c r="K212" s="29"/>
      <c r="L212" s="29"/>
      <c r="M212" s="29"/>
      <c r="N212" s="29"/>
      <c r="O212" s="29"/>
      <c r="P212" s="29"/>
      <c r="Q212" s="29"/>
      <c r="R212" s="29"/>
      <c r="S212" s="29"/>
      <c r="T212" s="208"/>
      <c r="U212" s="213"/>
      <c r="V212" s="212" t="s">
        <v>346</v>
      </c>
      <c r="W212" s="29"/>
      <c r="X212" s="29"/>
      <c r="Y212" s="29"/>
      <c r="Z212" s="29"/>
      <c r="AA212" s="29"/>
      <c r="AB212" s="29"/>
      <c r="AC212" s="29"/>
      <c r="AD212" s="29"/>
      <c r="AE212" s="29"/>
      <c r="AF212" s="29"/>
      <c r="AG212" s="208"/>
    </row>
    <row r="213" spans="1:33" ht="13.5" customHeight="1">
      <c r="A213" s="207"/>
      <c r="B213" s="29"/>
      <c r="C213" s="29"/>
      <c r="D213" s="29"/>
      <c r="E213" s="29"/>
      <c r="F213" s="29"/>
      <c r="G213" s="208"/>
      <c r="H213" s="207"/>
      <c r="I213" s="29"/>
      <c r="J213" s="29"/>
      <c r="K213" s="29"/>
      <c r="L213" s="29"/>
      <c r="M213" s="29"/>
      <c r="N213" s="29"/>
      <c r="O213" s="29"/>
      <c r="P213" s="29"/>
      <c r="Q213" s="29"/>
      <c r="R213" s="29"/>
      <c r="S213" s="29"/>
      <c r="T213" s="208"/>
      <c r="U213" s="220" t="s">
        <v>272</v>
      </c>
      <c r="V213" s="212" t="s">
        <v>337</v>
      </c>
      <c r="W213" s="29"/>
      <c r="X213" s="29"/>
      <c r="Y213" s="29"/>
      <c r="Z213" s="29"/>
      <c r="AA213" s="29"/>
      <c r="AB213" s="29"/>
      <c r="AC213" s="29"/>
      <c r="AD213" s="29"/>
      <c r="AE213" s="29"/>
      <c r="AF213" s="29"/>
      <c r="AG213" s="208"/>
    </row>
    <row r="214" spans="1:33" ht="13.5" customHeight="1">
      <c r="A214" s="207"/>
      <c r="B214" s="29"/>
      <c r="C214" s="29"/>
      <c r="D214" s="29"/>
      <c r="E214" s="29"/>
      <c r="F214" s="29"/>
      <c r="G214" s="208"/>
      <c r="H214" s="207"/>
      <c r="I214" s="29"/>
      <c r="J214" s="29"/>
      <c r="K214" s="29"/>
      <c r="L214" s="29"/>
      <c r="M214" s="29"/>
      <c r="N214" s="29"/>
      <c r="O214" s="29"/>
      <c r="P214" s="29"/>
      <c r="Q214" s="29"/>
      <c r="R214" s="29"/>
      <c r="S214" s="29"/>
      <c r="T214" s="208"/>
      <c r="U214" s="213"/>
      <c r="V214" s="212" t="s">
        <v>338</v>
      </c>
      <c r="W214" s="29"/>
      <c r="X214" s="29"/>
      <c r="Y214" s="29"/>
      <c r="Z214" s="29"/>
      <c r="AA214" s="29"/>
      <c r="AB214" s="29"/>
      <c r="AC214" s="29"/>
      <c r="AD214" s="29"/>
      <c r="AE214" s="29"/>
      <c r="AF214" s="29"/>
      <c r="AG214" s="208"/>
    </row>
    <row r="215" spans="1:33" ht="13.5" customHeight="1">
      <c r="A215" s="207"/>
      <c r="B215" s="29"/>
      <c r="C215" s="29"/>
      <c r="D215" s="29"/>
      <c r="E215" s="29"/>
      <c r="F215" s="29"/>
      <c r="G215" s="208"/>
      <c r="H215" s="207"/>
      <c r="I215" s="29"/>
      <c r="J215" s="29"/>
      <c r="K215" s="29"/>
      <c r="L215" s="29"/>
      <c r="M215" s="29"/>
      <c r="N215" s="29"/>
      <c r="O215" s="29"/>
      <c r="P215" s="29"/>
      <c r="Q215" s="29"/>
      <c r="R215" s="29"/>
      <c r="S215" s="29"/>
      <c r="T215" s="208"/>
      <c r="U215" s="213"/>
      <c r="V215" s="212" t="s">
        <v>339</v>
      </c>
      <c r="W215" s="29"/>
      <c r="X215" s="29"/>
      <c r="Y215" s="29"/>
      <c r="Z215" s="29"/>
      <c r="AA215" s="29"/>
      <c r="AB215" s="29"/>
      <c r="AC215" s="29"/>
      <c r="AD215" s="29"/>
      <c r="AE215" s="29"/>
      <c r="AF215" s="29"/>
      <c r="AG215" s="208"/>
    </row>
    <row r="216" spans="1:33" ht="13.5" customHeight="1">
      <c r="A216" s="207"/>
      <c r="B216" s="29"/>
      <c r="C216" s="29"/>
      <c r="D216" s="29"/>
      <c r="E216" s="29"/>
      <c r="F216" s="29"/>
      <c r="G216" s="208"/>
      <c r="H216" s="207"/>
      <c r="I216" s="29"/>
      <c r="J216" s="29"/>
      <c r="K216" s="29"/>
      <c r="L216" s="29"/>
      <c r="M216" s="29"/>
      <c r="N216" s="29"/>
      <c r="O216" s="29"/>
      <c r="P216" s="29"/>
      <c r="Q216" s="29"/>
      <c r="R216" s="29"/>
      <c r="S216" s="29"/>
      <c r="T216" s="208"/>
      <c r="U216" s="213"/>
      <c r="V216" s="212" t="s">
        <v>347</v>
      </c>
      <c r="W216" s="29"/>
      <c r="X216" s="29"/>
      <c r="Y216" s="29"/>
      <c r="Z216" s="29"/>
      <c r="AA216" s="29"/>
      <c r="AB216" s="29"/>
      <c r="AC216" s="29"/>
      <c r="AD216" s="29"/>
      <c r="AE216" s="29"/>
      <c r="AF216" s="29"/>
      <c r="AG216" s="208"/>
    </row>
    <row r="217" spans="1:33" ht="13.5" customHeight="1">
      <c r="A217" s="207"/>
      <c r="B217" s="29"/>
      <c r="C217" s="29"/>
      <c r="D217" s="29"/>
      <c r="E217" s="29"/>
      <c r="F217" s="29"/>
      <c r="G217" s="208"/>
      <c r="H217" s="207"/>
      <c r="I217" s="29"/>
      <c r="J217" s="29"/>
      <c r="K217" s="29"/>
      <c r="L217" s="29"/>
      <c r="M217" s="29"/>
      <c r="N217" s="29"/>
      <c r="O217" s="29"/>
      <c r="P217" s="29"/>
      <c r="Q217" s="29"/>
      <c r="R217" s="29"/>
      <c r="S217" s="29"/>
      <c r="T217" s="208"/>
      <c r="U217" s="213"/>
      <c r="V217" s="212" t="s">
        <v>348</v>
      </c>
      <c r="W217" s="29"/>
      <c r="X217" s="29"/>
      <c r="Y217" s="29"/>
      <c r="Z217" s="29"/>
      <c r="AA217" s="29"/>
      <c r="AB217" s="29"/>
      <c r="AC217" s="29"/>
      <c r="AD217" s="29"/>
      <c r="AE217" s="29"/>
      <c r="AF217" s="29"/>
      <c r="AG217" s="208"/>
    </row>
    <row r="218" spans="1:33" ht="13.5" customHeight="1">
      <c r="A218" s="207"/>
      <c r="B218" s="29"/>
      <c r="C218" s="29"/>
      <c r="D218" s="29"/>
      <c r="E218" s="29"/>
      <c r="F218" s="29"/>
      <c r="G218" s="208"/>
      <c r="H218" s="207"/>
      <c r="I218" s="29"/>
      <c r="J218" s="29"/>
      <c r="K218" s="29"/>
      <c r="L218" s="29"/>
      <c r="M218" s="29"/>
      <c r="N218" s="29"/>
      <c r="O218" s="29"/>
      <c r="P218" s="29"/>
      <c r="Q218" s="29"/>
      <c r="R218" s="29"/>
      <c r="S218" s="29"/>
      <c r="T218" s="208"/>
      <c r="U218" s="213"/>
      <c r="V218" s="212" t="s">
        <v>342</v>
      </c>
      <c r="W218" s="29"/>
      <c r="X218" s="29"/>
      <c r="Y218" s="29"/>
      <c r="Z218" s="29"/>
      <c r="AA218" s="29"/>
      <c r="AB218" s="29"/>
      <c r="AC218" s="29"/>
      <c r="AD218" s="29"/>
      <c r="AE218" s="29"/>
      <c r="AF218" s="29"/>
      <c r="AG218" s="208"/>
    </row>
    <row r="219" spans="1:33" ht="13.5" customHeight="1">
      <c r="A219" s="207"/>
      <c r="B219" s="29"/>
      <c r="C219" s="29"/>
      <c r="D219" s="29"/>
      <c r="E219" s="29"/>
      <c r="F219" s="29"/>
      <c r="G219" s="208"/>
      <c r="H219" s="207"/>
      <c r="I219" s="29"/>
      <c r="J219" s="29"/>
      <c r="K219" s="29"/>
      <c r="L219" s="29"/>
      <c r="M219" s="29"/>
      <c r="N219" s="29"/>
      <c r="O219" s="29"/>
      <c r="P219" s="29"/>
      <c r="Q219" s="29"/>
      <c r="R219" s="29"/>
      <c r="S219" s="29"/>
      <c r="T219" s="208"/>
      <c r="U219" s="213"/>
      <c r="V219" s="212" t="s">
        <v>343</v>
      </c>
      <c r="W219" s="29"/>
      <c r="X219" s="29"/>
      <c r="Y219" s="29"/>
      <c r="Z219" s="29"/>
      <c r="AA219" s="29"/>
      <c r="AB219" s="29"/>
      <c r="AC219" s="29"/>
      <c r="AD219" s="29"/>
      <c r="AE219" s="29"/>
      <c r="AF219" s="29"/>
      <c r="AG219" s="208"/>
    </row>
    <row r="220" spans="1:33" ht="13.5" customHeight="1">
      <c r="A220" s="207"/>
      <c r="B220" s="29"/>
      <c r="C220" s="29"/>
      <c r="D220" s="29"/>
      <c r="E220" s="29"/>
      <c r="F220" s="29"/>
      <c r="G220" s="208"/>
      <c r="H220" s="207"/>
      <c r="I220" s="29"/>
      <c r="J220" s="29"/>
      <c r="K220" s="29"/>
      <c r="L220" s="29"/>
      <c r="M220" s="29"/>
      <c r="N220" s="29"/>
      <c r="O220" s="29"/>
      <c r="P220" s="29"/>
      <c r="Q220" s="29"/>
      <c r="R220" s="29"/>
      <c r="S220" s="29"/>
      <c r="T220" s="208"/>
      <c r="U220" s="213"/>
      <c r="V220" s="212" t="s">
        <v>344</v>
      </c>
      <c r="W220" s="29"/>
      <c r="X220" s="29"/>
      <c r="Y220" s="29"/>
      <c r="Z220" s="29"/>
      <c r="AA220" s="29"/>
      <c r="AB220" s="29"/>
      <c r="AC220" s="29"/>
      <c r="AD220" s="29"/>
      <c r="AE220" s="29"/>
      <c r="AF220" s="29"/>
      <c r="AG220" s="208"/>
    </row>
    <row r="221" spans="1:33" ht="13.5" customHeight="1">
      <c r="A221" s="207"/>
      <c r="B221" s="29"/>
      <c r="C221" s="29"/>
      <c r="D221" s="29"/>
      <c r="E221" s="29"/>
      <c r="F221" s="29"/>
      <c r="G221" s="208"/>
      <c r="H221" s="207"/>
      <c r="I221" s="29"/>
      <c r="J221" s="29"/>
      <c r="K221" s="29"/>
      <c r="L221" s="29"/>
      <c r="M221" s="29"/>
      <c r="N221" s="29"/>
      <c r="O221" s="29"/>
      <c r="P221" s="29"/>
      <c r="Q221" s="29"/>
      <c r="R221" s="29"/>
      <c r="S221" s="29"/>
      <c r="T221" s="208"/>
      <c r="U221" s="213"/>
      <c r="V221" s="212" t="s">
        <v>349</v>
      </c>
      <c r="W221" s="29"/>
      <c r="X221" s="29"/>
      <c r="Y221" s="29"/>
      <c r="Z221" s="29"/>
      <c r="AA221" s="29"/>
      <c r="AB221" s="29"/>
      <c r="AC221" s="29"/>
      <c r="AD221" s="29"/>
      <c r="AE221" s="29"/>
      <c r="AF221" s="29"/>
      <c r="AG221" s="208"/>
    </row>
    <row r="222" spans="1:33" ht="13.5" customHeight="1">
      <c r="A222" s="207"/>
      <c r="B222" s="29"/>
      <c r="C222" s="29"/>
      <c r="D222" s="29"/>
      <c r="E222" s="29"/>
      <c r="F222" s="29"/>
      <c r="G222" s="208"/>
      <c r="H222" s="207"/>
      <c r="I222" s="29"/>
      <c r="J222" s="29"/>
      <c r="K222" s="29"/>
      <c r="L222" s="29"/>
      <c r="M222" s="29"/>
      <c r="N222" s="29"/>
      <c r="O222" s="29"/>
      <c r="P222" s="29"/>
      <c r="Q222" s="29"/>
      <c r="R222" s="29"/>
      <c r="S222" s="29"/>
      <c r="T222" s="208"/>
      <c r="U222" s="213"/>
      <c r="V222" s="212" t="s">
        <v>350</v>
      </c>
      <c r="W222" s="29"/>
      <c r="X222" s="29"/>
      <c r="Y222" s="29"/>
      <c r="Z222" s="29"/>
      <c r="AA222" s="29"/>
      <c r="AB222" s="29"/>
      <c r="AC222" s="29"/>
      <c r="AD222" s="29"/>
      <c r="AE222" s="29"/>
      <c r="AF222" s="29"/>
      <c r="AG222" s="208"/>
    </row>
    <row r="223" spans="1:33" ht="13.5" customHeight="1">
      <c r="A223" s="209"/>
      <c r="B223" s="210"/>
      <c r="C223" s="210"/>
      <c r="D223" s="210"/>
      <c r="E223" s="210"/>
      <c r="F223" s="210"/>
      <c r="G223" s="211"/>
      <c r="H223" s="209"/>
      <c r="I223" s="210"/>
      <c r="J223" s="210"/>
      <c r="K223" s="210"/>
      <c r="L223" s="210"/>
      <c r="M223" s="210"/>
      <c r="N223" s="210"/>
      <c r="O223" s="210"/>
      <c r="P223" s="210"/>
      <c r="Q223" s="210"/>
      <c r="R223" s="210"/>
      <c r="S223" s="210"/>
      <c r="T223" s="211"/>
      <c r="U223" s="214"/>
      <c r="V223" s="210"/>
      <c r="W223" s="210"/>
      <c r="X223" s="210"/>
      <c r="Y223" s="210"/>
      <c r="Z223" s="210"/>
      <c r="AA223" s="210"/>
      <c r="AB223" s="210"/>
      <c r="AC223" s="210"/>
      <c r="AD223" s="210"/>
      <c r="AE223" s="210"/>
      <c r="AF223" s="210"/>
      <c r="AG223" s="211"/>
    </row>
    <row r="224" spans="1:33" ht="13.5" customHeight="1">
      <c r="A224" s="204"/>
      <c r="B224" s="215"/>
      <c r="C224" s="215"/>
      <c r="D224" s="215"/>
      <c r="E224" s="215"/>
      <c r="F224" s="215"/>
      <c r="G224" s="232"/>
      <c r="H224" s="204"/>
      <c r="I224" s="215"/>
      <c r="J224" s="215"/>
      <c r="K224" s="215"/>
      <c r="L224" s="215"/>
      <c r="M224" s="215"/>
      <c r="N224" s="215"/>
      <c r="O224" s="215"/>
      <c r="P224" s="215"/>
      <c r="Q224" s="215"/>
      <c r="R224" s="215"/>
      <c r="S224" s="215"/>
      <c r="T224" s="232"/>
      <c r="U224" s="204"/>
      <c r="V224" s="215"/>
      <c r="W224" s="215"/>
      <c r="X224" s="215"/>
      <c r="Y224" s="215"/>
      <c r="Z224" s="215"/>
      <c r="AA224" s="215"/>
      <c r="AB224" s="215"/>
      <c r="AC224" s="215"/>
      <c r="AD224" s="215"/>
      <c r="AE224" s="215"/>
      <c r="AF224" s="215"/>
      <c r="AG224" s="232"/>
    </row>
    <row r="225" spans="1:33" ht="13.5" customHeight="1">
      <c r="A225" s="220" t="s">
        <v>301</v>
      </c>
      <c r="B225" s="212" t="s">
        <v>273</v>
      </c>
      <c r="C225" s="212"/>
      <c r="D225" s="212"/>
      <c r="E225" s="212"/>
      <c r="F225" s="212"/>
      <c r="G225" s="231"/>
      <c r="H225" s="207" t="s">
        <v>492</v>
      </c>
      <c r="I225" s="212" t="s">
        <v>307</v>
      </c>
      <c r="J225" s="212"/>
      <c r="K225" s="212"/>
      <c r="L225" s="212"/>
      <c r="M225" s="212"/>
      <c r="N225" s="212"/>
      <c r="O225" s="212"/>
      <c r="P225" s="212"/>
      <c r="Q225" s="212"/>
      <c r="R225" s="212"/>
      <c r="S225" s="212"/>
      <c r="T225" s="231"/>
      <c r="U225" s="207" t="s">
        <v>309</v>
      </c>
      <c r="V225" s="212"/>
      <c r="W225" s="212"/>
      <c r="X225" s="212"/>
      <c r="Y225" s="212"/>
      <c r="Z225" s="212"/>
      <c r="AA225" s="212"/>
      <c r="AB225" s="212"/>
      <c r="AC225" s="212"/>
      <c r="AD225" s="212"/>
      <c r="AE225" s="212"/>
      <c r="AF225" s="212"/>
      <c r="AG225" s="231"/>
    </row>
    <row r="226" spans="1:33" ht="13.5" customHeight="1">
      <c r="A226" s="220"/>
      <c r="B226" s="212" t="s">
        <v>302</v>
      </c>
      <c r="C226" s="212"/>
      <c r="D226" s="212"/>
      <c r="E226" s="212"/>
      <c r="F226" s="212"/>
      <c r="G226" s="231"/>
      <c r="H226" s="207"/>
      <c r="I226" s="212" t="s">
        <v>308</v>
      </c>
      <c r="J226" s="212"/>
      <c r="K226" s="212"/>
      <c r="L226" s="212"/>
      <c r="M226" s="212"/>
      <c r="N226" s="212"/>
      <c r="O226" s="212"/>
      <c r="P226" s="212"/>
      <c r="Q226" s="212"/>
      <c r="R226" s="212"/>
      <c r="S226" s="212"/>
      <c r="T226" s="231"/>
      <c r="U226" s="207" t="s">
        <v>310</v>
      </c>
      <c r="V226" s="212"/>
      <c r="W226" s="212"/>
      <c r="X226" s="212"/>
      <c r="Y226" s="212"/>
      <c r="Z226" s="212"/>
      <c r="AA226" s="212"/>
      <c r="AB226" s="212"/>
      <c r="AC226" s="212"/>
      <c r="AD226" s="212"/>
      <c r="AE226" s="212"/>
      <c r="AF226" s="212"/>
      <c r="AG226" s="231"/>
    </row>
    <row r="227" spans="1:33" ht="13.5" customHeight="1">
      <c r="A227" s="220"/>
      <c r="B227" s="212" t="s">
        <v>275</v>
      </c>
      <c r="C227" s="212"/>
      <c r="D227" s="212"/>
      <c r="E227" s="212"/>
      <c r="F227" s="212"/>
      <c r="G227" s="231"/>
      <c r="H227" s="207"/>
      <c r="I227" s="212"/>
      <c r="J227" s="212"/>
      <c r="K227" s="212"/>
      <c r="L227" s="212"/>
      <c r="M227" s="212"/>
      <c r="N227" s="212"/>
      <c r="O227" s="212"/>
      <c r="P227" s="212"/>
      <c r="Q227" s="212"/>
      <c r="R227" s="212"/>
      <c r="S227" s="212"/>
      <c r="T227" s="231"/>
      <c r="U227" s="207" t="s">
        <v>311</v>
      </c>
      <c r="V227" s="212"/>
      <c r="W227" s="212"/>
      <c r="X227" s="212"/>
      <c r="Y227" s="212"/>
      <c r="Z227" s="212"/>
      <c r="AA227" s="212"/>
      <c r="AB227" s="212"/>
      <c r="AC227" s="212"/>
      <c r="AD227" s="212"/>
      <c r="AE227" s="212"/>
      <c r="AF227" s="212"/>
      <c r="AG227" s="231"/>
    </row>
    <row r="228" spans="1:33" ht="13.5" customHeight="1">
      <c r="A228" s="220"/>
      <c r="B228" s="212"/>
      <c r="C228" s="212"/>
      <c r="D228" s="212"/>
      <c r="E228" s="212"/>
      <c r="F228" s="212"/>
      <c r="G228" s="231"/>
      <c r="H228" s="209"/>
      <c r="I228" s="216"/>
      <c r="J228" s="216"/>
      <c r="K228" s="216"/>
      <c r="L228" s="216"/>
      <c r="M228" s="216"/>
      <c r="N228" s="216"/>
      <c r="O228" s="216"/>
      <c r="P228" s="216"/>
      <c r="Q228" s="216"/>
      <c r="R228" s="216"/>
      <c r="S228" s="216"/>
      <c r="T228" s="233"/>
      <c r="U228" s="209"/>
      <c r="V228" s="216"/>
      <c r="W228" s="216"/>
      <c r="X228" s="216"/>
      <c r="Y228" s="216"/>
      <c r="Z228" s="216"/>
      <c r="AA228" s="216"/>
      <c r="AB228" s="216"/>
      <c r="AC228" s="216"/>
      <c r="AD228" s="216"/>
      <c r="AE228" s="216"/>
      <c r="AF228" s="216"/>
      <c r="AG228" s="233"/>
    </row>
    <row r="229" spans="1:33" ht="13.5" customHeight="1">
      <c r="A229" s="220"/>
      <c r="B229" s="212"/>
      <c r="C229" s="212"/>
      <c r="D229" s="212"/>
      <c r="E229" s="212"/>
      <c r="F229" s="212"/>
      <c r="G229" s="231"/>
      <c r="H229" s="204"/>
      <c r="I229" s="215"/>
      <c r="J229" s="215"/>
      <c r="K229" s="215"/>
      <c r="L229" s="215"/>
      <c r="M229" s="215"/>
      <c r="N229" s="215"/>
      <c r="O229" s="215"/>
      <c r="P229" s="215"/>
      <c r="Q229" s="215"/>
      <c r="R229" s="215"/>
      <c r="S229" s="215"/>
      <c r="T229" s="232"/>
      <c r="U229" s="204"/>
      <c r="V229" s="215"/>
      <c r="W229" s="215"/>
      <c r="X229" s="215"/>
      <c r="Y229" s="215"/>
      <c r="Z229" s="215"/>
      <c r="AA229" s="215"/>
      <c r="AB229" s="215"/>
      <c r="AC229" s="215"/>
      <c r="AD229" s="215"/>
      <c r="AE229" s="215"/>
      <c r="AF229" s="215"/>
      <c r="AG229" s="232"/>
    </row>
    <row r="230" spans="1:33" ht="13.5" customHeight="1">
      <c r="A230" s="220"/>
      <c r="B230" s="212"/>
      <c r="C230" s="212"/>
      <c r="D230" s="212"/>
      <c r="E230" s="212"/>
      <c r="F230" s="212"/>
      <c r="G230" s="231"/>
      <c r="H230" s="207" t="s">
        <v>268</v>
      </c>
      <c r="I230" s="212" t="s">
        <v>303</v>
      </c>
      <c r="J230" s="212"/>
      <c r="K230" s="212"/>
      <c r="L230" s="212"/>
      <c r="M230" s="212"/>
      <c r="N230" s="212"/>
      <c r="O230" s="212"/>
      <c r="P230" s="212"/>
      <c r="Q230" s="212"/>
      <c r="R230" s="212"/>
      <c r="S230" s="212"/>
      <c r="T230" s="231"/>
      <c r="U230" s="207" t="s">
        <v>305</v>
      </c>
      <c r="V230" s="212"/>
      <c r="W230" s="212"/>
      <c r="X230" s="212"/>
      <c r="Y230" s="212"/>
      <c r="Z230" s="212"/>
      <c r="AA230" s="212"/>
      <c r="AB230" s="212"/>
      <c r="AC230" s="212"/>
      <c r="AD230" s="212"/>
      <c r="AE230" s="212"/>
      <c r="AF230" s="212"/>
      <c r="AG230" s="231"/>
    </row>
    <row r="231" spans="1:33" ht="13.5" customHeight="1">
      <c r="A231" s="220"/>
      <c r="B231" s="212"/>
      <c r="C231" s="212"/>
      <c r="D231" s="212"/>
      <c r="E231" s="212"/>
      <c r="F231" s="212"/>
      <c r="G231" s="231"/>
      <c r="H231" s="207"/>
      <c r="I231" s="212" t="s">
        <v>304</v>
      </c>
      <c r="J231" s="212"/>
      <c r="K231" s="212"/>
      <c r="L231" s="212"/>
      <c r="M231" s="212"/>
      <c r="N231" s="212"/>
      <c r="O231" s="212"/>
      <c r="P231" s="212"/>
      <c r="Q231" s="212"/>
      <c r="R231" s="212"/>
      <c r="S231" s="212"/>
      <c r="T231" s="231"/>
      <c r="U231" s="207" t="s">
        <v>306</v>
      </c>
      <c r="V231" s="212"/>
      <c r="W231" s="212"/>
      <c r="X231" s="212"/>
      <c r="Y231" s="212"/>
      <c r="Z231" s="212"/>
      <c r="AA231" s="212"/>
      <c r="AB231" s="212"/>
      <c r="AC231" s="212"/>
      <c r="AD231" s="212"/>
      <c r="AE231" s="212"/>
      <c r="AF231" s="212"/>
      <c r="AG231" s="231"/>
    </row>
    <row r="232" spans="1:33" ht="13.5" customHeight="1">
      <c r="A232" s="220"/>
      <c r="B232" s="212"/>
      <c r="C232" s="212"/>
      <c r="D232" s="212"/>
      <c r="E232" s="212"/>
      <c r="F232" s="212"/>
      <c r="G232" s="231"/>
      <c r="H232" s="209"/>
      <c r="I232" s="216"/>
      <c r="J232" s="216"/>
      <c r="K232" s="216"/>
      <c r="L232" s="216"/>
      <c r="M232" s="216"/>
      <c r="N232" s="216"/>
      <c r="O232" s="216"/>
      <c r="P232" s="216"/>
      <c r="Q232" s="216"/>
      <c r="R232" s="216"/>
      <c r="S232" s="216"/>
      <c r="T232" s="233"/>
      <c r="U232" s="209"/>
      <c r="V232" s="216"/>
      <c r="W232" s="216"/>
      <c r="X232" s="216"/>
      <c r="Y232" s="216"/>
      <c r="Z232" s="216"/>
      <c r="AA232" s="216"/>
      <c r="AB232" s="216"/>
      <c r="AC232" s="216"/>
      <c r="AD232" s="216"/>
      <c r="AE232" s="216"/>
      <c r="AF232" s="216"/>
      <c r="AG232" s="233"/>
    </row>
    <row r="233" spans="1:33" ht="13.5" customHeight="1">
      <c r="A233" s="220"/>
      <c r="B233" s="212"/>
      <c r="C233" s="212"/>
      <c r="D233" s="212"/>
      <c r="E233" s="212"/>
      <c r="F233" s="212"/>
      <c r="G233" s="231"/>
      <c r="H233" s="204"/>
      <c r="I233" s="215"/>
      <c r="J233" s="215"/>
      <c r="K233" s="215"/>
      <c r="L233" s="215"/>
      <c r="M233" s="215"/>
      <c r="N233" s="215"/>
      <c r="O233" s="215"/>
      <c r="P233" s="215"/>
      <c r="Q233" s="215"/>
      <c r="R233" s="215"/>
      <c r="S233" s="215"/>
      <c r="T233" s="232"/>
      <c r="U233" s="204"/>
      <c r="V233" s="215"/>
      <c r="W233" s="215"/>
      <c r="X233" s="215"/>
      <c r="Y233" s="215"/>
      <c r="Z233" s="215"/>
      <c r="AA233" s="215"/>
      <c r="AB233" s="215"/>
      <c r="AC233" s="215"/>
      <c r="AD233" s="215"/>
      <c r="AE233" s="215"/>
      <c r="AF233" s="215"/>
      <c r="AG233" s="232"/>
    </row>
    <row r="234" spans="1:33" ht="13.5" customHeight="1">
      <c r="A234" s="220"/>
      <c r="B234" s="212"/>
      <c r="C234" s="212"/>
      <c r="D234" s="212"/>
      <c r="E234" s="212"/>
      <c r="F234" s="212"/>
      <c r="G234" s="231"/>
      <c r="H234" s="207" t="s">
        <v>312</v>
      </c>
      <c r="I234" s="235" t="s">
        <v>1271</v>
      </c>
      <c r="J234" s="212"/>
      <c r="K234" s="212"/>
      <c r="L234" s="212"/>
      <c r="M234" s="212"/>
      <c r="N234" s="212"/>
      <c r="O234" s="212"/>
      <c r="P234" s="212"/>
      <c r="Q234" s="212"/>
      <c r="R234" s="212"/>
      <c r="S234" s="212"/>
      <c r="T234" s="231"/>
      <c r="U234" s="207" t="s">
        <v>1301</v>
      </c>
      <c r="V234" s="212"/>
      <c r="W234" s="212"/>
      <c r="X234" s="212"/>
      <c r="Y234" s="212"/>
      <c r="Z234" s="212"/>
      <c r="AA234" s="212"/>
      <c r="AB234" s="212"/>
      <c r="AC234" s="212"/>
      <c r="AD234" s="212"/>
      <c r="AE234" s="212"/>
      <c r="AF234" s="212"/>
      <c r="AG234" s="231"/>
    </row>
    <row r="235" spans="1:33" ht="13.5" customHeight="1">
      <c r="A235" s="220"/>
      <c r="B235" s="212"/>
      <c r="C235" s="212"/>
      <c r="D235" s="212"/>
      <c r="E235" s="212"/>
      <c r="F235" s="212"/>
      <c r="G235" s="231"/>
      <c r="H235" s="207"/>
      <c r="I235" s="212" t="s">
        <v>1272</v>
      </c>
      <c r="J235" s="212"/>
      <c r="K235" s="212"/>
      <c r="L235" s="212"/>
      <c r="M235" s="212"/>
      <c r="N235" s="212"/>
      <c r="O235" s="212"/>
      <c r="P235" s="212"/>
      <c r="Q235" s="212"/>
      <c r="R235" s="212"/>
      <c r="S235" s="212"/>
      <c r="T235" s="231"/>
      <c r="U235" s="207" t="s">
        <v>1302</v>
      </c>
      <c r="V235" s="212"/>
      <c r="W235" s="212"/>
      <c r="X235" s="212"/>
      <c r="Y235" s="212"/>
      <c r="Z235" s="212"/>
      <c r="AA235" s="212"/>
      <c r="AB235" s="212"/>
      <c r="AC235" s="212"/>
      <c r="AD235" s="212"/>
      <c r="AE235" s="212"/>
      <c r="AF235" s="212"/>
      <c r="AG235" s="231"/>
    </row>
    <row r="236" spans="1:33" ht="13.5" customHeight="1">
      <c r="A236" s="220"/>
      <c r="B236" s="212"/>
      <c r="C236" s="212"/>
      <c r="D236" s="212"/>
      <c r="E236" s="212"/>
      <c r="F236" s="212"/>
      <c r="G236" s="231"/>
      <c r="H236" s="207"/>
      <c r="I236" s="212" t="s">
        <v>1273</v>
      </c>
      <c r="J236" s="212"/>
      <c r="K236" s="212"/>
      <c r="L236" s="212"/>
      <c r="M236" s="212"/>
      <c r="N236" s="212"/>
      <c r="O236" s="212"/>
      <c r="P236" s="212"/>
      <c r="Q236" s="212"/>
      <c r="R236" s="212"/>
      <c r="S236" s="212"/>
      <c r="T236" s="231"/>
      <c r="U236" s="207" t="s">
        <v>1303</v>
      </c>
      <c r="V236" s="212"/>
      <c r="W236" s="212"/>
      <c r="X236" s="212"/>
      <c r="Y236" s="212"/>
      <c r="Z236" s="212"/>
      <c r="AA236" s="212"/>
      <c r="AB236" s="212"/>
      <c r="AC236" s="212"/>
      <c r="AD236" s="212"/>
      <c r="AE236" s="212"/>
      <c r="AF236" s="212"/>
      <c r="AG236" s="231"/>
    </row>
    <row r="237" spans="1:33" ht="13.5" customHeight="1">
      <c r="A237" s="220"/>
      <c r="B237" s="212"/>
      <c r="C237" s="212"/>
      <c r="D237" s="212"/>
      <c r="E237" s="212"/>
      <c r="F237" s="212"/>
      <c r="G237" s="231"/>
      <c r="H237" s="207"/>
      <c r="I237" s="212" t="s">
        <v>1274</v>
      </c>
      <c r="J237" s="212"/>
      <c r="K237" s="212"/>
      <c r="L237" s="212"/>
      <c r="M237" s="212"/>
      <c r="N237" s="212"/>
      <c r="O237" s="212"/>
      <c r="P237" s="212"/>
      <c r="Q237" s="212"/>
      <c r="R237" s="212"/>
      <c r="S237" s="212"/>
      <c r="T237" s="231"/>
      <c r="U237" s="207"/>
      <c r="V237" s="212"/>
      <c r="W237" s="212"/>
      <c r="X237" s="212"/>
      <c r="Y237" s="212"/>
      <c r="Z237" s="212"/>
      <c r="AA237" s="212"/>
      <c r="AB237" s="212"/>
      <c r="AC237" s="212"/>
      <c r="AD237" s="212"/>
      <c r="AE237" s="212"/>
      <c r="AF237" s="212"/>
      <c r="AG237" s="231"/>
    </row>
    <row r="238" spans="1:33" ht="13.5" customHeight="1">
      <c r="A238" s="220"/>
      <c r="B238" s="212"/>
      <c r="C238" s="212"/>
      <c r="D238" s="212"/>
      <c r="E238" s="212"/>
      <c r="F238" s="212"/>
      <c r="G238" s="231"/>
      <c r="H238" s="207"/>
      <c r="I238" s="212" t="s">
        <v>1284</v>
      </c>
      <c r="J238" s="212"/>
      <c r="K238" s="212"/>
      <c r="L238" s="212"/>
      <c r="M238" s="212"/>
      <c r="N238" s="212"/>
      <c r="O238" s="212"/>
      <c r="P238" s="212"/>
      <c r="Q238" s="212"/>
      <c r="R238" s="212"/>
      <c r="S238" s="212"/>
      <c r="T238" s="231"/>
      <c r="U238" s="207"/>
      <c r="V238" s="212"/>
      <c r="W238" s="212"/>
      <c r="X238" s="212"/>
      <c r="Y238" s="212"/>
      <c r="Z238" s="212"/>
      <c r="AA238" s="212"/>
      <c r="AB238" s="212"/>
      <c r="AC238" s="212"/>
      <c r="AD238" s="212"/>
      <c r="AE238" s="212"/>
      <c r="AF238" s="212"/>
      <c r="AG238" s="231"/>
    </row>
    <row r="239" spans="1:33" ht="13.5" customHeight="1">
      <c r="A239" s="220"/>
      <c r="B239" s="212"/>
      <c r="C239" s="212"/>
      <c r="D239" s="212"/>
      <c r="E239" s="212"/>
      <c r="F239" s="212"/>
      <c r="G239" s="231"/>
      <c r="H239" s="207"/>
      <c r="I239" s="212" t="s">
        <v>1285</v>
      </c>
      <c r="J239" s="212"/>
      <c r="K239" s="212"/>
      <c r="L239" s="212"/>
      <c r="M239" s="212"/>
      <c r="N239" s="212"/>
      <c r="O239" s="212"/>
      <c r="P239" s="212"/>
      <c r="Q239" s="212"/>
      <c r="R239" s="212"/>
      <c r="S239" s="212"/>
      <c r="T239" s="231"/>
      <c r="U239" s="207"/>
      <c r="V239" s="212"/>
      <c r="W239" s="212"/>
      <c r="X239" s="212"/>
      <c r="Y239" s="212"/>
      <c r="Z239" s="212"/>
      <c r="AA239" s="212"/>
      <c r="AB239" s="212"/>
      <c r="AC239" s="212"/>
      <c r="AD239" s="212"/>
      <c r="AE239" s="212"/>
      <c r="AF239" s="212"/>
      <c r="AG239" s="231"/>
    </row>
    <row r="240" spans="1:33" ht="13.5" customHeight="1">
      <c r="A240" s="220"/>
      <c r="B240" s="212"/>
      <c r="C240" s="212"/>
      <c r="D240" s="212"/>
      <c r="E240" s="212"/>
      <c r="F240" s="212"/>
      <c r="G240" s="231"/>
      <c r="H240" s="207"/>
      <c r="I240" s="212" t="s">
        <v>1286</v>
      </c>
      <c r="J240" s="212"/>
      <c r="K240" s="212"/>
      <c r="L240" s="212"/>
      <c r="M240" s="212"/>
      <c r="N240" s="212"/>
      <c r="O240" s="212"/>
      <c r="P240" s="212"/>
      <c r="Q240" s="212"/>
      <c r="R240" s="212"/>
      <c r="S240" s="212"/>
      <c r="T240" s="231"/>
      <c r="U240" s="207"/>
      <c r="V240" s="212"/>
      <c r="W240" s="212"/>
      <c r="X240" s="212"/>
      <c r="Y240" s="212"/>
      <c r="Z240" s="212"/>
      <c r="AA240" s="212"/>
      <c r="AB240" s="212"/>
      <c r="AC240" s="212"/>
      <c r="AD240" s="212"/>
      <c r="AE240" s="212"/>
      <c r="AF240" s="212"/>
      <c r="AG240" s="231"/>
    </row>
    <row r="241" spans="1:33" ht="13.5" customHeight="1">
      <c r="A241" s="220"/>
      <c r="B241" s="212"/>
      <c r="C241" s="212"/>
      <c r="D241" s="212"/>
      <c r="E241" s="212"/>
      <c r="F241" s="212"/>
      <c r="G241" s="231"/>
      <c r="H241" s="207"/>
      <c r="I241" s="212" t="s">
        <v>1287</v>
      </c>
      <c r="J241" s="212"/>
      <c r="K241" s="212"/>
      <c r="L241" s="212"/>
      <c r="M241" s="212"/>
      <c r="N241" s="212"/>
      <c r="O241" s="212"/>
      <c r="P241" s="212"/>
      <c r="Q241" s="212"/>
      <c r="R241" s="212"/>
      <c r="S241" s="212"/>
      <c r="T241" s="231"/>
      <c r="U241" s="207"/>
      <c r="V241" s="212"/>
      <c r="W241" s="212"/>
      <c r="X241" s="212"/>
      <c r="Y241" s="212"/>
      <c r="Z241" s="212"/>
      <c r="AA241" s="212"/>
      <c r="AB241" s="212"/>
      <c r="AC241" s="212"/>
      <c r="AD241" s="212"/>
      <c r="AE241" s="212"/>
      <c r="AF241" s="212"/>
      <c r="AG241" s="231"/>
    </row>
    <row r="242" spans="1:33" ht="13.5" customHeight="1">
      <c r="A242" s="220"/>
      <c r="B242" s="212"/>
      <c r="C242" s="212"/>
      <c r="D242" s="212"/>
      <c r="E242" s="212"/>
      <c r="F242" s="212"/>
      <c r="G242" s="231"/>
      <c r="H242" s="207"/>
      <c r="I242" s="212" t="s">
        <v>1288</v>
      </c>
      <c r="J242" s="212"/>
      <c r="K242" s="212"/>
      <c r="L242" s="212"/>
      <c r="M242" s="212"/>
      <c r="N242" s="212"/>
      <c r="O242" s="212"/>
      <c r="P242" s="212"/>
      <c r="Q242" s="212"/>
      <c r="R242" s="212"/>
      <c r="S242" s="212"/>
      <c r="T242" s="231"/>
      <c r="U242" s="207"/>
      <c r="V242" s="212"/>
      <c r="W242" s="212"/>
      <c r="X242" s="212"/>
      <c r="Y242" s="212"/>
      <c r="Z242" s="212"/>
      <c r="AA242" s="212"/>
      <c r="AB242" s="212"/>
      <c r="AC242" s="212"/>
      <c r="AD242" s="212"/>
      <c r="AE242" s="212"/>
      <c r="AF242" s="212"/>
      <c r="AG242" s="231"/>
    </row>
    <row r="243" spans="1:33" ht="13.5" customHeight="1">
      <c r="A243" s="220"/>
      <c r="B243" s="212"/>
      <c r="C243" s="212"/>
      <c r="D243" s="212"/>
      <c r="E243" s="212"/>
      <c r="F243" s="212"/>
      <c r="G243" s="231"/>
      <c r="H243" s="207"/>
      <c r="I243" s="212" t="s">
        <v>1289</v>
      </c>
      <c r="J243" s="212"/>
      <c r="K243" s="212"/>
      <c r="L243" s="212"/>
      <c r="M243" s="212"/>
      <c r="N243" s="212"/>
      <c r="O243" s="212"/>
      <c r="P243" s="212"/>
      <c r="Q243" s="212"/>
      <c r="R243" s="212"/>
      <c r="S243" s="212"/>
      <c r="T243" s="231"/>
      <c r="U243" s="207"/>
      <c r="V243" s="212"/>
      <c r="W243" s="212"/>
      <c r="X243" s="212"/>
      <c r="Y243" s="212"/>
      <c r="Z243" s="212"/>
      <c r="AA243" s="212"/>
      <c r="AB243" s="212"/>
      <c r="AC243" s="212"/>
      <c r="AD243" s="212"/>
      <c r="AE243" s="212"/>
      <c r="AF243" s="212"/>
      <c r="AG243" s="231"/>
    </row>
    <row r="244" spans="1:33" ht="13.5" customHeight="1">
      <c r="A244" s="220"/>
      <c r="B244" s="212"/>
      <c r="C244" s="212"/>
      <c r="D244" s="212"/>
      <c r="E244" s="212"/>
      <c r="F244" s="212"/>
      <c r="G244" s="231"/>
      <c r="H244" s="207"/>
      <c r="I244" s="212" t="s">
        <v>1290</v>
      </c>
      <c r="J244" s="212"/>
      <c r="K244" s="212"/>
      <c r="L244" s="212"/>
      <c r="M244" s="212"/>
      <c r="N244" s="212"/>
      <c r="O244" s="212"/>
      <c r="P244" s="212"/>
      <c r="Q244" s="212"/>
      <c r="R244" s="212"/>
      <c r="S244" s="212"/>
      <c r="T244" s="231"/>
      <c r="U244" s="207"/>
      <c r="V244" s="212"/>
      <c r="W244" s="212"/>
      <c r="X244" s="212"/>
      <c r="Y244" s="212"/>
      <c r="Z244" s="212"/>
      <c r="AA244" s="212"/>
      <c r="AB244" s="212"/>
      <c r="AC244" s="212"/>
      <c r="AD244" s="212"/>
      <c r="AE244" s="212"/>
      <c r="AF244" s="212"/>
      <c r="AG244" s="231"/>
    </row>
    <row r="245" spans="1:33" ht="13.5" customHeight="1">
      <c r="A245" s="220"/>
      <c r="B245" s="212"/>
      <c r="C245" s="212"/>
      <c r="D245" s="212"/>
      <c r="E245" s="212"/>
      <c r="F245" s="212"/>
      <c r="G245" s="231"/>
      <c r="H245" s="207"/>
      <c r="I245" s="212" t="s">
        <v>1291</v>
      </c>
      <c r="J245" s="212"/>
      <c r="K245" s="212"/>
      <c r="L245" s="212"/>
      <c r="M245" s="212"/>
      <c r="N245" s="212"/>
      <c r="O245" s="212"/>
      <c r="P245" s="212"/>
      <c r="Q245" s="212"/>
      <c r="R245" s="212"/>
      <c r="S245" s="212"/>
      <c r="T245" s="231"/>
      <c r="U245" s="207"/>
      <c r="V245" s="212"/>
      <c r="W245" s="212"/>
      <c r="X245" s="212"/>
      <c r="Y245" s="212"/>
      <c r="Z245" s="212"/>
      <c r="AA245" s="212"/>
      <c r="AB245" s="212"/>
      <c r="AC245" s="212"/>
      <c r="AD245" s="212"/>
      <c r="AE245" s="212"/>
      <c r="AF245" s="212"/>
      <c r="AG245" s="231"/>
    </row>
    <row r="246" spans="1:33" ht="13.5" customHeight="1">
      <c r="A246" s="220"/>
      <c r="B246" s="212"/>
      <c r="C246" s="212"/>
      <c r="D246" s="212"/>
      <c r="E246" s="212"/>
      <c r="F246" s="212"/>
      <c r="G246" s="231"/>
      <c r="H246" s="207"/>
      <c r="I246" s="212" t="s">
        <v>1292</v>
      </c>
      <c r="J246" s="212"/>
      <c r="K246" s="212"/>
      <c r="L246" s="212"/>
      <c r="M246" s="212"/>
      <c r="N246" s="212"/>
      <c r="O246" s="212"/>
      <c r="P246" s="212"/>
      <c r="Q246" s="212"/>
      <c r="R246" s="212"/>
      <c r="S246" s="212"/>
      <c r="T246" s="231"/>
      <c r="U246" s="207"/>
      <c r="V246" s="212"/>
      <c r="W246" s="212"/>
      <c r="X246" s="212"/>
      <c r="Y246" s="212"/>
      <c r="Z246" s="212"/>
      <c r="AA246" s="212"/>
      <c r="AB246" s="212"/>
      <c r="AC246" s="212"/>
      <c r="AD246" s="212"/>
      <c r="AE246" s="212"/>
      <c r="AF246" s="212"/>
      <c r="AG246" s="231"/>
    </row>
    <row r="247" spans="1:33" ht="13.5" customHeight="1">
      <c r="A247" s="207"/>
      <c r="B247" s="212"/>
      <c r="C247" s="212"/>
      <c r="D247" s="212"/>
      <c r="E247" s="212"/>
      <c r="F247" s="212"/>
      <c r="G247" s="231"/>
      <c r="H247" s="207"/>
      <c r="I247" s="212" t="s">
        <v>1293</v>
      </c>
      <c r="J247" s="212"/>
      <c r="K247" s="212"/>
      <c r="L247" s="212"/>
      <c r="M247" s="212"/>
      <c r="N247" s="212"/>
      <c r="O247" s="212"/>
      <c r="P247" s="212"/>
      <c r="Q247" s="212"/>
      <c r="R247" s="212"/>
      <c r="S247" s="212"/>
      <c r="T247" s="231"/>
      <c r="U247" s="207"/>
      <c r="V247" s="212"/>
      <c r="W247" s="212"/>
      <c r="X247" s="212"/>
      <c r="Y247" s="212"/>
      <c r="Z247" s="212"/>
      <c r="AA247" s="212"/>
      <c r="AB247" s="212"/>
      <c r="AC247" s="212"/>
      <c r="AD247" s="212"/>
      <c r="AE247" s="212"/>
      <c r="AF247" s="212"/>
      <c r="AG247" s="231"/>
    </row>
    <row r="248" spans="1:33" ht="13.5" customHeight="1">
      <c r="A248" s="207"/>
      <c r="B248" s="212"/>
      <c r="C248" s="212"/>
      <c r="D248" s="212"/>
      <c r="E248" s="212"/>
      <c r="F248" s="212"/>
      <c r="G248" s="231"/>
      <c r="H248" s="207"/>
      <c r="I248" s="212" t="s">
        <v>1299</v>
      </c>
      <c r="J248" s="212"/>
      <c r="K248" s="212"/>
      <c r="L248" s="212"/>
      <c r="M248" s="212"/>
      <c r="N248" s="212"/>
      <c r="O248" s="212"/>
      <c r="P248" s="212"/>
      <c r="Q248" s="212"/>
      <c r="R248" s="212"/>
      <c r="S248" s="212"/>
      <c r="T248" s="231"/>
      <c r="U248" s="207"/>
      <c r="V248" s="212"/>
      <c r="W248" s="212"/>
      <c r="X248" s="212"/>
      <c r="Y248" s="212"/>
      <c r="Z248" s="212"/>
      <c r="AA248" s="212"/>
      <c r="AB248" s="212"/>
      <c r="AC248" s="212"/>
      <c r="AD248" s="212"/>
      <c r="AE248" s="212"/>
      <c r="AF248" s="212"/>
      <c r="AG248" s="231"/>
    </row>
    <row r="249" spans="1:33" ht="13.5" customHeight="1">
      <c r="A249" s="207"/>
      <c r="B249" s="212"/>
      <c r="C249" s="212"/>
      <c r="D249" s="212"/>
      <c r="E249" s="212"/>
      <c r="F249" s="212"/>
      <c r="G249" s="231"/>
      <c r="H249" s="207"/>
      <c r="I249" s="212" t="s">
        <v>1300</v>
      </c>
      <c r="J249" s="212"/>
      <c r="K249" s="212"/>
      <c r="L249" s="212"/>
      <c r="M249" s="212"/>
      <c r="N249" s="212"/>
      <c r="O249" s="212"/>
      <c r="P249" s="212"/>
      <c r="Q249" s="212"/>
      <c r="R249" s="212"/>
      <c r="S249" s="212"/>
      <c r="T249" s="231"/>
      <c r="U249" s="207"/>
      <c r="V249" s="212"/>
      <c r="W249" s="212"/>
      <c r="X249" s="212"/>
      <c r="Y249" s="212"/>
      <c r="Z249" s="212"/>
      <c r="AA249" s="212"/>
      <c r="AB249" s="212"/>
      <c r="AC249" s="212"/>
      <c r="AD249" s="212"/>
      <c r="AE249" s="212"/>
      <c r="AF249" s="212"/>
      <c r="AG249" s="231"/>
    </row>
    <row r="250" spans="1:33" ht="13.5" customHeight="1">
      <c r="A250" s="207"/>
      <c r="B250" s="212"/>
      <c r="C250" s="212"/>
      <c r="D250" s="212"/>
      <c r="E250" s="212"/>
      <c r="F250" s="212"/>
      <c r="G250" s="231"/>
      <c r="H250" s="207"/>
      <c r="I250" s="212" t="s">
        <v>1294</v>
      </c>
      <c r="J250" s="212"/>
      <c r="K250" s="212"/>
      <c r="L250" s="212"/>
      <c r="M250" s="212"/>
      <c r="N250" s="212"/>
      <c r="O250" s="212"/>
      <c r="P250" s="212"/>
      <c r="Q250" s="212"/>
      <c r="R250" s="212"/>
      <c r="S250" s="212"/>
      <c r="T250" s="231"/>
      <c r="U250" s="207"/>
      <c r="V250" s="212"/>
      <c r="W250" s="212"/>
      <c r="X250" s="212"/>
      <c r="Y250" s="212"/>
      <c r="Z250" s="212"/>
      <c r="AA250" s="212"/>
      <c r="AB250" s="212"/>
      <c r="AC250" s="212"/>
      <c r="AD250" s="212"/>
      <c r="AE250" s="212"/>
      <c r="AF250" s="212"/>
      <c r="AG250" s="231"/>
    </row>
    <row r="251" spans="1:33" ht="13.5" customHeight="1">
      <c r="A251" s="207"/>
      <c r="B251" s="212"/>
      <c r="C251" s="212"/>
      <c r="D251" s="212"/>
      <c r="E251" s="212"/>
      <c r="F251" s="212"/>
      <c r="G251" s="231"/>
      <c r="H251" s="207"/>
      <c r="I251" s="212" t="s">
        <v>1295</v>
      </c>
      <c r="J251" s="212"/>
      <c r="K251" s="212"/>
      <c r="L251" s="212"/>
      <c r="M251" s="212"/>
      <c r="N251" s="212"/>
      <c r="O251" s="212"/>
      <c r="P251" s="212"/>
      <c r="Q251" s="212"/>
      <c r="R251" s="212"/>
      <c r="S251" s="212"/>
      <c r="T251" s="231"/>
      <c r="U251" s="207"/>
      <c r="V251" s="212"/>
      <c r="W251" s="212"/>
      <c r="X251" s="212"/>
      <c r="Y251" s="212"/>
      <c r="Z251" s="212"/>
      <c r="AA251" s="212"/>
      <c r="AB251" s="212"/>
      <c r="AC251" s="212"/>
      <c r="AD251" s="212"/>
      <c r="AE251" s="212"/>
      <c r="AF251" s="212"/>
      <c r="AG251" s="231"/>
    </row>
    <row r="252" spans="1:33" ht="13.5" customHeight="1">
      <c r="A252" s="207"/>
      <c r="B252" s="212"/>
      <c r="C252" s="212"/>
      <c r="D252" s="212"/>
      <c r="E252" s="212"/>
      <c r="F252" s="212"/>
      <c r="G252" s="231"/>
      <c r="H252" s="207"/>
      <c r="I252" s="212" t="s">
        <v>1296</v>
      </c>
      <c r="J252" s="212"/>
      <c r="K252" s="212"/>
      <c r="L252" s="212"/>
      <c r="M252" s="212"/>
      <c r="N252" s="212"/>
      <c r="O252" s="212"/>
      <c r="P252" s="212"/>
      <c r="Q252" s="212"/>
      <c r="R252" s="212"/>
      <c r="S252" s="212"/>
      <c r="T252" s="231"/>
      <c r="U252" s="207"/>
      <c r="V252" s="212"/>
      <c r="W252" s="212"/>
      <c r="X252" s="212"/>
      <c r="Y252" s="212"/>
      <c r="Z252" s="212"/>
      <c r="AA252" s="212"/>
      <c r="AB252" s="212"/>
      <c r="AC252" s="212"/>
      <c r="AD252" s="212"/>
      <c r="AE252" s="212"/>
      <c r="AF252" s="212"/>
      <c r="AG252" s="231"/>
    </row>
    <row r="253" spans="1:33" ht="13.5" customHeight="1">
      <c r="A253" s="207"/>
      <c r="B253" s="212"/>
      <c r="C253" s="212"/>
      <c r="D253" s="212"/>
      <c r="E253" s="212"/>
      <c r="F253" s="212"/>
      <c r="G253" s="231"/>
      <c r="H253" s="207"/>
      <c r="I253" s="212" t="s">
        <v>1297</v>
      </c>
      <c r="J253" s="212"/>
      <c r="K253" s="212"/>
      <c r="L253" s="212"/>
      <c r="M253" s="212"/>
      <c r="N253" s="212"/>
      <c r="O253" s="212"/>
      <c r="P253" s="212"/>
      <c r="Q253" s="212"/>
      <c r="R253" s="212"/>
      <c r="S253" s="212"/>
      <c r="T253" s="231"/>
      <c r="U253" s="207"/>
      <c r="V253" s="212"/>
      <c r="W253" s="212"/>
      <c r="X253" s="212"/>
      <c r="Y253" s="212"/>
      <c r="Z253" s="212"/>
      <c r="AA253" s="212"/>
      <c r="AB253" s="212"/>
      <c r="AC253" s="212"/>
      <c r="AD253" s="212"/>
      <c r="AE253" s="212"/>
      <c r="AF253" s="212"/>
      <c r="AG253" s="231"/>
    </row>
    <row r="254" spans="1:33" ht="13.5" customHeight="1">
      <c r="A254" s="207"/>
      <c r="B254" s="212"/>
      <c r="C254" s="212"/>
      <c r="D254" s="212"/>
      <c r="E254" s="212"/>
      <c r="F254" s="212"/>
      <c r="G254" s="231"/>
      <c r="H254" s="207"/>
      <c r="I254" s="212" t="s">
        <v>1298</v>
      </c>
      <c r="J254" s="212"/>
      <c r="K254" s="212"/>
      <c r="L254" s="212"/>
      <c r="M254" s="212"/>
      <c r="N254" s="212"/>
      <c r="O254" s="212"/>
      <c r="P254" s="212"/>
      <c r="Q254" s="212"/>
      <c r="R254" s="212"/>
      <c r="S254" s="212"/>
      <c r="T254" s="231"/>
      <c r="U254" s="207"/>
      <c r="V254" s="212"/>
      <c r="W254" s="212"/>
      <c r="X254" s="212"/>
      <c r="Y254" s="212"/>
      <c r="Z254" s="212"/>
      <c r="AA254" s="212"/>
      <c r="AB254" s="212"/>
      <c r="AC254" s="212"/>
      <c r="AD254" s="212"/>
      <c r="AE254" s="212"/>
      <c r="AF254" s="212"/>
      <c r="AG254" s="231"/>
    </row>
    <row r="255" spans="1:33" ht="13.5" customHeight="1">
      <c r="A255" s="207"/>
      <c r="B255" s="212"/>
      <c r="C255" s="212"/>
      <c r="D255" s="212"/>
      <c r="E255" s="212"/>
      <c r="F255" s="212"/>
      <c r="G255" s="231"/>
      <c r="H255" s="209"/>
      <c r="I255" s="216"/>
      <c r="J255" s="216"/>
      <c r="K255" s="216"/>
      <c r="L255" s="216"/>
      <c r="M255" s="216"/>
      <c r="N255" s="216"/>
      <c r="O255" s="216"/>
      <c r="P255" s="216"/>
      <c r="Q255" s="216"/>
      <c r="R255" s="216"/>
      <c r="S255" s="216"/>
      <c r="T255" s="233"/>
      <c r="U255" s="209"/>
      <c r="V255" s="216"/>
      <c r="W255" s="216"/>
      <c r="X255" s="216"/>
      <c r="Y255" s="216"/>
      <c r="Z255" s="216"/>
      <c r="AA255" s="216"/>
      <c r="AB255" s="216"/>
      <c r="AC255" s="216"/>
      <c r="AD255" s="216"/>
      <c r="AE255" s="216"/>
      <c r="AF255" s="216"/>
      <c r="AG255" s="233"/>
    </row>
    <row r="256" spans="1:33" ht="13.5" customHeight="1">
      <c r="A256" s="207"/>
      <c r="B256" s="212"/>
      <c r="C256" s="212"/>
      <c r="D256" s="212"/>
      <c r="E256" s="212"/>
      <c r="F256" s="212"/>
      <c r="G256" s="231"/>
      <c r="H256" s="204"/>
      <c r="I256" s="215"/>
      <c r="J256" s="215"/>
      <c r="K256" s="215"/>
      <c r="L256" s="215"/>
      <c r="M256" s="215"/>
      <c r="N256" s="215"/>
      <c r="O256" s="215"/>
      <c r="P256" s="215"/>
      <c r="Q256" s="215"/>
      <c r="R256" s="215"/>
      <c r="S256" s="215"/>
      <c r="T256" s="232"/>
      <c r="U256" s="204"/>
      <c r="V256" s="215"/>
      <c r="W256" s="215"/>
      <c r="X256" s="215"/>
      <c r="Y256" s="215"/>
      <c r="Z256" s="215"/>
      <c r="AA256" s="215"/>
      <c r="AB256" s="215"/>
      <c r="AC256" s="215"/>
      <c r="AD256" s="215"/>
      <c r="AE256" s="215"/>
      <c r="AF256" s="215"/>
      <c r="AG256" s="232"/>
    </row>
    <row r="257" spans="1:33" ht="13.5" customHeight="1">
      <c r="A257" s="207"/>
      <c r="B257" s="212"/>
      <c r="C257" s="212"/>
      <c r="D257" s="212"/>
      <c r="E257" s="212"/>
      <c r="F257" s="212"/>
      <c r="G257" s="231"/>
      <c r="H257" s="207" t="s">
        <v>318</v>
      </c>
      <c r="I257" s="212" t="s">
        <v>1304</v>
      </c>
      <c r="J257" s="212"/>
      <c r="K257" s="212"/>
      <c r="L257" s="212"/>
      <c r="M257" s="212"/>
      <c r="N257" s="212"/>
      <c r="O257" s="212"/>
      <c r="P257" s="212"/>
      <c r="Q257" s="212"/>
      <c r="R257" s="212"/>
      <c r="S257" s="212"/>
      <c r="T257" s="231"/>
      <c r="U257" s="207" t="s">
        <v>316</v>
      </c>
      <c r="V257" s="212"/>
      <c r="W257" s="212"/>
      <c r="X257" s="212"/>
      <c r="Y257" s="212"/>
      <c r="Z257" s="212"/>
      <c r="AA257" s="212"/>
      <c r="AB257" s="212"/>
      <c r="AC257" s="212"/>
      <c r="AD257" s="212"/>
      <c r="AE257" s="212"/>
      <c r="AF257" s="212"/>
      <c r="AG257" s="231"/>
    </row>
    <row r="258" spans="1:33" ht="13.5" customHeight="1">
      <c r="A258" s="207"/>
      <c r="B258" s="212"/>
      <c r="C258" s="212"/>
      <c r="D258" s="212"/>
      <c r="E258" s="212"/>
      <c r="F258" s="212"/>
      <c r="G258" s="231"/>
      <c r="H258" s="207"/>
      <c r="I258" s="212" t="s">
        <v>1305</v>
      </c>
      <c r="J258" s="212"/>
      <c r="K258" s="212"/>
      <c r="L258" s="212"/>
      <c r="M258" s="212"/>
      <c r="N258" s="212"/>
      <c r="O258" s="212"/>
      <c r="P258" s="212"/>
      <c r="Q258" s="212"/>
      <c r="R258" s="212"/>
      <c r="S258" s="212"/>
      <c r="T258" s="231"/>
      <c r="U258" s="207" t="s">
        <v>317</v>
      </c>
      <c r="V258" s="212"/>
      <c r="W258" s="212"/>
      <c r="X258" s="212"/>
      <c r="Y258" s="212"/>
      <c r="Z258" s="212"/>
      <c r="AA258" s="212"/>
      <c r="AB258" s="212"/>
      <c r="AC258" s="212"/>
      <c r="AD258" s="212"/>
      <c r="AE258" s="212"/>
      <c r="AF258" s="212"/>
      <c r="AG258" s="231"/>
    </row>
    <row r="259" spans="1:33" ht="13.5" customHeight="1">
      <c r="A259" s="207"/>
      <c r="B259" s="212"/>
      <c r="C259" s="212"/>
      <c r="D259" s="212"/>
      <c r="E259" s="212"/>
      <c r="F259" s="212"/>
      <c r="G259" s="231"/>
      <c r="H259" s="207"/>
      <c r="I259" s="212" t="s">
        <v>1306</v>
      </c>
      <c r="J259" s="212"/>
      <c r="K259" s="212"/>
      <c r="L259" s="212"/>
      <c r="M259" s="212"/>
      <c r="N259" s="212"/>
      <c r="O259" s="212"/>
      <c r="P259" s="212"/>
      <c r="Q259" s="212"/>
      <c r="R259" s="212"/>
      <c r="S259" s="212"/>
      <c r="T259" s="231"/>
      <c r="U259" s="207"/>
      <c r="V259" s="212"/>
      <c r="W259" s="212"/>
      <c r="X259" s="212"/>
      <c r="Y259" s="212"/>
      <c r="Z259" s="212"/>
      <c r="AA259" s="212"/>
      <c r="AB259" s="212"/>
      <c r="AC259" s="212"/>
      <c r="AD259" s="212"/>
      <c r="AE259" s="212"/>
      <c r="AF259" s="212"/>
      <c r="AG259" s="231"/>
    </row>
    <row r="260" spans="1:33" ht="13.5" customHeight="1">
      <c r="A260" s="207"/>
      <c r="B260" s="212"/>
      <c r="C260" s="212"/>
      <c r="D260" s="212"/>
      <c r="E260" s="212"/>
      <c r="F260" s="212"/>
      <c r="G260" s="231"/>
      <c r="H260" s="209"/>
      <c r="I260" s="216"/>
      <c r="J260" s="216"/>
      <c r="K260" s="216"/>
      <c r="L260" s="216"/>
      <c r="M260" s="216"/>
      <c r="N260" s="216"/>
      <c r="O260" s="216"/>
      <c r="P260" s="216"/>
      <c r="Q260" s="216"/>
      <c r="R260" s="216"/>
      <c r="S260" s="216"/>
      <c r="T260" s="233"/>
      <c r="U260" s="209"/>
      <c r="V260" s="216"/>
      <c r="W260" s="216"/>
      <c r="X260" s="216"/>
      <c r="Y260" s="216"/>
      <c r="Z260" s="216"/>
      <c r="AA260" s="216"/>
      <c r="AB260" s="216"/>
      <c r="AC260" s="216"/>
      <c r="AD260" s="216"/>
      <c r="AE260" s="216"/>
      <c r="AF260" s="216"/>
      <c r="AG260" s="233"/>
    </row>
    <row r="261" spans="1:33" ht="13.5" customHeight="1">
      <c r="A261" s="207"/>
      <c r="B261" s="212"/>
      <c r="C261" s="212"/>
      <c r="D261" s="212"/>
      <c r="E261" s="212"/>
      <c r="F261" s="212"/>
      <c r="G261" s="231"/>
      <c r="H261" s="204"/>
      <c r="I261" s="215"/>
      <c r="J261" s="215"/>
      <c r="K261" s="215"/>
      <c r="L261" s="215"/>
      <c r="M261" s="215"/>
      <c r="N261" s="215"/>
      <c r="O261" s="215"/>
      <c r="P261" s="215"/>
      <c r="Q261" s="215"/>
      <c r="R261" s="215"/>
      <c r="S261" s="215"/>
      <c r="T261" s="232"/>
      <c r="U261" s="204"/>
      <c r="V261" s="215"/>
      <c r="W261" s="215"/>
      <c r="X261" s="215"/>
      <c r="Y261" s="215"/>
      <c r="Z261" s="215"/>
      <c r="AA261" s="215"/>
      <c r="AB261" s="215"/>
      <c r="AC261" s="215"/>
      <c r="AD261" s="215"/>
      <c r="AE261" s="215"/>
      <c r="AF261" s="215"/>
      <c r="AG261" s="232"/>
    </row>
    <row r="262" spans="1:33" ht="13.5" customHeight="1">
      <c r="A262" s="207"/>
      <c r="B262" s="212"/>
      <c r="C262" s="212"/>
      <c r="D262" s="212"/>
      <c r="E262" s="212"/>
      <c r="F262" s="212"/>
      <c r="G262" s="231"/>
      <c r="H262" s="207" t="s">
        <v>1307</v>
      </c>
      <c r="I262" s="212" t="s">
        <v>1308</v>
      </c>
      <c r="J262" s="212"/>
      <c r="K262" s="212"/>
      <c r="L262" s="212"/>
      <c r="M262" s="212"/>
      <c r="N262" s="212"/>
      <c r="O262" s="212"/>
      <c r="P262" s="212"/>
      <c r="Q262" s="212"/>
      <c r="R262" s="212"/>
      <c r="S262" s="212"/>
      <c r="T262" s="231"/>
      <c r="U262" s="207" t="s">
        <v>1301</v>
      </c>
      <c r="V262" s="212"/>
      <c r="W262" s="212"/>
      <c r="X262" s="212"/>
      <c r="Y262" s="212"/>
      <c r="Z262" s="212"/>
      <c r="AA262" s="212"/>
      <c r="AB262" s="212"/>
      <c r="AC262" s="212"/>
      <c r="AD262" s="212"/>
      <c r="AE262" s="212"/>
      <c r="AF262" s="212"/>
      <c r="AG262" s="231"/>
    </row>
    <row r="263" spans="1:33" ht="13.5" customHeight="1">
      <c r="A263" s="207"/>
      <c r="B263" s="212"/>
      <c r="C263" s="212"/>
      <c r="D263" s="212"/>
      <c r="E263" s="212"/>
      <c r="F263" s="212"/>
      <c r="G263" s="231"/>
      <c r="H263" s="207"/>
      <c r="I263" s="212" t="s">
        <v>1309</v>
      </c>
      <c r="J263" s="212"/>
      <c r="K263" s="212"/>
      <c r="L263" s="212"/>
      <c r="M263" s="212"/>
      <c r="N263" s="212"/>
      <c r="O263" s="212"/>
      <c r="P263" s="212"/>
      <c r="Q263" s="212"/>
      <c r="R263" s="212"/>
      <c r="S263" s="212"/>
      <c r="T263" s="231"/>
      <c r="U263" s="207" t="s">
        <v>1302</v>
      </c>
      <c r="V263" s="212"/>
      <c r="W263" s="212"/>
      <c r="X263" s="212"/>
      <c r="Y263" s="212"/>
      <c r="Z263" s="212"/>
      <c r="AA263" s="212"/>
      <c r="AB263" s="212"/>
      <c r="AC263" s="212"/>
      <c r="AD263" s="212"/>
      <c r="AE263" s="212"/>
      <c r="AF263" s="212"/>
      <c r="AG263" s="231"/>
    </row>
    <row r="264" spans="1:33" ht="13.5" customHeight="1">
      <c r="A264" s="207"/>
      <c r="B264" s="212"/>
      <c r="C264" s="212"/>
      <c r="D264" s="212"/>
      <c r="E264" s="212"/>
      <c r="F264" s="212"/>
      <c r="G264" s="231"/>
      <c r="H264" s="207"/>
      <c r="I264" s="212" t="s">
        <v>1310</v>
      </c>
      <c r="J264" s="212"/>
      <c r="K264" s="212"/>
      <c r="L264" s="212"/>
      <c r="M264" s="212"/>
      <c r="N264" s="212"/>
      <c r="O264" s="212"/>
      <c r="P264" s="212"/>
      <c r="Q264" s="212"/>
      <c r="R264" s="212"/>
      <c r="S264" s="212"/>
      <c r="T264" s="231"/>
      <c r="U264" s="207" t="s">
        <v>1323</v>
      </c>
      <c r="V264" s="212"/>
      <c r="W264" s="212"/>
      <c r="X264" s="212"/>
      <c r="Y264" s="212"/>
      <c r="Z264" s="212"/>
      <c r="AA264" s="212"/>
      <c r="AB264" s="212"/>
      <c r="AC264" s="212"/>
      <c r="AD264" s="212"/>
      <c r="AE264" s="212"/>
      <c r="AF264" s="212"/>
      <c r="AG264" s="231"/>
    </row>
    <row r="265" spans="1:33" ht="13.5" customHeight="1">
      <c r="A265" s="207"/>
      <c r="B265" s="212"/>
      <c r="C265" s="212"/>
      <c r="D265" s="212"/>
      <c r="E265" s="212"/>
      <c r="F265" s="212"/>
      <c r="G265" s="231"/>
      <c r="H265" s="207"/>
      <c r="I265" s="212" t="s">
        <v>1311</v>
      </c>
      <c r="J265" s="212"/>
      <c r="K265" s="212"/>
      <c r="L265" s="212"/>
      <c r="M265" s="212"/>
      <c r="N265" s="212"/>
      <c r="O265" s="212"/>
      <c r="P265" s="212"/>
      <c r="Q265" s="212"/>
      <c r="R265" s="212"/>
      <c r="S265" s="212"/>
      <c r="T265" s="231"/>
      <c r="U265" s="207"/>
      <c r="V265" s="212"/>
      <c r="W265" s="212"/>
      <c r="X265" s="212"/>
      <c r="Y265" s="212"/>
      <c r="Z265" s="212"/>
      <c r="AA265" s="212"/>
      <c r="AB265" s="212"/>
      <c r="AC265" s="212"/>
      <c r="AD265" s="212"/>
      <c r="AE265" s="212"/>
      <c r="AF265" s="212"/>
      <c r="AG265" s="231"/>
    </row>
    <row r="266" spans="1:33" ht="13.5" customHeight="1">
      <c r="A266" s="207"/>
      <c r="B266" s="212"/>
      <c r="C266" s="212"/>
      <c r="D266" s="212"/>
      <c r="E266" s="212"/>
      <c r="F266" s="212"/>
      <c r="G266" s="231"/>
      <c r="H266" s="207"/>
      <c r="I266" s="212" t="s">
        <v>1312</v>
      </c>
      <c r="J266" s="212"/>
      <c r="K266" s="212"/>
      <c r="L266" s="212"/>
      <c r="M266" s="212"/>
      <c r="N266" s="212"/>
      <c r="O266" s="212"/>
      <c r="P266" s="212"/>
      <c r="Q266" s="212"/>
      <c r="R266" s="212"/>
      <c r="S266" s="212"/>
      <c r="T266" s="231"/>
      <c r="U266" s="207"/>
      <c r="V266" s="212"/>
      <c r="W266" s="212"/>
      <c r="X266" s="212"/>
      <c r="Y266" s="212"/>
      <c r="Z266" s="212"/>
      <c r="AA266" s="212"/>
      <c r="AB266" s="212"/>
      <c r="AC266" s="212"/>
      <c r="AD266" s="212"/>
      <c r="AE266" s="212"/>
      <c r="AF266" s="212"/>
      <c r="AG266" s="231"/>
    </row>
    <row r="267" spans="1:33" ht="13.5" customHeight="1">
      <c r="A267" s="207"/>
      <c r="B267" s="212"/>
      <c r="C267" s="212"/>
      <c r="D267" s="212"/>
      <c r="E267" s="212"/>
      <c r="F267" s="212"/>
      <c r="G267" s="231"/>
      <c r="H267" s="207"/>
      <c r="I267" s="212" t="s">
        <v>1313</v>
      </c>
      <c r="J267" s="212"/>
      <c r="K267" s="212"/>
      <c r="L267" s="212"/>
      <c r="M267" s="212"/>
      <c r="N267" s="212"/>
      <c r="O267" s="212"/>
      <c r="P267" s="212"/>
      <c r="Q267" s="212"/>
      <c r="R267" s="212"/>
      <c r="S267" s="212"/>
      <c r="T267" s="231"/>
      <c r="U267" s="207"/>
      <c r="V267" s="212"/>
      <c r="W267" s="212"/>
      <c r="X267" s="212"/>
      <c r="Y267" s="212"/>
      <c r="Z267" s="212"/>
      <c r="AA267" s="212"/>
      <c r="AB267" s="212"/>
      <c r="AC267" s="212"/>
      <c r="AD267" s="212"/>
      <c r="AE267" s="212"/>
      <c r="AF267" s="212"/>
      <c r="AG267" s="231"/>
    </row>
    <row r="268" spans="1:33" ht="13.5" customHeight="1">
      <c r="A268" s="207"/>
      <c r="B268" s="212"/>
      <c r="C268" s="212"/>
      <c r="D268" s="212"/>
      <c r="E268" s="212"/>
      <c r="F268" s="212"/>
      <c r="G268" s="231"/>
      <c r="H268" s="207"/>
      <c r="I268" s="212" t="s">
        <v>1314</v>
      </c>
      <c r="J268" s="212"/>
      <c r="K268" s="212"/>
      <c r="L268" s="212"/>
      <c r="M268" s="212"/>
      <c r="N268" s="212"/>
      <c r="O268" s="212"/>
      <c r="P268" s="212"/>
      <c r="Q268" s="212"/>
      <c r="R268" s="212"/>
      <c r="S268" s="212"/>
      <c r="T268" s="231"/>
      <c r="U268" s="207"/>
      <c r="V268" s="212"/>
      <c r="W268" s="212"/>
      <c r="X268" s="212"/>
      <c r="Y268" s="212"/>
      <c r="Z268" s="212"/>
      <c r="AA268" s="212"/>
      <c r="AB268" s="212"/>
      <c r="AC268" s="212"/>
      <c r="AD268" s="212"/>
      <c r="AE268" s="212"/>
      <c r="AF268" s="212"/>
      <c r="AG268" s="231"/>
    </row>
    <row r="269" spans="1:33" ht="13.5" customHeight="1">
      <c r="A269" s="207"/>
      <c r="B269" s="212"/>
      <c r="C269" s="212"/>
      <c r="D269" s="212"/>
      <c r="E269" s="212"/>
      <c r="F269" s="212"/>
      <c r="G269" s="231"/>
      <c r="H269" s="207"/>
      <c r="I269" s="212" t="s">
        <v>1315</v>
      </c>
      <c r="J269" s="212"/>
      <c r="K269" s="212"/>
      <c r="L269" s="212"/>
      <c r="M269" s="212"/>
      <c r="N269" s="212"/>
      <c r="O269" s="212"/>
      <c r="P269" s="212"/>
      <c r="Q269" s="212"/>
      <c r="R269" s="212"/>
      <c r="S269" s="212"/>
      <c r="T269" s="231"/>
      <c r="U269" s="207"/>
      <c r="V269" s="212"/>
      <c r="W269" s="212"/>
      <c r="X269" s="212"/>
      <c r="Y269" s="212"/>
      <c r="Z269" s="212"/>
      <c r="AA269" s="212"/>
      <c r="AB269" s="212"/>
      <c r="AC269" s="212"/>
      <c r="AD269" s="212"/>
      <c r="AE269" s="212"/>
      <c r="AF269" s="212"/>
      <c r="AG269" s="231"/>
    </row>
    <row r="270" spans="1:33" ht="13.5" customHeight="1">
      <c r="A270" s="207"/>
      <c r="B270" s="212"/>
      <c r="C270" s="212"/>
      <c r="D270" s="212"/>
      <c r="E270" s="212"/>
      <c r="F270" s="212"/>
      <c r="G270" s="231"/>
      <c r="H270" s="207"/>
      <c r="I270" s="212" t="s">
        <v>1316</v>
      </c>
      <c r="J270" s="212"/>
      <c r="K270" s="212"/>
      <c r="L270" s="212"/>
      <c r="M270" s="212"/>
      <c r="N270" s="212"/>
      <c r="O270" s="212"/>
      <c r="P270" s="212"/>
      <c r="Q270" s="212"/>
      <c r="R270" s="212"/>
      <c r="S270" s="212"/>
      <c r="T270" s="231"/>
      <c r="U270" s="207"/>
      <c r="V270" s="212"/>
      <c r="W270" s="212"/>
      <c r="X270" s="212"/>
      <c r="Y270" s="212"/>
      <c r="Z270" s="212"/>
      <c r="AA270" s="212"/>
      <c r="AB270" s="212"/>
      <c r="AC270" s="212"/>
      <c r="AD270" s="212"/>
      <c r="AE270" s="212"/>
      <c r="AF270" s="212"/>
      <c r="AG270" s="231"/>
    </row>
    <row r="271" spans="1:33" ht="13.5" customHeight="1">
      <c r="A271" s="207"/>
      <c r="B271" s="212"/>
      <c r="C271" s="212"/>
      <c r="D271" s="212"/>
      <c r="E271" s="212"/>
      <c r="F271" s="212"/>
      <c r="G271" s="231"/>
      <c r="H271" s="207"/>
      <c r="I271" s="212" t="s">
        <v>1317</v>
      </c>
      <c r="J271" s="212"/>
      <c r="K271" s="212"/>
      <c r="L271" s="212"/>
      <c r="M271" s="212"/>
      <c r="N271" s="212"/>
      <c r="O271" s="212"/>
      <c r="P271" s="212"/>
      <c r="Q271" s="212"/>
      <c r="R271" s="212"/>
      <c r="S271" s="212"/>
      <c r="T271" s="231"/>
      <c r="U271" s="207"/>
      <c r="V271" s="212"/>
      <c r="W271" s="212"/>
      <c r="X271" s="212"/>
      <c r="Y271" s="212"/>
      <c r="Z271" s="212"/>
      <c r="AA271" s="212"/>
      <c r="AB271" s="212"/>
      <c r="AC271" s="212"/>
      <c r="AD271" s="212"/>
      <c r="AE271" s="212"/>
      <c r="AF271" s="212"/>
      <c r="AG271" s="231"/>
    </row>
    <row r="272" spans="1:33" ht="13.5" customHeight="1">
      <c r="A272" s="207"/>
      <c r="B272" s="212"/>
      <c r="C272" s="212"/>
      <c r="D272" s="212"/>
      <c r="E272" s="212"/>
      <c r="F272" s="212"/>
      <c r="G272" s="231"/>
      <c r="H272" s="207"/>
      <c r="I272" s="212" t="s">
        <v>1318</v>
      </c>
      <c r="J272" s="212"/>
      <c r="K272" s="212"/>
      <c r="L272" s="212"/>
      <c r="M272" s="212"/>
      <c r="N272" s="212"/>
      <c r="O272" s="212"/>
      <c r="P272" s="212"/>
      <c r="Q272" s="212"/>
      <c r="R272" s="212"/>
      <c r="S272" s="212"/>
      <c r="T272" s="231"/>
      <c r="U272" s="207"/>
      <c r="V272" s="212"/>
      <c r="W272" s="212"/>
      <c r="X272" s="212"/>
      <c r="Y272" s="212"/>
      <c r="Z272" s="212"/>
      <c r="AA272" s="212"/>
      <c r="AB272" s="212"/>
      <c r="AC272" s="212"/>
      <c r="AD272" s="212"/>
      <c r="AE272" s="212"/>
      <c r="AF272" s="212"/>
      <c r="AG272" s="231"/>
    </row>
    <row r="273" spans="1:33" ht="13.5" customHeight="1">
      <c r="A273" s="207"/>
      <c r="B273" s="212"/>
      <c r="C273" s="212"/>
      <c r="D273" s="212"/>
      <c r="E273" s="212"/>
      <c r="F273" s="212"/>
      <c r="G273" s="231"/>
      <c r="H273" s="207"/>
      <c r="I273" s="212" t="s">
        <v>1319</v>
      </c>
      <c r="J273" s="212"/>
      <c r="K273" s="212"/>
      <c r="L273" s="212"/>
      <c r="M273" s="212"/>
      <c r="N273" s="212"/>
      <c r="O273" s="212"/>
      <c r="P273" s="212"/>
      <c r="Q273" s="212"/>
      <c r="R273" s="212"/>
      <c r="S273" s="212"/>
      <c r="T273" s="231"/>
      <c r="U273" s="207"/>
      <c r="V273" s="212"/>
      <c r="W273" s="212"/>
      <c r="X273" s="212"/>
      <c r="Y273" s="212"/>
      <c r="Z273" s="212"/>
      <c r="AA273" s="212"/>
      <c r="AB273" s="212"/>
      <c r="AC273" s="212"/>
      <c r="AD273" s="212"/>
      <c r="AE273" s="212"/>
      <c r="AF273" s="212"/>
      <c r="AG273" s="231"/>
    </row>
    <row r="274" spans="1:33" ht="13.5" customHeight="1">
      <c r="A274" s="207"/>
      <c r="B274" s="212"/>
      <c r="C274" s="212"/>
      <c r="D274" s="212"/>
      <c r="E274" s="212"/>
      <c r="F274" s="212"/>
      <c r="G274" s="231"/>
      <c r="H274" s="207"/>
      <c r="I274" s="212" t="s">
        <v>1320</v>
      </c>
      <c r="J274" s="212"/>
      <c r="K274" s="212"/>
      <c r="L274" s="212"/>
      <c r="M274" s="212"/>
      <c r="N274" s="212"/>
      <c r="O274" s="212"/>
      <c r="P274" s="212"/>
      <c r="Q274" s="212"/>
      <c r="R274" s="212"/>
      <c r="S274" s="212"/>
      <c r="T274" s="231"/>
      <c r="U274" s="207"/>
      <c r="V274" s="212"/>
      <c r="W274" s="212"/>
      <c r="X274" s="212"/>
      <c r="Y274" s="212"/>
      <c r="Z274" s="212"/>
      <c r="AA274" s="212"/>
      <c r="AB274" s="212"/>
      <c r="AC274" s="212"/>
      <c r="AD274" s="212"/>
      <c r="AE274" s="212"/>
      <c r="AF274" s="212"/>
      <c r="AG274" s="231"/>
    </row>
    <row r="275" spans="1:33" ht="13.5" customHeight="1">
      <c r="A275" s="207"/>
      <c r="B275" s="212"/>
      <c r="C275" s="212"/>
      <c r="D275" s="212"/>
      <c r="E275" s="212"/>
      <c r="F275" s="212"/>
      <c r="G275" s="231"/>
      <c r="H275" s="207"/>
      <c r="I275" s="212" t="s">
        <v>1321</v>
      </c>
      <c r="J275" s="212"/>
      <c r="K275" s="212"/>
      <c r="L275" s="212"/>
      <c r="M275" s="212"/>
      <c r="N275" s="212"/>
      <c r="O275" s="212"/>
      <c r="P275" s="212"/>
      <c r="Q275" s="212"/>
      <c r="R275" s="212"/>
      <c r="S275" s="212"/>
      <c r="T275" s="231"/>
      <c r="U275" s="207"/>
      <c r="V275" s="212"/>
      <c r="W275" s="212"/>
      <c r="X275" s="212"/>
      <c r="Y275" s="212"/>
      <c r="Z275" s="212"/>
      <c r="AA275" s="212"/>
      <c r="AB275" s="212"/>
      <c r="AC275" s="212"/>
      <c r="AD275" s="212"/>
      <c r="AE275" s="212"/>
      <c r="AF275" s="212"/>
      <c r="AG275" s="231"/>
    </row>
    <row r="276" spans="1:33" ht="13.5" customHeight="1">
      <c r="A276" s="207"/>
      <c r="B276" s="212"/>
      <c r="C276" s="212"/>
      <c r="D276" s="212"/>
      <c r="E276" s="212"/>
      <c r="F276" s="212"/>
      <c r="G276" s="231"/>
      <c r="H276" s="207"/>
      <c r="I276" s="212" t="s">
        <v>1322</v>
      </c>
      <c r="J276" s="212"/>
      <c r="K276" s="212"/>
      <c r="L276" s="212"/>
      <c r="M276" s="212"/>
      <c r="N276" s="212"/>
      <c r="O276" s="212"/>
      <c r="P276" s="212"/>
      <c r="Q276" s="212"/>
      <c r="R276" s="212"/>
      <c r="S276" s="212"/>
      <c r="T276" s="231"/>
      <c r="U276" s="207"/>
      <c r="V276" s="212"/>
      <c r="W276" s="212"/>
      <c r="X276" s="212"/>
      <c r="Y276" s="212"/>
      <c r="Z276" s="212"/>
      <c r="AA276" s="212"/>
      <c r="AB276" s="212"/>
      <c r="AC276" s="212"/>
      <c r="AD276" s="212"/>
      <c r="AE276" s="212"/>
      <c r="AF276" s="212"/>
      <c r="AG276" s="231"/>
    </row>
    <row r="277" spans="1:33" ht="13.5" customHeight="1">
      <c r="A277" s="207"/>
      <c r="B277" s="212"/>
      <c r="C277" s="212"/>
      <c r="D277" s="212"/>
      <c r="E277" s="212"/>
      <c r="F277" s="212"/>
      <c r="G277" s="231"/>
      <c r="H277" s="209"/>
      <c r="I277" s="216"/>
      <c r="J277" s="216"/>
      <c r="K277" s="216"/>
      <c r="L277" s="216"/>
      <c r="M277" s="216"/>
      <c r="N277" s="216"/>
      <c r="O277" s="216"/>
      <c r="P277" s="216"/>
      <c r="Q277" s="216"/>
      <c r="R277" s="216"/>
      <c r="S277" s="216"/>
      <c r="T277" s="233"/>
      <c r="U277" s="209"/>
      <c r="V277" s="216"/>
      <c r="W277" s="216"/>
      <c r="X277" s="216"/>
      <c r="Y277" s="216"/>
      <c r="Z277" s="216"/>
      <c r="AA277" s="216"/>
      <c r="AB277" s="216"/>
      <c r="AC277" s="216"/>
      <c r="AD277" s="216"/>
      <c r="AE277" s="216"/>
      <c r="AF277" s="216"/>
      <c r="AG277" s="233"/>
    </row>
    <row r="278" spans="1:33" ht="13.5" customHeight="1">
      <c r="A278" s="207"/>
      <c r="B278" s="212"/>
      <c r="C278" s="212"/>
      <c r="D278" s="212"/>
      <c r="E278" s="212"/>
      <c r="F278" s="212"/>
      <c r="G278" s="231"/>
      <c r="H278" s="204"/>
      <c r="I278" s="215"/>
      <c r="J278" s="215"/>
      <c r="K278" s="215"/>
      <c r="L278" s="215"/>
      <c r="M278" s="215"/>
      <c r="N278" s="215"/>
      <c r="O278" s="215"/>
      <c r="P278" s="215"/>
      <c r="Q278" s="215"/>
      <c r="R278" s="215"/>
      <c r="S278" s="215"/>
      <c r="T278" s="232"/>
      <c r="U278" s="204"/>
      <c r="V278" s="215"/>
      <c r="W278" s="215"/>
      <c r="X278" s="215"/>
      <c r="Y278" s="215"/>
      <c r="Z278" s="215"/>
      <c r="AA278" s="215"/>
      <c r="AB278" s="215"/>
      <c r="AC278" s="215"/>
      <c r="AD278" s="215"/>
      <c r="AE278" s="215"/>
      <c r="AF278" s="215"/>
      <c r="AG278" s="232"/>
    </row>
    <row r="279" spans="1:33" ht="13.5" customHeight="1">
      <c r="A279" s="207"/>
      <c r="B279" s="212"/>
      <c r="C279" s="212"/>
      <c r="D279" s="212"/>
      <c r="E279" s="212"/>
      <c r="F279" s="212"/>
      <c r="G279" s="231"/>
      <c r="H279" s="207" t="s">
        <v>1324</v>
      </c>
      <c r="I279" s="235" t="s">
        <v>1308</v>
      </c>
      <c r="J279" s="212"/>
      <c r="K279" s="212"/>
      <c r="L279" s="212"/>
      <c r="M279" s="212"/>
      <c r="N279" s="212"/>
      <c r="O279" s="212"/>
      <c r="P279" s="212"/>
      <c r="Q279" s="212"/>
      <c r="R279" s="212"/>
      <c r="S279" s="212"/>
      <c r="T279" s="231"/>
      <c r="U279" s="207" t="s">
        <v>1301</v>
      </c>
      <c r="V279" s="212"/>
      <c r="W279" s="212"/>
      <c r="X279" s="212"/>
      <c r="Y279" s="212"/>
      <c r="Z279" s="212"/>
      <c r="AA279" s="212"/>
      <c r="AB279" s="212"/>
      <c r="AC279" s="212"/>
      <c r="AD279" s="212"/>
      <c r="AE279" s="212"/>
      <c r="AF279" s="212"/>
      <c r="AG279" s="231"/>
    </row>
    <row r="280" spans="1:33" ht="13.5" customHeight="1">
      <c r="A280" s="207"/>
      <c r="B280" s="212"/>
      <c r="C280" s="212"/>
      <c r="D280" s="212"/>
      <c r="E280" s="212"/>
      <c r="F280" s="212"/>
      <c r="G280" s="231"/>
      <c r="H280" s="207"/>
      <c r="I280" s="212" t="s">
        <v>1309</v>
      </c>
      <c r="J280" s="212"/>
      <c r="K280" s="212"/>
      <c r="L280" s="212"/>
      <c r="M280" s="212"/>
      <c r="N280" s="212"/>
      <c r="O280" s="212"/>
      <c r="P280" s="212"/>
      <c r="Q280" s="212"/>
      <c r="R280" s="212"/>
      <c r="S280" s="212"/>
      <c r="T280" s="231"/>
      <c r="U280" s="207" t="s">
        <v>1302</v>
      </c>
      <c r="V280" s="212"/>
      <c r="W280" s="212"/>
      <c r="X280" s="212"/>
      <c r="Y280" s="212"/>
      <c r="Z280" s="212"/>
      <c r="AA280" s="212"/>
      <c r="AB280" s="212"/>
      <c r="AC280" s="212"/>
      <c r="AD280" s="212"/>
      <c r="AE280" s="212"/>
      <c r="AF280" s="212"/>
      <c r="AG280" s="231"/>
    </row>
    <row r="281" spans="1:33" ht="13.5" customHeight="1">
      <c r="A281" s="207"/>
      <c r="B281" s="212"/>
      <c r="C281" s="212"/>
      <c r="D281" s="212"/>
      <c r="E281" s="212"/>
      <c r="F281" s="212"/>
      <c r="G281" s="231"/>
      <c r="H281" s="207"/>
      <c r="I281" s="212" t="s">
        <v>1310</v>
      </c>
      <c r="J281" s="212"/>
      <c r="K281" s="212"/>
      <c r="L281" s="212"/>
      <c r="M281" s="212"/>
      <c r="N281" s="212"/>
      <c r="O281" s="212"/>
      <c r="P281" s="212"/>
      <c r="Q281" s="212"/>
      <c r="R281" s="212"/>
      <c r="S281" s="212"/>
      <c r="T281" s="231"/>
      <c r="U281" s="207" t="s">
        <v>1325</v>
      </c>
      <c r="V281" s="212"/>
      <c r="W281" s="212"/>
      <c r="X281" s="212"/>
      <c r="Y281" s="212"/>
      <c r="Z281" s="212"/>
      <c r="AA281" s="212"/>
      <c r="AB281" s="212"/>
      <c r="AC281" s="212"/>
      <c r="AD281" s="212"/>
      <c r="AE281" s="212"/>
      <c r="AF281" s="212"/>
      <c r="AG281" s="231"/>
    </row>
    <row r="282" spans="1:33" ht="13.5" customHeight="1">
      <c r="A282" s="207"/>
      <c r="B282" s="212"/>
      <c r="C282" s="212"/>
      <c r="D282" s="212"/>
      <c r="E282" s="212"/>
      <c r="F282" s="212"/>
      <c r="G282" s="231"/>
      <c r="H282" s="207"/>
      <c r="I282" s="212" t="s">
        <v>1311</v>
      </c>
      <c r="J282" s="212"/>
      <c r="K282" s="212"/>
      <c r="L282" s="212"/>
      <c r="M282" s="212"/>
      <c r="N282" s="212"/>
      <c r="O282" s="212"/>
      <c r="P282" s="212"/>
      <c r="Q282" s="212"/>
      <c r="R282" s="212"/>
      <c r="S282" s="212"/>
      <c r="T282" s="231"/>
      <c r="U282" s="207"/>
      <c r="V282" s="212"/>
      <c r="W282" s="212"/>
      <c r="X282" s="212"/>
      <c r="Y282" s="212"/>
      <c r="Z282" s="212"/>
      <c r="AA282" s="212"/>
      <c r="AB282" s="212"/>
      <c r="AC282" s="212"/>
      <c r="AD282" s="212"/>
      <c r="AE282" s="212"/>
      <c r="AF282" s="212"/>
      <c r="AG282" s="231"/>
    </row>
    <row r="283" spans="1:33" ht="13.5" customHeight="1">
      <c r="A283" s="207"/>
      <c r="B283" s="212"/>
      <c r="C283" s="212"/>
      <c r="D283" s="212"/>
      <c r="E283" s="212"/>
      <c r="F283" s="212"/>
      <c r="G283" s="231"/>
      <c r="H283" s="207"/>
      <c r="I283" s="212" t="s">
        <v>1326</v>
      </c>
      <c r="J283" s="212"/>
      <c r="K283" s="212"/>
      <c r="L283" s="212"/>
      <c r="M283" s="212"/>
      <c r="N283" s="212"/>
      <c r="O283" s="212"/>
      <c r="P283" s="212"/>
      <c r="Q283" s="212"/>
      <c r="R283" s="212"/>
      <c r="S283" s="212"/>
      <c r="T283" s="231"/>
      <c r="U283" s="207"/>
      <c r="V283" s="212"/>
      <c r="W283" s="212"/>
      <c r="X283" s="212"/>
      <c r="Y283" s="212"/>
      <c r="Z283" s="212"/>
      <c r="AA283" s="212"/>
      <c r="AB283" s="212"/>
      <c r="AC283" s="212"/>
      <c r="AD283" s="212"/>
      <c r="AE283" s="212"/>
      <c r="AF283" s="212"/>
      <c r="AG283" s="231"/>
    </row>
    <row r="284" spans="1:33" ht="13.5" customHeight="1">
      <c r="A284" s="207"/>
      <c r="B284" s="212"/>
      <c r="C284" s="212"/>
      <c r="D284" s="212"/>
      <c r="E284" s="212"/>
      <c r="F284" s="212"/>
      <c r="G284" s="231"/>
      <c r="H284" s="207"/>
      <c r="I284" s="212" t="s">
        <v>1327</v>
      </c>
      <c r="J284" s="212"/>
      <c r="K284" s="212"/>
      <c r="L284" s="212"/>
      <c r="M284" s="212"/>
      <c r="N284" s="212"/>
      <c r="O284" s="212"/>
      <c r="P284" s="212"/>
      <c r="Q284" s="212"/>
      <c r="R284" s="212"/>
      <c r="S284" s="212"/>
      <c r="T284" s="231"/>
      <c r="U284" s="207"/>
      <c r="V284" s="212"/>
      <c r="W284" s="212"/>
      <c r="X284" s="212"/>
      <c r="Y284" s="212"/>
      <c r="Z284" s="212"/>
      <c r="AA284" s="212"/>
      <c r="AB284" s="212"/>
      <c r="AC284" s="212"/>
      <c r="AD284" s="212"/>
      <c r="AE284" s="212"/>
      <c r="AF284" s="212"/>
      <c r="AG284" s="231"/>
    </row>
    <row r="285" spans="1:33" ht="13.5" customHeight="1">
      <c r="A285" s="207"/>
      <c r="B285" s="212"/>
      <c r="C285" s="212"/>
      <c r="D285" s="212"/>
      <c r="E285" s="212"/>
      <c r="F285" s="212"/>
      <c r="G285" s="231"/>
      <c r="H285" s="207"/>
      <c r="I285" s="212" t="s">
        <v>1328</v>
      </c>
      <c r="J285" s="212"/>
      <c r="K285" s="212"/>
      <c r="L285" s="212"/>
      <c r="M285" s="212"/>
      <c r="N285" s="212"/>
      <c r="O285" s="212"/>
      <c r="P285" s="212"/>
      <c r="Q285" s="212"/>
      <c r="R285" s="212"/>
      <c r="S285" s="212"/>
      <c r="T285" s="231"/>
      <c r="U285" s="207"/>
      <c r="V285" s="212"/>
      <c r="W285" s="212"/>
      <c r="X285" s="212"/>
      <c r="Y285" s="212"/>
      <c r="Z285" s="212"/>
      <c r="AA285" s="212"/>
      <c r="AB285" s="212"/>
      <c r="AC285" s="212"/>
      <c r="AD285" s="212"/>
      <c r="AE285" s="212"/>
      <c r="AF285" s="212"/>
      <c r="AG285" s="231"/>
    </row>
    <row r="286" spans="1:33" ht="13.5" customHeight="1">
      <c r="A286" s="207"/>
      <c r="B286" s="212"/>
      <c r="C286" s="212"/>
      <c r="D286" s="212"/>
      <c r="E286" s="212"/>
      <c r="F286" s="212"/>
      <c r="G286" s="231"/>
      <c r="H286" s="207"/>
      <c r="I286" s="212" t="s">
        <v>1329</v>
      </c>
      <c r="J286" s="212"/>
      <c r="K286" s="212"/>
      <c r="L286" s="212"/>
      <c r="M286" s="212"/>
      <c r="N286" s="212"/>
      <c r="O286" s="212"/>
      <c r="P286" s="212"/>
      <c r="Q286" s="212"/>
      <c r="R286" s="212"/>
      <c r="S286" s="212"/>
      <c r="T286" s="231"/>
      <c r="U286" s="207"/>
      <c r="V286" s="212"/>
      <c r="W286" s="212"/>
      <c r="X286" s="212"/>
      <c r="Y286" s="212"/>
      <c r="Z286" s="212"/>
      <c r="AA286" s="212"/>
      <c r="AB286" s="212"/>
      <c r="AC286" s="212"/>
      <c r="AD286" s="212"/>
      <c r="AE286" s="212"/>
      <c r="AF286" s="212"/>
      <c r="AG286" s="231"/>
    </row>
    <row r="287" spans="1:33" ht="13.5" customHeight="1">
      <c r="A287" s="207"/>
      <c r="B287" s="212"/>
      <c r="C287" s="212"/>
      <c r="D287" s="212"/>
      <c r="E287" s="212"/>
      <c r="F287" s="212"/>
      <c r="G287" s="231"/>
      <c r="H287" s="207"/>
      <c r="I287" s="212" t="s">
        <v>1330</v>
      </c>
      <c r="J287" s="212"/>
      <c r="K287" s="212"/>
      <c r="L287" s="212"/>
      <c r="M287" s="212"/>
      <c r="N287" s="212"/>
      <c r="O287" s="212"/>
      <c r="P287" s="212"/>
      <c r="Q287" s="212"/>
      <c r="R287" s="212"/>
      <c r="S287" s="212"/>
      <c r="T287" s="231"/>
      <c r="U287" s="207"/>
      <c r="V287" s="212"/>
      <c r="W287" s="212"/>
      <c r="X287" s="212"/>
      <c r="Y287" s="212"/>
      <c r="Z287" s="212"/>
      <c r="AA287" s="212"/>
      <c r="AB287" s="212"/>
      <c r="AC287" s="212"/>
      <c r="AD287" s="212"/>
      <c r="AE287" s="212"/>
      <c r="AF287" s="212"/>
      <c r="AG287" s="231"/>
    </row>
    <row r="288" spans="1:33" ht="13.5" customHeight="1">
      <c r="A288" s="207"/>
      <c r="B288" s="212"/>
      <c r="C288" s="212"/>
      <c r="D288" s="212"/>
      <c r="E288" s="212"/>
      <c r="F288" s="212"/>
      <c r="G288" s="231"/>
      <c r="H288" s="207"/>
      <c r="I288" s="212" t="s">
        <v>1331</v>
      </c>
      <c r="J288" s="212"/>
      <c r="K288" s="212"/>
      <c r="L288" s="212"/>
      <c r="M288" s="212"/>
      <c r="N288" s="212"/>
      <c r="O288" s="212"/>
      <c r="P288" s="212"/>
      <c r="Q288" s="212"/>
      <c r="R288" s="212"/>
      <c r="S288" s="212"/>
      <c r="T288" s="231"/>
      <c r="U288" s="207"/>
      <c r="V288" s="212"/>
      <c r="W288" s="212"/>
      <c r="X288" s="212"/>
      <c r="Y288" s="212"/>
      <c r="Z288" s="212"/>
      <c r="AA288" s="212"/>
      <c r="AB288" s="212"/>
      <c r="AC288" s="212"/>
      <c r="AD288" s="212"/>
      <c r="AE288" s="212"/>
      <c r="AF288" s="212"/>
      <c r="AG288" s="231"/>
    </row>
    <row r="289" spans="1:33" ht="13.5" customHeight="1">
      <c r="A289" s="207"/>
      <c r="B289" s="212"/>
      <c r="C289" s="212"/>
      <c r="D289" s="212"/>
      <c r="E289" s="212"/>
      <c r="F289" s="212"/>
      <c r="G289" s="231"/>
      <c r="H289" s="207"/>
      <c r="I289" s="212" t="s">
        <v>1332</v>
      </c>
      <c r="J289" s="212"/>
      <c r="K289" s="212"/>
      <c r="L289" s="212"/>
      <c r="M289" s="212"/>
      <c r="N289" s="212"/>
      <c r="O289" s="212"/>
      <c r="P289" s="212"/>
      <c r="Q289" s="212"/>
      <c r="R289" s="212"/>
      <c r="S289" s="212"/>
      <c r="T289" s="231"/>
      <c r="U289" s="207"/>
      <c r="V289" s="212"/>
      <c r="W289" s="212"/>
      <c r="X289" s="212"/>
      <c r="Y289" s="212"/>
      <c r="Z289" s="212"/>
      <c r="AA289" s="212"/>
      <c r="AB289" s="212"/>
      <c r="AC289" s="212"/>
      <c r="AD289" s="212"/>
      <c r="AE289" s="212"/>
      <c r="AF289" s="212"/>
      <c r="AG289" s="231"/>
    </row>
    <row r="290" spans="1:33" ht="13.5" customHeight="1">
      <c r="A290" s="207"/>
      <c r="B290" s="212"/>
      <c r="C290" s="212"/>
      <c r="D290" s="212"/>
      <c r="E290" s="212"/>
      <c r="F290" s="212"/>
      <c r="G290" s="231"/>
      <c r="H290" s="207"/>
      <c r="I290" s="212" t="s">
        <v>1333</v>
      </c>
      <c r="J290" s="212"/>
      <c r="K290" s="212"/>
      <c r="L290" s="212"/>
      <c r="M290" s="212"/>
      <c r="N290" s="212"/>
      <c r="O290" s="212"/>
      <c r="P290" s="212"/>
      <c r="Q290" s="212"/>
      <c r="R290" s="212"/>
      <c r="S290" s="212"/>
      <c r="T290" s="231"/>
      <c r="U290" s="207"/>
      <c r="V290" s="212"/>
      <c r="W290" s="212"/>
      <c r="X290" s="212"/>
      <c r="Y290" s="212"/>
      <c r="Z290" s="212"/>
      <c r="AA290" s="212"/>
      <c r="AB290" s="212"/>
      <c r="AC290" s="212"/>
      <c r="AD290" s="212"/>
      <c r="AE290" s="212"/>
      <c r="AF290" s="212"/>
      <c r="AG290" s="231"/>
    </row>
    <row r="291" spans="1:33" ht="13.5" customHeight="1">
      <c r="A291" s="207"/>
      <c r="B291" s="212"/>
      <c r="C291" s="212"/>
      <c r="D291" s="212"/>
      <c r="E291" s="212"/>
      <c r="F291" s="212"/>
      <c r="G291" s="231"/>
      <c r="H291" s="207"/>
      <c r="I291" s="212" t="s">
        <v>1334</v>
      </c>
      <c r="J291" s="212"/>
      <c r="K291" s="212"/>
      <c r="L291" s="212"/>
      <c r="M291" s="212"/>
      <c r="N291" s="212"/>
      <c r="O291" s="212"/>
      <c r="P291" s="212"/>
      <c r="Q291" s="212"/>
      <c r="R291" s="212"/>
      <c r="S291" s="212"/>
      <c r="T291" s="231"/>
      <c r="U291" s="207"/>
      <c r="V291" s="212"/>
      <c r="W291" s="212"/>
      <c r="X291" s="212"/>
      <c r="Y291" s="212"/>
      <c r="Z291" s="212"/>
      <c r="AA291" s="212"/>
      <c r="AB291" s="212"/>
      <c r="AC291" s="212"/>
      <c r="AD291" s="212"/>
      <c r="AE291" s="212"/>
      <c r="AF291" s="212"/>
      <c r="AG291" s="231"/>
    </row>
    <row r="292" spans="1:33" ht="13.5" customHeight="1">
      <c r="A292" s="207"/>
      <c r="B292" s="212"/>
      <c r="C292" s="212"/>
      <c r="D292" s="212"/>
      <c r="E292" s="212"/>
      <c r="F292" s="212"/>
      <c r="G292" s="231"/>
      <c r="H292" s="207"/>
      <c r="I292" s="212" t="s">
        <v>1335</v>
      </c>
      <c r="J292" s="212"/>
      <c r="K292" s="212"/>
      <c r="L292" s="212"/>
      <c r="M292" s="212"/>
      <c r="N292" s="212"/>
      <c r="O292" s="212"/>
      <c r="P292" s="212"/>
      <c r="Q292" s="212"/>
      <c r="R292" s="212"/>
      <c r="S292" s="212"/>
      <c r="T292" s="231"/>
      <c r="U292" s="207"/>
      <c r="V292" s="212"/>
      <c r="W292" s="212"/>
      <c r="X292" s="212"/>
      <c r="Y292" s="212"/>
      <c r="Z292" s="212"/>
      <c r="AA292" s="212"/>
      <c r="AB292" s="212"/>
      <c r="AC292" s="212"/>
      <c r="AD292" s="212"/>
      <c r="AE292" s="212"/>
      <c r="AF292" s="212"/>
      <c r="AG292" s="231"/>
    </row>
    <row r="293" spans="1:33" ht="13.5" customHeight="1">
      <c r="A293" s="207"/>
      <c r="B293" s="212"/>
      <c r="C293" s="212"/>
      <c r="D293" s="212"/>
      <c r="E293" s="212"/>
      <c r="F293" s="212"/>
      <c r="G293" s="231"/>
      <c r="H293" s="207"/>
      <c r="I293" s="212" t="s">
        <v>1336</v>
      </c>
      <c r="J293" s="212"/>
      <c r="K293" s="212"/>
      <c r="L293" s="212"/>
      <c r="M293" s="212"/>
      <c r="N293" s="212"/>
      <c r="O293" s="212"/>
      <c r="P293" s="212"/>
      <c r="Q293" s="212"/>
      <c r="R293" s="212"/>
      <c r="S293" s="212"/>
      <c r="T293" s="231"/>
      <c r="U293" s="207"/>
      <c r="V293" s="212"/>
      <c r="W293" s="212"/>
      <c r="X293" s="212"/>
      <c r="Y293" s="212"/>
      <c r="Z293" s="212"/>
      <c r="AA293" s="212"/>
      <c r="AB293" s="212"/>
      <c r="AC293" s="212"/>
      <c r="AD293" s="212"/>
      <c r="AE293" s="212"/>
      <c r="AF293" s="212"/>
      <c r="AG293" s="231"/>
    </row>
    <row r="294" spans="1:33" ht="13.5" customHeight="1">
      <c r="A294" s="207"/>
      <c r="B294" s="212"/>
      <c r="C294" s="212"/>
      <c r="D294" s="212"/>
      <c r="E294" s="212"/>
      <c r="F294" s="212"/>
      <c r="G294" s="231"/>
      <c r="H294" s="209"/>
      <c r="I294" s="216"/>
      <c r="J294" s="216"/>
      <c r="K294" s="216"/>
      <c r="L294" s="216"/>
      <c r="M294" s="216"/>
      <c r="N294" s="216"/>
      <c r="O294" s="216"/>
      <c r="P294" s="216"/>
      <c r="Q294" s="216"/>
      <c r="R294" s="216"/>
      <c r="S294" s="216"/>
      <c r="T294" s="233"/>
      <c r="U294" s="209"/>
      <c r="V294" s="216"/>
      <c r="W294" s="216"/>
      <c r="X294" s="216"/>
      <c r="Y294" s="216"/>
      <c r="Z294" s="216"/>
      <c r="AA294" s="216"/>
      <c r="AB294" s="216"/>
      <c r="AC294" s="216"/>
      <c r="AD294" s="216"/>
      <c r="AE294" s="216"/>
      <c r="AF294" s="216"/>
      <c r="AG294" s="233"/>
    </row>
    <row r="295" spans="1:33" ht="13.5" customHeight="1">
      <c r="A295" s="207"/>
      <c r="B295" s="212"/>
      <c r="C295" s="212"/>
      <c r="D295" s="212"/>
      <c r="E295" s="212"/>
      <c r="F295" s="212"/>
      <c r="G295" s="231"/>
      <c r="H295" s="204"/>
      <c r="I295" s="215"/>
      <c r="J295" s="215"/>
      <c r="K295" s="215"/>
      <c r="L295" s="215"/>
      <c r="M295" s="215"/>
      <c r="N295" s="215"/>
      <c r="O295" s="215"/>
      <c r="P295" s="215"/>
      <c r="Q295" s="215"/>
      <c r="R295" s="215"/>
      <c r="S295" s="215"/>
      <c r="T295" s="232"/>
      <c r="U295" s="204"/>
      <c r="V295" s="215"/>
      <c r="W295" s="215"/>
      <c r="X295" s="215"/>
      <c r="Y295" s="215"/>
      <c r="Z295" s="215"/>
      <c r="AA295" s="215"/>
      <c r="AB295" s="215"/>
      <c r="AC295" s="215"/>
      <c r="AD295" s="215"/>
      <c r="AE295" s="215"/>
      <c r="AF295" s="215"/>
      <c r="AG295" s="232"/>
    </row>
    <row r="296" spans="1:33" ht="13.5" customHeight="1">
      <c r="A296" s="207"/>
      <c r="B296" s="212"/>
      <c r="C296" s="212"/>
      <c r="D296" s="212"/>
      <c r="E296" s="212"/>
      <c r="F296" s="212"/>
      <c r="G296" s="231"/>
      <c r="H296" s="207" t="s">
        <v>1337</v>
      </c>
      <c r="I296" s="212" t="s">
        <v>320</v>
      </c>
      <c r="J296" s="212"/>
      <c r="K296" s="212"/>
      <c r="L296" s="212"/>
      <c r="M296" s="212"/>
      <c r="N296" s="212"/>
      <c r="O296" s="212"/>
      <c r="P296" s="212"/>
      <c r="Q296" s="212"/>
      <c r="R296" s="212"/>
      <c r="S296" s="212"/>
      <c r="T296" s="231"/>
      <c r="U296" s="207" t="s">
        <v>1338</v>
      </c>
      <c r="V296" s="212"/>
      <c r="W296" s="212"/>
      <c r="X296" s="212"/>
      <c r="Y296" s="212"/>
      <c r="Z296" s="212"/>
      <c r="AA296" s="212"/>
      <c r="AB296" s="212"/>
      <c r="AC296" s="212"/>
      <c r="AD296" s="212"/>
      <c r="AE296" s="212"/>
      <c r="AF296" s="212"/>
      <c r="AG296" s="231"/>
    </row>
    <row r="297" spans="1:33" ht="13.5" customHeight="1">
      <c r="A297" s="207"/>
      <c r="B297" s="212"/>
      <c r="C297" s="212"/>
      <c r="D297" s="212"/>
      <c r="E297" s="212"/>
      <c r="F297" s="212"/>
      <c r="G297" s="231"/>
      <c r="H297" s="207"/>
      <c r="I297" s="212" t="s">
        <v>315</v>
      </c>
      <c r="J297" s="212"/>
      <c r="K297" s="212"/>
      <c r="L297" s="212"/>
      <c r="M297" s="212"/>
      <c r="N297" s="212"/>
      <c r="O297" s="212"/>
      <c r="P297" s="212"/>
      <c r="Q297" s="212"/>
      <c r="R297" s="212"/>
      <c r="S297" s="212"/>
      <c r="T297" s="231"/>
      <c r="U297" s="207"/>
      <c r="V297" s="212"/>
      <c r="W297" s="212"/>
      <c r="X297" s="212"/>
      <c r="Y297" s="212"/>
      <c r="Z297" s="212"/>
      <c r="AA297" s="212"/>
      <c r="AB297" s="212"/>
      <c r="AC297" s="212"/>
      <c r="AD297" s="212"/>
      <c r="AE297" s="212"/>
      <c r="AF297" s="212"/>
      <c r="AG297" s="231"/>
    </row>
    <row r="298" spans="1:33" ht="13.5" customHeight="1">
      <c r="A298" s="209"/>
      <c r="B298" s="216"/>
      <c r="C298" s="216"/>
      <c r="D298" s="216"/>
      <c r="E298" s="216"/>
      <c r="F298" s="216"/>
      <c r="G298" s="233"/>
      <c r="H298" s="209"/>
      <c r="I298" s="216"/>
      <c r="J298" s="216"/>
      <c r="K298" s="216"/>
      <c r="L298" s="216"/>
      <c r="M298" s="216"/>
      <c r="N298" s="216"/>
      <c r="O298" s="216"/>
      <c r="P298" s="216"/>
      <c r="Q298" s="216"/>
      <c r="R298" s="216"/>
      <c r="S298" s="216"/>
      <c r="T298" s="233"/>
      <c r="U298" s="209"/>
      <c r="V298" s="216"/>
      <c r="W298" s="216"/>
      <c r="X298" s="216"/>
      <c r="Y298" s="216"/>
      <c r="Z298" s="216"/>
      <c r="AA298" s="216"/>
      <c r="AB298" s="216"/>
      <c r="AC298" s="216"/>
      <c r="AD298" s="216"/>
      <c r="AE298" s="216"/>
      <c r="AF298" s="216"/>
      <c r="AG298" s="233"/>
    </row>
    <row r="299" ht="13.5" customHeight="1">
      <c r="A299" s="200" t="s">
        <v>1118</v>
      </c>
    </row>
    <row r="300" spans="2:3" ht="13.5" customHeight="1">
      <c r="B300" s="217" t="s">
        <v>321</v>
      </c>
      <c r="C300" s="200" t="s">
        <v>322</v>
      </c>
    </row>
    <row r="301" spans="2:3" ht="13.5" customHeight="1">
      <c r="B301" s="217" t="s">
        <v>272</v>
      </c>
      <c r="C301" s="200" t="s">
        <v>323</v>
      </c>
    </row>
    <row r="302" spans="2:3" ht="13.5" customHeight="1">
      <c r="B302" s="217"/>
      <c r="C302" s="200" t="s">
        <v>324</v>
      </c>
    </row>
    <row r="303" spans="2:3" ht="13.5" customHeight="1">
      <c r="B303" s="217"/>
      <c r="C303" s="200" t="s">
        <v>325</v>
      </c>
    </row>
    <row r="304" spans="2:3" ht="13.5" customHeight="1">
      <c r="B304" s="217"/>
      <c r="C304" s="200" t="s">
        <v>326</v>
      </c>
    </row>
    <row r="305" spans="2:3" ht="13.5" customHeight="1">
      <c r="B305" s="217" t="s">
        <v>301</v>
      </c>
      <c r="C305" s="200" t="s">
        <v>327</v>
      </c>
    </row>
    <row r="306" spans="1:3" ht="13.5" customHeight="1">
      <c r="A306" s="200" t="s">
        <v>661</v>
      </c>
      <c r="C306" s="200" t="s">
        <v>328</v>
      </c>
    </row>
    <row r="307" ht="13.5" customHeight="1">
      <c r="A307" s="200"/>
    </row>
    <row r="308" ht="13.5" customHeight="1">
      <c r="D308" s="200" t="s">
        <v>381</v>
      </c>
    </row>
    <row r="309" spans="2:3" ht="13.5" customHeight="1">
      <c r="B309" s="203" t="s">
        <v>1339</v>
      </c>
      <c r="C309" s="200" t="s">
        <v>1341</v>
      </c>
    </row>
    <row r="310" spans="2:3" ht="13.5" customHeight="1">
      <c r="B310" s="203"/>
      <c r="C310" s="200" t="s">
        <v>1342</v>
      </c>
    </row>
    <row r="311" spans="2:3" ht="13.5" customHeight="1">
      <c r="B311" s="203" t="s">
        <v>1340</v>
      </c>
      <c r="C311" s="200" t="s">
        <v>1343</v>
      </c>
    </row>
    <row r="312" spans="2:3" ht="13.5" customHeight="1">
      <c r="B312" s="203"/>
      <c r="C312" s="200" t="s">
        <v>1344</v>
      </c>
    </row>
    <row r="313" ht="13.5" customHeight="1">
      <c r="A313" s="200"/>
    </row>
    <row r="314" ht="13.5" customHeight="1">
      <c r="D314" s="200" t="s">
        <v>382</v>
      </c>
    </row>
    <row r="315" ht="13.5" customHeight="1">
      <c r="B315" s="200" t="s">
        <v>1135</v>
      </c>
    </row>
    <row r="316" ht="13.5" customHeight="1">
      <c r="A316" s="200"/>
    </row>
    <row r="317" ht="13.5" customHeight="1">
      <c r="D317" s="200" t="s">
        <v>383</v>
      </c>
    </row>
    <row r="318" spans="2:3" ht="13.5" customHeight="1">
      <c r="B318" s="203" t="s">
        <v>1339</v>
      </c>
      <c r="C318" s="200" t="s">
        <v>1345</v>
      </c>
    </row>
    <row r="319" spans="2:3" ht="13.5" customHeight="1">
      <c r="B319" s="203" t="s">
        <v>1340</v>
      </c>
      <c r="C319" s="200" t="s">
        <v>1346</v>
      </c>
    </row>
    <row r="320" spans="1:3" ht="13.5" customHeight="1">
      <c r="A320" s="200" t="s">
        <v>661</v>
      </c>
      <c r="C320" s="200" t="s">
        <v>1347</v>
      </c>
    </row>
    <row r="321" ht="13.5" customHeight="1">
      <c r="A321" s="200"/>
    </row>
    <row r="322" ht="13.5" customHeight="1">
      <c r="A322" s="200" t="s">
        <v>384</v>
      </c>
    </row>
    <row r="323" ht="13.5" customHeight="1">
      <c r="A323" s="200" t="s">
        <v>1051</v>
      </c>
    </row>
    <row r="324" spans="1:33" ht="13.5" customHeight="1">
      <c r="A324" s="810" t="s">
        <v>1348</v>
      </c>
      <c r="B324" s="811"/>
      <c r="C324" s="811"/>
      <c r="D324" s="811"/>
      <c r="E324" s="811"/>
      <c r="F324" s="811"/>
      <c r="G324" s="811"/>
      <c r="H324" s="811"/>
      <c r="I324" s="811"/>
      <c r="J324" s="811"/>
      <c r="K324" s="811"/>
      <c r="L324" s="811"/>
      <c r="M324" s="811"/>
      <c r="N324" s="811"/>
      <c r="O324" s="811"/>
      <c r="P324" s="811"/>
      <c r="Q324" s="811"/>
      <c r="R324" s="811"/>
      <c r="S324" s="811"/>
      <c r="T324" s="595"/>
      <c r="U324" s="481" t="s">
        <v>1515</v>
      </c>
      <c r="V324" s="481"/>
      <c r="W324" s="481"/>
      <c r="X324" s="481"/>
      <c r="Y324" s="481"/>
      <c r="Z324" s="481"/>
      <c r="AA324" s="481"/>
      <c r="AB324" s="481"/>
      <c r="AC324" s="481"/>
      <c r="AD324" s="481"/>
      <c r="AE324" s="481"/>
      <c r="AF324" s="481"/>
      <c r="AG324" s="481"/>
    </row>
    <row r="325" spans="1:33" ht="13.5" customHeight="1">
      <c r="A325" s="812"/>
      <c r="B325" s="813"/>
      <c r="C325" s="813"/>
      <c r="D325" s="813"/>
      <c r="E325" s="813"/>
      <c r="F325" s="813"/>
      <c r="G325" s="813"/>
      <c r="H325" s="813"/>
      <c r="I325" s="813"/>
      <c r="J325" s="813"/>
      <c r="K325" s="813"/>
      <c r="L325" s="813"/>
      <c r="M325" s="813"/>
      <c r="N325" s="813"/>
      <c r="O325" s="813"/>
      <c r="P325" s="813"/>
      <c r="Q325" s="813"/>
      <c r="R325" s="813"/>
      <c r="S325" s="813"/>
      <c r="T325" s="594"/>
      <c r="U325" s="481"/>
      <c r="V325" s="481"/>
      <c r="W325" s="481"/>
      <c r="X325" s="481"/>
      <c r="Y325" s="481"/>
      <c r="Z325" s="481"/>
      <c r="AA325" s="481"/>
      <c r="AB325" s="481"/>
      <c r="AC325" s="481"/>
      <c r="AD325" s="481"/>
      <c r="AE325" s="481"/>
      <c r="AF325" s="481"/>
      <c r="AG325" s="481"/>
    </row>
    <row r="326" spans="1:33" ht="13.5" customHeight="1">
      <c r="A326" s="204"/>
      <c r="B326" s="205"/>
      <c r="C326" s="205"/>
      <c r="D326" s="205"/>
      <c r="E326" s="205"/>
      <c r="F326" s="205"/>
      <c r="G326" s="205"/>
      <c r="H326" s="205"/>
      <c r="I326" s="205"/>
      <c r="J326" s="205"/>
      <c r="K326" s="205"/>
      <c r="L326" s="205"/>
      <c r="M326" s="205"/>
      <c r="N326" s="205"/>
      <c r="O326" s="205"/>
      <c r="P326" s="205"/>
      <c r="Q326" s="205"/>
      <c r="R326" s="205"/>
      <c r="S326" s="205"/>
      <c r="T326" s="206"/>
      <c r="U326" s="218"/>
      <c r="V326" s="205"/>
      <c r="W326" s="205"/>
      <c r="X326" s="205"/>
      <c r="Y326" s="205"/>
      <c r="Z326" s="205"/>
      <c r="AA326" s="205"/>
      <c r="AB326" s="205"/>
      <c r="AC326" s="205"/>
      <c r="AD326" s="205"/>
      <c r="AE326" s="205"/>
      <c r="AF326" s="205"/>
      <c r="AG326" s="206"/>
    </row>
    <row r="327" spans="1:33" ht="13.5" customHeight="1">
      <c r="A327" s="220" t="s">
        <v>1339</v>
      </c>
      <c r="B327" s="212" t="s">
        <v>1351</v>
      </c>
      <c r="C327" s="29"/>
      <c r="D327" s="29"/>
      <c r="E327" s="29"/>
      <c r="F327" s="29"/>
      <c r="G327" s="29"/>
      <c r="H327" s="29"/>
      <c r="I327" s="29"/>
      <c r="J327" s="29"/>
      <c r="K327" s="29"/>
      <c r="L327" s="29"/>
      <c r="M327" s="29"/>
      <c r="N327" s="29"/>
      <c r="O327" s="29"/>
      <c r="P327" s="29"/>
      <c r="Q327" s="29"/>
      <c r="R327" s="29"/>
      <c r="S327" s="29"/>
      <c r="T327" s="208"/>
      <c r="U327" s="207" t="s">
        <v>1349</v>
      </c>
      <c r="V327" s="29"/>
      <c r="W327" s="29"/>
      <c r="X327" s="29"/>
      <c r="Y327" s="29"/>
      <c r="Z327" s="29"/>
      <c r="AA327" s="29"/>
      <c r="AB327" s="29"/>
      <c r="AC327" s="29"/>
      <c r="AD327" s="29"/>
      <c r="AE327" s="29"/>
      <c r="AF327" s="29"/>
      <c r="AG327" s="208"/>
    </row>
    <row r="328" spans="1:33" ht="13.5" customHeight="1">
      <c r="A328" s="220"/>
      <c r="B328" s="212" t="s">
        <v>1352</v>
      </c>
      <c r="C328" s="29"/>
      <c r="D328" s="29"/>
      <c r="E328" s="29"/>
      <c r="F328" s="29"/>
      <c r="G328" s="29"/>
      <c r="H328" s="29"/>
      <c r="I328" s="29"/>
      <c r="J328" s="29"/>
      <c r="K328" s="29"/>
      <c r="L328" s="29"/>
      <c r="M328" s="29"/>
      <c r="N328" s="29"/>
      <c r="O328" s="29"/>
      <c r="P328" s="29"/>
      <c r="Q328" s="29"/>
      <c r="R328" s="29"/>
      <c r="S328" s="29"/>
      <c r="T328" s="208"/>
      <c r="U328" s="207" t="s">
        <v>1350</v>
      </c>
      <c r="V328" s="29"/>
      <c r="W328" s="29"/>
      <c r="X328" s="29"/>
      <c r="Y328" s="29"/>
      <c r="Z328" s="29"/>
      <c r="AA328" s="29"/>
      <c r="AB328" s="29"/>
      <c r="AC328" s="29"/>
      <c r="AD328" s="29"/>
      <c r="AE328" s="29"/>
      <c r="AF328" s="29"/>
      <c r="AG328" s="208"/>
    </row>
    <row r="329" spans="1:33" ht="13.5" customHeight="1">
      <c r="A329" s="220"/>
      <c r="B329" s="29"/>
      <c r="C329" s="29"/>
      <c r="D329" s="29"/>
      <c r="E329" s="29"/>
      <c r="F329" s="29"/>
      <c r="G329" s="29"/>
      <c r="H329" s="29"/>
      <c r="I329" s="29"/>
      <c r="J329" s="29"/>
      <c r="K329" s="29"/>
      <c r="L329" s="29"/>
      <c r="M329" s="29"/>
      <c r="N329" s="29"/>
      <c r="O329" s="29"/>
      <c r="P329" s="29"/>
      <c r="Q329" s="29"/>
      <c r="R329" s="29"/>
      <c r="S329" s="29"/>
      <c r="T329" s="208"/>
      <c r="U329" s="214"/>
      <c r="V329" s="210"/>
      <c r="W329" s="210"/>
      <c r="X329" s="210"/>
      <c r="Y329" s="210"/>
      <c r="Z329" s="210"/>
      <c r="AA329" s="210"/>
      <c r="AB329" s="210"/>
      <c r="AC329" s="210"/>
      <c r="AD329" s="210"/>
      <c r="AE329" s="210"/>
      <c r="AF329" s="210"/>
      <c r="AG329" s="211"/>
    </row>
    <row r="330" spans="1:33" ht="13.5" customHeight="1">
      <c r="A330" s="220"/>
      <c r="B330" s="29"/>
      <c r="C330" s="29"/>
      <c r="D330" s="29"/>
      <c r="E330" s="29"/>
      <c r="F330" s="29"/>
      <c r="G330" s="29"/>
      <c r="H330" s="29"/>
      <c r="I330" s="29"/>
      <c r="J330" s="29"/>
      <c r="K330" s="29"/>
      <c r="L330" s="29"/>
      <c r="M330" s="29"/>
      <c r="N330" s="29"/>
      <c r="O330" s="29"/>
      <c r="P330" s="29"/>
      <c r="Q330" s="29"/>
      <c r="R330" s="29"/>
      <c r="S330" s="29"/>
      <c r="T330" s="208"/>
      <c r="U330" s="218"/>
      <c r="V330" s="205"/>
      <c r="W330" s="205"/>
      <c r="X330" s="205"/>
      <c r="Y330" s="205"/>
      <c r="Z330" s="205"/>
      <c r="AA330" s="205"/>
      <c r="AB330" s="205"/>
      <c r="AC330" s="205"/>
      <c r="AD330" s="205"/>
      <c r="AE330" s="205"/>
      <c r="AF330" s="205"/>
      <c r="AG330" s="206"/>
    </row>
    <row r="331" spans="1:33" ht="13.5" customHeight="1">
      <c r="A331" s="220"/>
      <c r="B331" s="29"/>
      <c r="C331" s="29"/>
      <c r="D331" s="29"/>
      <c r="E331" s="29"/>
      <c r="F331" s="29"/>
      <c r="G331" s="29"/>
      <c r="H331" s="29"/>
      <c r="I331" s="29"/>
      <c r="J331" s="29"/>
      <c r="K331" s="29"/>
      <c r="L331" s="29"/>
      <c r="M331" s="29"/>
      <c r="N331" s="29"/>
      <c r="O331" s="29"/>
      <c r="P331" s="29"/>
      <c r="Q331" s="29"/>
      <c r="R331" s="29"/>
      <c r="S331" s="29"/>
      <c r="T331" s="208"/>
      <c r="U331" s="207" t="s">
        <v>1354</v>
      </c>
      <c r="V331" s="29"/>
      <c r="W331" s="29"/>
      <c r="X331" s="29"/>
      <c r="Y331" s="29"/>
      <c r="Z331" s="29"/>
      <c r="AA331" s="29"/>
      <c r="AB331" s="29"/>
      <c r="AC331" s="29"/>
      <c r="AD331" s="29"/>
      <c r="AE331" s="29"/>
      <c r="AF331" s="29"/>
      <c r="AG331" s="208"/>
    </row>
    <row r="332" spans="1:33" ht="13.5" customHeight="1">
      <c r="A332" s="220"/>
      <c r="B332" s="29"/>
      <c r="C332" s="29"/>
      <c r="D332" s="29"/>
      <c r="E332" s="29"/>
      <c r="F332" s="29"/>
      <c r="G332" s="29"/>
      <c r="H332" s="29"/>
      <c r="I332" s="29"/>
      <c r="J332" s="29"/>
      <c r="K332" s="29"/>
      <c r="L332" s="29"/>
      <c r="M332" s="29"/>
      <c r="N332" s="29"/>
      <c r="O332" s="29"/>
      <c r="P332" s="29"/>
      <c r="Q332" s="29"/>
      <c r="R332" s="29"/>
      <c r="S332" s="29"/>
      <c r="T332" s="208"/>
      <c r="U332" s="207" t="s">
        <v>1353</v>
      </c>
      <c r="V332" s="29"/>
      <c r="W332" s="29"/>
      <c r="X332" s="29"/>
      <c r="Y332" s="29"/>
      <c r="Z332" s="29"/>
      <c r="AA332" s="29"/>
      <c r="AB332" s="29"/>
      <c r="AC332" s="29"/>
      <c r="AD332" s="29"/>
      <c r="AE332" s="29"/>
      <c r="AF332" s="29"/>
      <c r="AG332" s="208"/>
    </row>
    <row r="333" spans="1:33" ht="13.5" customHeight="1">
      <c r="A333" s="236"/>
      <c r="B333" s="210"/>
      <c r="C333" s="210"/>
      <c r="D333" s="210"/>
      <c r="E333" s="210"/>
      <c r="F333" s="210"/>
      <c r="G333" s="210"/>
      <c r="H333" s="210"/>
      <c r="I333" s="210"/>
      <c r="J333" s="210"/>
      <c r="K333" s="210"/>
      <c r="L333" s="210"/>
      <c r="M333" s="210"/>
      <c r="N333" s="210"/>
      <c r="O333" s="210"/>
      <c r="P333" s="210"/>
      <c r="Q333" s="210"/>
      <c r="R333" s="210"/>
      <c r="S333" s="210"/>
      <c r="T333" s="211"/>
      <c r="U333" s="209"/>
      <c r="V333" s="210"/>
      <c r="W333" s="210"/>
      <c r="X333" s="210"/>
      <c r="Y333" s="210"/>
      <c r="Z333" s="210"/>
      <c r="AA333" s="210"/>
      <c r="AB333" s="210"/>
      <c r="AC333" s="210"/>
      <c r="AD333" s="210"/>
      <c r="AE333" s="210"/>
      <c r="AF333" s="210"/>
      <c r="AG333" s="211"/>
    </row>
    <row r="334" spans="1:33" ht="13.5" customHeight="1">
      <c r="A334" s="237"/>
      <c r="B334" s="205"/>
      <c r="C334" s="205"/>
      <c r="D334" s="205"/>
      <c r="E334" s="205"/>
      <c r="F334" s="205"/>
      <c r="G334" s="205"/>
      <c r="H334" s="205"/>
      <c r="I334" s="205"/>
      <c r="J334" s="205"/>
      <c r="K334" s="205"/>
      <c r="L334" s="205"/>
      <c r="M334" s="205"/>
      <c r="N334" s="205"/>
      <c r="O334" s="205"/>
      <c r="P334" s="205"/>
      <c r="Q334" s="205"/>
      <c r="R334" s="205"/>
      <c r="S334" s="205"/>
      <c r="T334" s="206"/>
      <c r="U334" s="204"/>
      <c r="V334" s="205"/>
      <c r="W334" s="205"/>
      <c r="X334" s="205"/>
      <c r="Y334" s="205"/>
      <c r="Z334" s="205"/>
      <c r="AA334" s="205"/>
      <c r="AB334" s="205"/>
      <c r="AC334" s="205"/>
      <c r="AD334" s="205"/>
      <c r="AE334" s="205"/>
      <c r="AF334" s="205"/>
      <c r="AG334" s="206"/>
    </row>
    <row r="335" spans="1:33" ht="13.5" customHeight="1">
      <c r="A335" s="220" t="s">
        <v>1340</v>
      </c>
      <c r="B335" s="212" t="s">
        <v>1355</v>
      </c>
      <c r="C335" s="29"/>
      <c r="D335" s="29"/>
      <c r="E335" s="29"/>
      <c r="F335" s="29"/>
      <c r="G335" s="29"/>
      <c r="H335" s="29"/>
      <c r="I335" s="29"/>
      <c r="J335" s="29"/>
      <c r="K335" s="29"/>
      <c r="L335" s="29"/>
      <c r="M335" s="29"/>
      <c r="N335" s="29"/>
      <c r="O335" s="29"/>
      <c r="P335" s="29"/>
      <c r="Q335" s="29"/>
      <c r="R335" s="29"/>
      <c r="S335" s="29"/>
      <c r="T335" s="208"/>
      <c r="U335" s="207" t="s">
        <v>1350</v>
      </c>
      <c r="V335" s="29"/>
      <c r="W335" s="29"/>
      <c r="X335" s="29"/>
      <c r="Y335" s="29"/>
      <c r="Z335" s="29"/>
      <c r="AA335" s="29"/>
      <c r="AB335" s="29"/>
      <c r="AC335" s="29"/>
      <c r="AD335" s="29"/>
      <c r="AE335" s="29"/>
      <c r="AF335" s="29"/>
      <c r="AG335" s="208"/>
    </row>
    <row r="336" spans="1:33" ht="13.5" customHeight="1">
      <c r="A336" s="220"/>
      <c r="B336" s="212" t="s">
        <v>1356</v>
      </c>
      <c r="C336" s="29"/>
      <c r="D336" s="29"/>
      <c r="E336" s="29"/>
      <c r="F336" s="29"/>
      <c r="G336" s="29"/>
      <c r="H336" s="29"/>
      <c r="I336" s="29"/>
      <c r="J336" s="29"/>
      <c r="K336" s="29"/>
      <c r="L336" s="29"/>
      <c r="M336" s="29"/>
      <c r="N336" s="29"/>
      <c r="O336" s="29"/>
      <c r="P336" s="29"/>
      <c r="Q336" s="29"/>
      <c r="R336" s="29"/>
      <c r="S336" s="29"/>
      <c r="T336" s="208"/>
      <c r="U336" s="207"/>
      <c r="V336" s="29"/>
      <c r="W336" s="29"/>
      <c r="X336" s="29"/>
      <c r="Y336" s="29"/>
      <c r="Z336" s="29"/>
      <c r="AA336" s="29"/>
      <c r="AB336" s="29"/>
      <c r="AC336" s="29"/>
      <c r="AD336" s="29"/>
      <c r="AE336" s="29"/>
      <c r="AF336" s="29"/>
      <c r="AG336" s="208"/>
    </row>
    <row r="337" spans="1:33" ht="13.5" customHeight="1">
      <c r="A337" s="236"/>
      <c r="B337" s="210"/>
      <c r="C337" s="210"/>
      <c r="D337" s="210"/>
      <c r="E337" s="210"/>
      <c r="F337" s="210"/>
      <c r="G337" s="210"/>
      <c r="H337" s="210"/>
      <c r="I337" s="210"/>
      <c r="J337" s="210"/>
      <c r="K337" s="210"/>
      <c r="L337" s="210"/>
      <c r="M337" s="210"/>
      <c r="N337" s="210"/>
      <c r="O337" s="210"/>
      <c r="P337" s="210"/>
      <c r="Q337" s="210"/>
      <c r="R337" s="210"/>
      <c r="S337" s="210"/>
      <c r="T337" s="211"/>
      <c r="U337" s="209"/>
      <c r="V337" s="210"/>
      <c r="W337" s="210"/>
      <c r="X337" s="210"/>
      <c r="Y337" s="210"/>
      <c r="Z337" s="210"/>
      <c r="AA337" s="210"/>
      <c r="AB337" s="210"/>
      <c r="AC337" s="210"/>
      <c r="AD337" s="210"/>
      <c r="AE337" s="210"/>
      <c r="AF337" s="210"/>
      <c r="AG337" s="211"/>
    </row>
    <row r="338" ht="13.5" customHeight="1">
      <c r="A338" s="200" t="s">
        <v>1118</v>
      </c>
    </row>
    <row r="339" spans="2:3" ht="13.5" customHeight="1">
      <c r="B339" s="217" t="s">
        <v>321</v>
      </c>
      <c r="C339" s="200" t="s">
        <v>1372</v>
      </c>
    </row>
    <row r="340" spans="2:3" ht="13.5" customHeight="1">
      <c r="B340" s="217" t="s">
        <v>272</v>
      </c>
      <c r="C340" s="200" t="s">
        <v>1373</v>
      </c>
    </row>
    <row r="341" spans="2:3" ht="13.5" customHeight="1">
      <c r="B341" s="217"/>
      <c r="C341" s="200" t="s">
        <v>1374</v>
      </c>
    </row>
    <row r="342" spans="2:3" ht="13.5" customHeight="1">
      <c r="B342" s="217"/>
      <c r="C342" s="200" t="s">
        <v>1375</v>
      </c>
    </row>
    <row r="343" spans="2:3" ht="13.5" customHeight="1">
      <c r="B343" s="217"/>
      <c r="C343" s="200" t="s">
        <v>1376</v>
      </c>
    </row>
    <row r="344" spans="2:3" ht="13.5" customHeight="1">
      <c r="B344" s="217" t="s">
        <v>301</v>
      </c>
      <c r="C344" s="200" t="s">
        <v>327</v>
      </c>
    </row>
    <row r="345" spans="2:3" ht="13.5" customHeight="1">
      <c r="B345" s="217"/>
      <c r="C345" s="200" t="s">
        <v>328</v>
      </c>
    </row>
    <row r="346" spans="2:3" ht="13.5" customHeight="1">
      <c r="B346" s="217" t="s">
        <v>1357</v>
      </c>
      <c r="C346" s="200" t="s">
        <v>1377</v>
      </c>
    </row>
    <row r="347" spans="2:3" ht="13.5" customHeight="1">
      <c r="B347" s="217"/>
      <c r="C347" s="200" t="s">
        <v>1378</v>
      </c>
    </row>
    <row r="348" spans="2:3" ht="13.5" customHeight="1">
      <c r="B348" s="217" t="s">
        <v>1358</v>
      </c>
      <c r="C348" s="200" t="s">
        <v>1280</v>
      </c>
    </row>
    <row r="349" spans="2:3" ht="13.5" customHeight="1">
      <c r="B349" s="217"/>
      <c r="C349" s="200" t="s">
        <v>1281</v>
      </c>
    </row>
    <row r="350" spans="2:3" ht="13.5" customHeight="1">
      <c r="B350" s="217"/>
      <c r="C350" s="200" t="s">
        <v>1282</v>
      </c>
    </row>
    <row r="351" spans="2:3" ht="13.5" customHeight="1">
      <c r="B351" s="217"/>
      <c r="C351" s="200" t="s">
        <v>1283</v>
      </c>
    </row>
    <row r="352" ht="13.5" customHeight="1">
      <c r="A352" s="200" t="s">
        <v>661</v>
      </c>
    </row>
    <row r="353" ht="13.5" customHeight="1">
      <c r="A353" s="200" t="s">
        <v>46</v>
      </c>
    </row>
    <row r="354" ht="13.5" customHeight="1">
      <c r="A354" s="200" t="s">
        <v>385</v>
      </c>
    </row>
    <row r="355" spans="1:33" ht="13.5" customHeight="1">
      <c r="A355" s="481" t="s">
        <v>489</v>
      </c>
      <c r="B355" s="481"/>
      <c r="C355" s="481"/>
      <c r="D355" s="481"/>
      <c r="E355" s="481"/>
      <c r="F355" s="481"/>
      <c r="G355" s="481"/>
      <c r="H355" s="481" t="s">
        <v>490</v>
      </c>
      <c r="I355" s="481"/>
      <c r="J355" s="481"/>
      <c r="K355" s="481"/>
      <c r="L355" s="481"/>
      <c r="M355" s="481"/>
      <c r="N355" s="481"/>
      <c r="O355" s="481"/>
      <c r="P355" s="481"/>
      <c r="Q355" s="481"/>
      <c r="R355" s="481"/>
      <c r="S355" s="481"/>
      <c r="T355" s="481"/>
      <c r="U355" s="481" t="s">
        <v>491</v>
      </c>
      <c r="V355" s="481"/>
      <c r="W355" s="481"/>
      <c r="X355" s="481"/>
      <c r="Y355" s="481"/>
      <c r="Z355" s="481"/>
      <c r="AA355" s="481"/>
      <c r="AB355" s="481"/>
      <c r="AC355" s="481"/>
      <c r="AD355" s="481"/>
      <c r="AE355" s="481"/>
      <c r="AF355" s="481"/>
      <c r="AG355" s="481"/>
    </row>
    <row r="356" spans="1:33" ht="13.5" customHeight="1">
      <c r="A356" s="481"/>
      <c r="B356" s="481"/>
      <c r="C356" s="481"/>
      <c r="D356" s="481"/>
      <c r="E356" s="481"/>
      <c r="F356" s="481"/>
      <c r="G356" s="481"/>
      <c r="H356" s="481"/>
      <c r="I356" s="481"/>
      <c r="J356" s="481"/>
      <c r="K356" s="481"/>
      <c r="L356" s="481"/>
      <c r="M356" s="481"/>
      <c r="N356" s="481"/>
      <c r="O356" s="481"/>
      <c r="P356" s="481"/>
      <c r="Q356" s="481"/>
      <c r="R356" s="481"/>
      <c r="S356" s="481"/>
      <c r="T356" s="481"/>
      <c r="U356" s="481"/>
      <c r="V356" s="481"/>
      <c r="W356" s="481"/>
      <c r="X356" s="481"/>
      <c r="Y356" s="481"/>
      <c r="Z356" s="481"/>
      <c r="AA356" s="481"/>
      <c r="AB356" s="481"/>
      <c r="AC356" s="481"/>
      <c r="AD356" s="481"/>
      <c r="AE356" s="481"/>
      <c r="AF356" s="481"/>
      <c r="AG356" s="481"/>
    </row>
    <row r="357" spans="1:33" ht="13.5" customHeight="1">
      <c r="A357" s="223"/>
      <c r="B357" s="224"/>
      <c r="C357" s="224"/>
      <c r="D357" s="224"/>
      <c r="E357" s="224"/>
      <c r="F357" s="224"/>
      <c r="G357" s="225"/>
      <c r="H357" s="223"/>
      <c r="I357" s="224"/>
      <c r="J357" s="224"/>
      <c r="K357" s="224"/>
      <c r="L357" s="224"/>
      <c r="M357" s="224"/>
      <c r="N357" s="224"/>
      <c r="O357" s="224"/>
      <c r="P357" s="224"/>
      <c r="Q357" s="224"/>
      <c r="R357" s="224"/>
      <c r="S357" s="224"/>
      <c r="T357" s="224"/>
      <c r="U357" s="223"/>
      <c r="V357" s="224"/>
      <c r="W357" s="224"/>
      <c r="X357" s="224"/>
      <c r="Y357" s="224"/>
      <c r="Z357" s="224"/>
      <c r="AA357" s="224"/>
      <c r="AB357" s="224"/>
      <c r="AC357" s="224"/>
      <c r="AD357" s="224"/>
      <c r="AE357" s="224"/>
      <c r="AF357" s="224"/>
      <c r="AG357" s="225"/>
    </row>
    <row r="358" spans="1:33" ht="13.5" customHeight="1">
      <c r="A358" s="220" t="s">
        <v>321</v>
      </c>
      <c r="B358" s="222" t="s">
        <v>273</v>
      </c>
      <c r="C358" s="222"/>
      <c r="D358" s="222"/>
      <c r="E358" s="222"/>
      <c r="F358" s="222"/>
      <c r="G358" s="227"/>
      <c r="H358" s="207" t="s">
        <v>492</v>
      </c>
      <c r="I358" s="222" t="s">
        <v>329</v>
      </c>
      <c r="J358" s="222"/>
      <c r="K358" s="222"/>
      <c r="L358" s="222"/>
      <c r="M358" s="222"/>
      <c r="N358" s="222"/>
      <c r="O358" s="222"/>
      <c r="P358" s="222"/>
      <c r="Q358" s="222"/>
      <c r="R358" s="222"/>
      <c r="S358" s="222"/>
      <c r="T358" s="222"/>
      <c r="U358" s="226" t="s">
        <v>494</v>
      </c>
      <c r="V358" s="222"/>
      <c r="W358" s="222"/>
      <c r="X358" s="222"/>
      <c r="Y358" s="222"/>
      <c r="Z358" s="222"/>
      <c r="AA358" s="222"/>
      <c r="AB358" s="222"/>
      <c r="AC358" s="222"/>
      <c r="AD358" s="222"/>
      <c r="AE358" s="222"/>
      <c r="AF358" s="222"/>
      <c r="AG358" s="227"/>
    </row>
    <row r="359" spans="1:33" ht="13.5" customHeight="1">
      <c r="A359" s="226"/>
      <c r="B359" s="222" t="s">
        <v>274</v>
      </c>
      <c r="C359" s="222"/>
      <c r="D359" s="222"/>
      <c r="E359" s="222"/>
      <c r="F359" s="222"/>
      <c r="G359" s="227"/>
      <c r="H359" s="226"/>
      <c r="I359" s="222" t="s">
        <v>330</v>
      </c>
      <c r="J359" s="222"/>
      <c r="K359" s="222"/>
      <c r="L359" s="222"/>
      <c r="M359" s="222"/>
      <c r="N359" s="222"/>
      <c r="O359" s="222"/>
      <c r="P359" s="222"/>
      <c r="Q359" s="222"/>
      <c r="R359" s="222"/>
      <c r="S359" s="222"/>
      <c r="T359" s="222"/>
      <c r="U359" s="226" t="s">
        <v>331</v>
      </c>
      <c r="V359" s="222"/>
      <c r="W359" s="222"/>
      <c r="X359" s="222"/>
      <c r="Y359" s="222"/>
      <c r="Z359" s="222"/>
      <c r="AA359" s="222"/>
      <c r="AB359" s="222"/>
      <c r="AC359" s="222"/>
      <c r="AD359" s="222"/>
      <c r="AE359" s="222"/>
      <c r="AF359" s="222"/>
      <c r="AG359" s="227"/>
    </row>
    <row r="360" spans="1:33" ht="13.5" customHeight="1">
      <c r="A360" s="226"/>
      <c r="B360" s="222" t="s">
        <v>275</v>
      </c>
      <c r="C360" s="222"/>
      <c r="D360" s="222"/>
      <c r="E360" s="222"/>
      <c r="F360" s="222"/>
      <c r="G360" s="227"/>
      <c r="H360" s="226"/>
      <c r="I360" s="222"/>
      <c r="J360" s="222"/>
      <c r="K360" s="222"/>
      <c r="L360" s="222"/>
      <c r="M360" s="222"/>
      <c r="N360" s="222"/>
      <c r="O360" s="222"/>
      <c r="P360" s="222"/>
      <c r="Q360" s="222"/>
      <c r="R360" s="222"/>
      <c r="S360" s="222"/>
      <c r="T360" s="222"/>
      <c r="U360" s="226"/>
      <c r="V360" s="222"/>
      <c r="W360" s="222"/>
      <c r="X360" s="222"/>
      <c r="Y360" s="222"/>
      <c r="Z360" s="222"/>
      <c r="AA360" s="222"/>
      <c r="AB360" s="222"/>
      <c r="AC360" s="222"/>
      <c r="AD360" s="222"/>
      <c r="AE360" s="222"/>
      <c r="AF360" s="222"/>
      <c r="AG360" s="227"/>
    </row>
    <row r="361" spans="1:33" ht="13.5" customHeight="1">
      <c r="A361" s="226"/>
      <c r="B361" s="222"/>
      <c r="C361" s="222"/>
      <c r="D361" s="222"/>
      <c r="E361" s="222"/>
      <c r="F361" s="222"/>
      <c r="G361" s="227"/>
      <c r="H361" s="228"/>
      <c r="I361" s="229"/>
      <c r="J361" s="229"/>
      <c r="K361" s="229"/>
      <c r="L361" s="229"/>
      <c r="M361" s="229"/>
      <c r="N361" s="229"/>
      <c r="O361" s="229"/>
      <c r="P361" s="229"/>
      <c r="Q361" s="229"/>
      <c r="R361" s="229"/>
      <c r="S361" s="229"/>
      <c r="T361" s="229"/>
      <c r="U361" s="228"/>
      <c r="V361" s="229"/>
      <c r="W361" s="229"/>
      <c r="X361" s="229"/>
      <c r="Y361" s="229"/>
      <c r="Z361" s="229"/>
      <c r="AA361" s="229"/>
      <c r="AB361" s="229"/>
      <c r="AC361" s="229"/>
      <c r="AD361" s="229"/>
      <c r="AE361" s="229"/>
      <c r="AF361" s="229"/>
      <c r="AG361" s="230"/>
    </row>
    <row r="362" spans="1:33" ht="13.5" customHeight="1">
      <c r="A362" s="226"/>
      <c r="B362" s="222"/>
      <c r="C362" s="222"/>
      <c r="D362" s="222"/>
      <c r="E362" s="222"/>
      <c r="F362" s="222"/>
      <c r="G362" s="227"/>
      <c r="H362" s="223"/>
      <c r="I362" s="224"/>
      <c r="J362" s="224"/>
      <c r="K362" s="224"/>
      <c r="L362" s="224"/>
      <c r="M362" s="224"/>
      <c r="N362" s="224"/>
      <c r="O362" s="224"/>
      <c r="P362" s="224"/>
      <c r="Q362" s="224"/>
      <c r="R362" s="224"/>
      <c r="S362" s="224"/>
      <c r="T362" s="225"/>
      <c r="U362" s="223"/>
      <c r="V362" s="224"/>
      <c r="W362" s="224"/>
      <c r="X362" s="224"/>
      <c r="Y362" s="224"/>
      <c r="Z362" s="224"/>
      <c r="AA362" s="224"/>
      <c r="AB362" s="224"/>
      <c r="AC362" s="224"/>
      <c r="AD362" s="224"/>
      <c r="AE362" s="224"/>
      <c r="AF362" s="224"/>
      <c r="AG362" s="225"/>
    </row>
    <row r="363" spans="1:33" ht="13.5" customHeight="1">
      <c r="A363" s="226"/>
      <c r="B363" s="222"/>
      <c r="C363" s="222"/>
      <c r="D363" s="222"/>
      <c r="E363" s="222"/>
      <c r="F363" s="222"/>
      <c r="G363" s="227"/>
      <c r="H363" s="226" t="s">
        <v>1379</v>
      </c>
      <c r="I363" s="222" t="s">
        <v>270</v>
      </c>
      <c r="J363" s="222"/>
      <c r="K363" s="222"/>
      <c r="L363" s="222"/>
      <c r="M363" s="222"/>
      <c r="N363" s="222"/>
      <c r="O363" s="222"/>
      <c r="P363" s="222"/>
      <c r="Q363" s="222"/>
      <c r="R363" s="222"/>
      <c r="S363" s="222"/>
      <c r="T363" s="227"/>
      <c r="U363" s="226" t="s">
        <v>494</v>
      </c>
      <c r="V363" s="222"/>
      <c r="W363" s="222"/>
      <c r="X363" s="222"/>
      <c r="Y363" s="222"/>
      <c r="Z363" s="222"/>
      <c r="AA363" s="222"/>
      <c r="AB363" s="222"/>
      <c r="AC363" s="222"/>
      <c r="AD363" s="222"/>
      <c r="AE363" s="222"/>
      <c r="AF363" s="222"/>
      <c r="AG363" s="227"/>
    </row>
    <row r="364" spans="1:33" ht="13.5" customHeight="1">
      <c r="A364" s="226"/>
      <c r="B364" s="222"/>
      <c r="C364" s="222"/>
      <c r="D364" s="222"/>
      <c r="E364" s="222"/>
      <c r="F364" s="222"/>
      <c r="G364" s="227"/>
      <c r="H364" s="226"/>
      <c r="I364" s="222"/>
      <c r="J364" s="222"/>
      <c r="K364" s="222"/>
      <c r="L364" s="222"/>
      <c r="M364" s="222"/>
      <c r="N364" s="222"/>
      <c r="O364" s="222"/>
      <c r="P364" s="222"/>
      <c r="Q364" s="222"/>
      <c r="R364" s="222"/>
      <c r="S364" s="222"/>
      <c r="T364" s="227"/>
      <c r="U364" s="226" t="s">
        <v>332</v>
      </c>
      <c r="V364" s="222"/>
      <c r="W364" s="222"/>
      <c r="X364" s="222"/>
      <c r="Y364" s="222"/>
      <c r="Z364" s="222"/>
      <c r="AA364" s="222"/>
      <c r="AB364" s="222"/>
      <c r="AC364" s="222"/>
      <c r="AD364" s="222"/>
      <c r="AE364" s="222"/>
      <c r="AF364" s="222"/>
      <c r="AG364" s="227"/>
    </row>
    <row r="365" spans="1:33" ht="13.5" customHeight="1">
      <c r="A365" s="228"/>
      <c r="B365" s="229"/>
      <c r="C365" s="229"/>
      <c r="D365" s="229"/>
      <c r="E365" s="229"/>
      <c r="F365" s="229"/>
      <c r="G365" s="230"/>
      <c r="H365" s="228"/>
      <c r="I365" s="229"/>
      <c r="J365" s="229"/>
      <c r="K365" s="229"/>
      <c r="L365" s="229"/>
      <c r="M365" s="229"/>
      <c r="N365" s="229"/>
      <c r="O365" s="229"/>
      <c r="P365" s="229"/>
      <c r="Q365" s="229"/>
      <c r="R365" s="229"/>
      <c r="S365" s="229"/>
      <c r="T365" s="230"/>
      <c r="U365" s="228"/>
      <c r="V365" s="229"/>
      <c r="W365" s="229"/>
      <c r="X365" s="229"/>
      <c r="Y365" s="229"/>
      <c r="Z365" s="229"/>
      <c r="AA365" s="229"/>
      <c r="AB365" s="229"/>
      <c r="AC365" s="229"/>
      <c r="AD365" s="229"/>
      <c r="AE365" s="229"/>
      <c r="AF365" s="229"/>
      <c r="AG365" s="230"/>
    </row>
    <row r="366" spans="1:33" ht="13.5" customHeight="1">
      <c r="A366" s="223"/>
      <c r="B366" s="224"/>
      <c r="C366" s="224"/>
      <c r="D366" s="224"/>
      <c r="E366" s="224"/>
      <c r="F366" s="224"/>
      <c r="G366" s="225"/>
      <c r="H366" s="223"/>
      <c r="I366" s="224"/>
      <c r="J366" s="224"/>
      <c r="K366" s="224"/>
      <c r="L366" s="224"/>
      <c r="M366" s="224"/>
      <c r="N366" s="224"/>
      <c r="O366" s="224"/>
      <c r="P366" s="224"/>
      <c r="Q366" s="224"/>
      <c r="R366" s="224"/>
      <c r="S366" s="224"/>
      <c r="T366" s="225"/>
      <c r="U366" s="223"/>
      <c r="V366" s="224"/>
      <c r="W366" s="224"/>
      <c r="X366" s="224"/>
      <c r="Y366" s="224"/>
      <c r="Z366" s="224"/>
      <c r="AA366" s="224"/>
      <c r="AB366" s="224"/>
      <c r="AC366" s="224"/>
      <c r="AD366" s="224"/>
      <c r="AE366" s="224"/>
      <c r="AF366" s="224"/>
      <c r="AG366" s="225"/>
    </row>
    <row r="367" spans="1:33" ht="13.5" customHeight="1">
      <c r="A367" s="220" t="s">
        <v>1380</v>
      </c>
      <c r="B367" s="222" t="s">
        <v>273</v>
      </c>
      <c r="C367" s="222"/>
      <c r="D367" s="222"/>
      <c r="E367" s="222"/>
      <c r="F367" s="222"/>
      <c r="G367" s="227"/>
      <c r="H367" s="219" t="s">
        <v>281</v>
      </c>
      <c r="I367" s="222"/>
      <c r="J367" s="222"/>
      <c r="K367" s="222"/>
      <c r="L367" s="222"/>
      <c r="M367" s="222"/>
      <c r="N367" s="222"/>
      <c r="O367" s="222"/>
      <c r="P367" s="222"/>
      <c r="Q367" s="222"/>
      <c r="R367" s="222"/>
      <c r="S367" s="222"/>
      <c r="T367" s="227"/>
      <c r="U367" s="226" t="s">
        <v>291</v>
      </c>
      <c r="V367" s="222"/>
      <c r="W367" s="222"/>
      <c r="X367" s="222"/>
      <c r="Y367" s="222"/>
      <c r="Z367" s="222"/>
      <c r="AA367" s="222"/>
      <c r="AB367" s="222"/>
      <c r="AC367" s="222"/>
      <c r="AD367" s="222"/>
      <c r="AE367" s="222"/>
      <c r="AF367" s="222"/>
      <c r="AG367" s="227"/>
    </row>
    <row r="368" spans="1:33" ht="13.5" customHeight="1">
      <c r="A368" s="220"/>
      <c r="B368" s="222" t="s">
        <v>276</v>
      </c>
      <c r="C368" s="222"/>
      <c r="D368" s="222"/>
      <c r="E368" s="222"/>
      <c r="F368" s="222"/>
      <c r="G368" s="227"/>
      <c r="H368" s="219" t="s">
        <v>1381</v>
      </c>
      <c r="I368" s="222"/>
      <c r="J368" s="222"/>
      <c r="K368" s="222"/>
      <c r="L368" s="222"/>
      <c r="M368" s="222"/>
      <c r="N368" s="222"/>
      <c r="O368" s="222"/>
      <c r="P368" s="222"/>
      <c r="Q368" s="222"/>
      <c r="R368" s="222"/>
      <c r="S368" s="222"/>
      <c r="T368" s="227"/>
      <c r="U368" s="226" t="s">
        <v>292</v>
      </c>
      <c r="V368" s="222"/>
      <c r="W368" s="222"/>
      <c r="X368" s="222"/>
      <c r="Y368" s="222"/>
      <c r="Z368" s="222"/>
      <c r="AA368" s="222"/>
      <c r="AB368" s="222"/>
      <c r="AC368" s="222"/>
      <c r="AD368" s="222"/>
      <c r="AE368" s="222"/>
      <c r="AF368" s="222"/>
      <c r="AG368" s="227"/>
    </row>
    <row r="369" spans="1:33" ht="13.5" customHeight="1">
      <c r="A369" s="220"/>
      <c r="B369" s="222" t="s">
        <v>277</v>
      </c>
      <c r="C369" s="222"/>
      <c r="D369" s="222"/>
      <c r="E369" s="222"/>
      <c r="F369" s="222"/>
      <c r="G369" s="227"/>
      <c r="H369" s="219" t="s">
        <v>1382</v>
      </c>
      <c r="I369" s="222"/>
      <c r="J369" s="222"/>
      <c r="K369" s="222"/>
      <c r="L369" s="222"/>
      <c r="M369" s="222"/>
      <c r="N369" s="222"/>
      <c r="O369" s="222"/>
      <c r="P369" s="222"/>
      <c r="Q369" s="222"/>
      <c r="R369" s="222"/>
      <c r="S369" s="222"/>
      <c r="T369" s="227"/>
      <c r="U369" s="226" t="s">
        <v>1389</v>
      </c>
      <c r="V369" s="222"/>
      <c r="W369" s="222"/>
      <c r="X369" s="222"/>
      <c r="Y369" s="222"/>
      <c r="Z369" s="222"/>
      <c r="AA369" s="222"/>
      <c r="AB369" s="222"/>
      <c r="AC369" s="222"/>
      <c r="AD369" s="222"/>
      <c r="AE369" s="222"/>
      <c r="AF369" s="222"/>
      <c r="AG369" s="227"/>
    </row>
    <row r="370" spans="1:33" ht="13.5" customHeight="1">
      <c r="A370" s="220"/>
      <c r="B370" s="222" t="s">
        <v>278</v>
      </c>
      <c r="C370" s="222"/>
      <c r="D370" s="222"/>
      <c r="E370" s="222"/>
      <c r="F370" s="222"/>
      <c r="G370" s="227"/>
      <c r="H370" s="219" t="s">
        <v>1383</v>
      </c>
      <c r="I370" s="222"/>
      <c r="J370" s="222"/>
      <c r="K370" s="222"/>
      <c r="L370" s="222"/>
      <c r="M370" s="222"/>
      <c r="N370" s="222"/>
      <c r="O370" s="222"/>
      <c r="P370" s="222"/>
      <c r="Q370" s="222"/>
      <c r="R370" s="222"/>
      <c r="S370" s="222"/>
      <c r="T370" s="227"/>
      <c r="U370" s="226" t="s">
        <v>1390</v>
      </c>
      <c r="V370" s="222"/>
      <c r="W370" s="222"/>
      <c r="X370" s="222"/>
      <c r="Y370" s="222"/>
      <c r="Z370" s="222"/>
      <c r="AA370" s="222"/>
      <c r="AB370" s="222"/>
      <c r="AC370" s="222"/>
      <c r="AD370" s="222"/>
      <c r="AE370" s="222"/>
      <c r="AF370" s="222"/>
      <c r="AG370" s="227"/>
    </row>
    <row r="371" spans="1:33" ht="13.5" customHeight="1">
      <c r="A371" s="220"/>
      <c r="B371" s="222" t="s">
        <v>279</v>
      </c>
      <c r="C371" s="222"/>
      <c r="D371" s="222"/>
      <c r="E371" s="222"/>
      <c r="F371" s="222"/>
      <c r="G371" s="227"/>
      <c r="H371" s="219" t="s">
        <v>1384</v>
      </c>
      <c r="I371" s="222"/>
      <c r="J371" s="222"/>
      <c r="K371" s="222"/>
      <c r="L371" s="222"/>
      <c r="M371" s="222"/>
      <c r="N371" s="222"/>
      <c r="O371" s="222"/>
      <c r="P371" s="222"/>
      <c r="Q371" s="222"/>
      <c r="R371" s="222"/>
      <c r="S371" s="222"/>
      <c r="T371" s="227"/>
      <c r="U371" s="226" t="s">
        <v>1391</v>
      </c>
      <c r="V371" s="222"/>
      <c r="W371" s="222"/>
      <c r="X371" s="222"/>
      <c r="Y371" s="222"/>
      <c r="Z371" s="222"/>
      <c r="AA371" s="222"/>
      <c r="AB371" s="222"/>
      <c r="AC371" s="222"/>
      <c r="AD371" s="222"/>
      <c r="AE371" s="222"/>
      <c r="AF371" s="222"/>
      <c r="AG371" s="227"/>
    </row>
    <row r="372" spans="1:33" ht="13.5" customHeight="1">
      <c r="A372" s="220"/>
      <c r="B372" s="222"/>
      <c r="C372" s="222"/>
      <c r="D372" s="222"/>
      <c r="E372" s="222"/>
      <c r="F372" s="222"/>
      <c r="G372" s="227"/>
      <c r="H372" s="219" t="s">
        <v>1385</v>
      </c>
      <c r="I372" s="222"/>
      <c r="J372" s="222"/>
      <c r="K372" s="222"/>
      <c r="L372" s="222"/>
      <c r="M372" s="222"/>
      <c r="N372" s="222"/>
      <c r="O372" s="222"/>
      <c r="P372" s="222"/>
      <c r="Q372" s="222"/>
      <c r="R372" s="222"/>
      <c r="S372" s="222"/>
      <c r="T372" s="227"/>
      <c r="U372" s="226" t="s">
        <v>1392</v>
      </c>
      <c r="V372" s="222"/>
      <c r="W372" s="222"/>
      <c r="X372" s="222"/>
      <c r="Y372" s="222"/>
      <c r="Z372" s="222"/>
      <c r="AA372" s="222"/>
      <c r="AB372" s="222"/>
      <c r="AC372" s="222"/>
      <c r="AD372" s="222"/>
      <c r="AE372" s="222"/>
      <c r="AF372" s="222"/>
      <c r="AG372" s="227"/>
    </row>
    <row r="373" spans="1:33" ht="13.5" customHeight="1">
      <c r="A373" s="220"/>
      <c r="B373" s="222"/>
      <c r="C373" s="222"/>
      <c r="D373" s="222"/>
      <c r="E373" s="222"/>
      <c r="F373" s="222"/>
      <c r="G373" s="227"/>
      <c r="H373" s="219" t="s">
        <v>1386</v>
      </c>
      <c r="I373" s="222"/>
      <c r="J373" s="222"/>
      <c r="K373" s="222"/>
      <c r="L373" s="222"/>
      <c r="M373" s="222"/>
      <c r="N373" s="222"/>
      <c r="O373" s="222"/>
      <c r="P373" s="222"/>
      <c r="Q373" s="222"/>
      <c r="R373" s="222"/>
      <c r="S373" s="222"/>
      <c r="T373" s="227"/>
      <c r="U373" s="226" t="s">
        <v>1393</v>
      </c>
      <c r="V373" s="222"/>
      <c r="W373" s="222"/>
      <c r="X373" s="222"/>
      <c r="Y373" s="222"/>
      <c r="Z373" s="222"/>
      <c r="AA373" s="222"/>
      <c r="AB373" s="222"/>
      <c r="AC373" s="222"/>
      <c r="AD373" s="222"/>
      <c r="AE373" s="222"/>
      <c r="AF373" s="222"/>
      <c r="AG373" s="227"/>
    </row>
    <row r="374" spans="1:33" ht="13.5" customHeight="1">
      <c r="A374" s="220"/>
      <c r="B374" s="222"/>
      <c r="C374" s="222"/>
      <c r="D374" s="222"/>
      <c r="E374" s="222"/>
      <c r="F374" s="222"/>
      <c r="G374" s="227"/>
      <c r="H374" s="219" t="s">
        <v>1387</v>
      </c>
      <c r="I374" s="222"/>
      <c r="J374" s="222"/>
      <c r="K374" s="222"/>
      <c r="L374" s="222"/>
      <c r="M374" s="222"/>
      <c r="N374" s="222"/>
      <c r="O374" s="222"/>
      <c r="P374" s="222"/>
      <c r="Q374" s="222"/>
      <c r="R374" s="222"/>
      <c r="S374" s="222"/>
      <c r="T374" s="227"/>
      <c r="U374" s="226" t="s">
        <v>1394</v>
      </c>
      <c r="V374" s="222"/>
      <c r="W374" s="222"/>
      <c r="X374" s="222"/>
      <c r="Y374" s="222"/>
      <c r="Z374" s="222"/>
      <c r="AA374" s="222"/>
      <c r="AB374" s="222"/>
      <c r="AC374" s="222"/>
      <c r="AD374" s="222"/>
      <c r="AE374" s="222"/>
      <c r="AF374" s="222"/>
      <c r="AG374" s="227"/>
    </row>
    <row r="375" spans="1:33" ht="13.5" customHeight="1">
      <c r="A375" s="220"/>
      <c r="B375" s="222"/>
      <c r="C375" s="222"/>
      <c r="D375" s="222"/>
      <c r="E375" s="222"/>
      <c r="F375" s="222"/>
      <c r="G375" s="227"/>
      <c r="H375" s="219" t="s">
        <v>47</v>
      </c>
      <c r="I375" s="222"/>
      <c r="J375" s="222"/>
      <c r="K375" s="222"/>
      <c r="L375" s="222"/>
      <c r="M375" s="222"/>
      <c r="N375" s="222"/>
      <c r="O375" s="222"/>
      <c r="P375" s="222"/>
      <c r="Q375" s="222"/>
      <c r="R375" s="222"/>
      <c r="S375" s="222"/>
      <c r="T375" s="227"/>
      <c r="U375" s="226" t="s">
        <v>1395</v>
      </c>
      <c r="V375" s="222"/>
      <c r="W375" s="222"/>
      <c r="X375" s="222"/>
      <c r="Y375" s="222"/>
      <c r="Z375" s="222"/>
      <c r="AA375" s="222"/>
      <c r="AB375" s="222"/>
      <c r="AC375" s="222"/>
      <c r="AD375" s="222"/>
      <c r="AE375" s="222"/>
      <c r="AF375" s="222"/>
      <c r="AG375" s="227"/>
    </row>
    <row r="376" spans="1:33" ht="13.5" customHeight="1">
      <c r="A376" s="220"/>
      <c r="B376" s="222"/>
      <c r="C376" s="222"/>
      <c r="D376" s="222"/>
      <c r="E376" s="222"/>
      <c r="F376" s="222"/>
      <c r="G376" s="227"/>
      <c r="H376" s="219" t="s">
        <v>1388</v>
      </c>
      <c r="I376" s="222"/>
      <c r="J376" s="222"/>
      <c r="K376" s="222"/>
      <c r="L376" s="222"/>
      <c r="M376" s="222"/>
      <c r="N376" s="222"/>
      <c r="O376" s="222"/>
      <c r="P376" s="222"/>
      <c r="Q376" s="222"/>
      <c r="R376" s="222"/>
      <c r="S376" s="222"/>
      <c r="T376" s="227"/>
      <c r="U376" s="226"/>
      <c r="V376" s="222"/>
      <c r="W376" s="222"/>
      <c r="X376" s="222"/>
      <c r="Y376" s="222"/>
      <c r="Z376" s="222"/>
      <c r="AA376" s="222"/>
      <c r="AB376" s="222"/>
      <c r="AC376" s="222"/>
      <c r="AD376" s="222"/>
      <c r="AE376" s="222"/>
      <c r="AF376" s="222"/>
      <c r="AG376" s="227"/>
    </row>
    <row r="377" spans="1:33" ht="13.5" customHeight="1">
      <c r="A377" s="236"/>
      <c r="B377" s="229"/>
      <c r="C377" s="229"/>
      <c r="D377" s="229"/>
      <c r="E377" s="229"/>
      <c r="F377" s="229"/>
      <c r="G377" s="230"/>
      <c r="H377" s="221"/>
      <c r="I377" s="229"/>
      <c r="J377" s="229"/>
      <c r="K377" s="229"/>
      <c r="L377" s="229"/>
      <c r="M377" s="229"/>
      <c r="N377" s="229"/>
      <c r="O377" s="229"/>
      <c r="P377" s="229"/>
      <c r="Q377" s="229"/>
      <c r="R377" s="229"/>
      <c r="S377" s="229"/>
      <c r="T377" s="230"/>
      <c r="U377" s="228"/>
      <c r="V377" s="229"/>
      <c r="W377" s="229"/>
      <c r="X377" s="229"/>
      <c r="Y377" s="229"/>
      <c r="Z377" s="229"/>
      <c r="AA377" s="229"/>
      <c r="AB377" s="229"/>
      <c r="AC377" s="229"/>
      <c r="AD377" s="229"/>
      <c r="AE377" s="229"/>
      <c r="AF377" s="229"/>
      <c r="AG377" s="230"/>
    </row>
    <row r="378" spans="1:33" ht="13.5" customHeight="1">
      <c r="A378" s="223"/>
      <c r="B378" s="224"/>
      <c r="C378" s="224"/>
      <c r="D378" s="224"/>
      <c r="E378" s="224"/>
      <c r="F378" s="224"/>
      <c r="G378" s="225"/>
      <c r="H378" s="223"/>
      <c r="I378" s="224"/>
      <c r="J378" s="224"/>
      <c r="K378" s="224"/>
      <c r="L378" s="224"/>
      <c r="M378" s="224"/>
      <c r="N378" s="224"/>
      <c r="O378" s="224"/>
      <c r="P378" s="224"/>
      <c r="Q378" s="224"/>
      <c r="R378" s="224"/>
      <c r="S378" s="224"/>
      <c r="T378" s="225"/>
      <c r="U378" s="223"/>
      <c r="V378" s="224"/>
      <c r="W378" s="224"/>
      <c r="X378" s="224"/>
      <c r="Y378" s="224"/>
      <c r="Z378" s="224"/>
      <c r="AA378" s="224"/>
      <c r="AB378" s="224"/>
      <c r="AC378" s="224"/>
      <c r="AD378" s="224"/>
      <c r="AE378" s="224"/>
      <c r="AF378" s="224"/>
      <c r="AG378" s="225"/>
    </row>
    <row r="379" spans="1:33" ht="13.5" customHeight="1">
      <c r="A379" s="220" t="s">
        <v>1396</v>
      </c>
      <c r="B379" s="222" t="s">
        <v>273</v>
      </c>
      <c r="C379" s="222"/>
      <c r="D379" s="222"/>
      <c r="E379" s="222"/>
      <c r="F379" s="222"/>
      <c r="G379" s="227"/>
      <c r="H379" s="226" t="s">
        <v>1397</v>
      </c>
      <c r="I379" s="212" t="s">
        <v>307</v>
      </c>
      <c r="J379" s="222"/>
      <c r="K379" s="222"/>
      <c r="L379" s="222"/>
      <c r="M379" s="222"/>
      <c r="N379" s="222"/>
      <c r="O379" s="222"/>
      <c r="P379" s="222"/>
      <c r="Q379" s="222"/>
      <c r="R379" s="222"/>
      <c r="S379" s="222"/>
      <c r="T379" s="227"/>
      <c r="U379" s="226" t="s">
        <v>309</v>
      </c>
      <c r="V379" s="222"/>
      <c r="W379" s="222"/>
      <c r="X379" s="222"/>
      <c r="Y379" s="222"/>
      <c r="Z379" s="222"/>
      <c r="AA379" s="222"/>
      <c r="AB379" s="222"/>
      <c r="AC379" s="222"/>
      <c r="AD379" s="222"/>
      <c r="AE379" s="222"/>
      <c r="AF379" s="222"/>
      <c r="AG379" s="227"/>
    </row>
    <row r="380" spans="1:33" ht="13.5" customHeight="1">
      <c r="A380" s="220"/>
      <c r="B380" s="222" t="s">
        <v>302</v>
      </c>
      <c r="C380" s="222"/>
      <c r="D380" s="222"/>
      <c r="E380" s="222"/>
      <c r="F380" s="222"/>
      <c r="G380" s="227"/>
      <c r="H380" s="226"/>
      <c r="I380" s="212" t="s">
        <v>308</v>
      </c>
      <c r="J380" s="222"/>
      <c r="K380" s="222"/>
      <c r="L380" s="222"/>
      <c r="M380" s="222"/>
      <c r="N380" s="222"/>
      <c r="O380" s="222"/>
      <c r="P380" s="222"/>
      <c r="Q380" s="222"/>
      <c r="R380" s="222"/>
      <c r="S380" s="222"/>
      <c r="T380" s="227"/>
      <c r="U380" s="226" t="s">
        <v>310</v>
      </c>
      <c r="V380" s="222"/>
      <c r="W380" s="222"/>
      <c r="X380" s="222"/>
      <c r="Y380" s="222"/>
      <c r="Z380" s="222"/>
      <c r="AA380" s="222"/>
      <c r="AB380" s="222"/>
      <c r="AC380" s="222"/>
      <c r="AD380" s="222"/>
      <c r="AE380" s="222"/>
      <c r="AF380" s="222"/>
      <c r="AG380" s="227"/>
    </row>
    <row r="381" spans="1:33" ht="13.5" customHeight="1">
      <c r="A381" s="220"/>
      <c r="B381" s="222" t="s">
        <v>275</v>
      </c>
      <c r="C381" s="222"/>
      <c r="D381" s="222"/>
      <c r="E381" s="222"/>
      <c r="F381" s="222"/>
      <c r="G381" s="227"/>
      <c r="H381" s="226"/>
      <c r="I381" s="212"/>
      <c r="J381" s="222"/>
      <c r="K381" s="222"/>
      <c r="L381" s="222"/>
      <c r="M381" s="222"/>
      <c r="N381" s="222"/>
      <c r="O381" s="222"/>
      <c r="P381" s="222"/>
      <c r="Q381" s="222"/>
      <c r="R381" s="222"/>
      <c r="S381" s="222"/>
      <c r="T381" s="227"/>
      <c r="U381" s="226" t="s">
        <v>311</v>
      </c>
      <c r="V381" s="222"/>
      <c r="W381" s="222"/>
      <c r="X381" s="222"/>
      <c r="Y381" s="222"/>
      <c r="Z381" s="222"/>
      <c r="AA381" s="222"/>
      <c r="AB381" s="222"/>
      <c r="AC381" s="222"/>
      <c r="AD381" s="222"/>
      <c r="AE381" s="222"/>
      <c r="AF381" s="222"/>
      <c r="AG381" s="227"/>
    </row>
    <row r="382" spans="1:33" ht="13.5" customHeight="1">
      <c r="A382" s="220"/>
      <c r="B382" s="222"/>
      <c r="C382" s="222"/>
      <c r="D382" s="222"/>
      <c r="E382" s="222"/>
      <c r="F382" s="222"/>
      <c r="G382" s="227"/>
      <c r="H382" s="228"/>
      <c r="I382" s="216"/>
      <c r="J382" s="229"/>
      <c r="K382" s="229"/>
      <c r="L382" s="229"/>
      <c r="M382" s="229"/>
      <c r="N382" s="229"/>
      <c r="O382" s="229"/>
      <c r="P382" s="229"/>
      <c r="Q382" s="229"/>
      <c r="R382" s="229"/>
      <c r="S382" s="229"/>
      <c r="T382" s="230"/>
      <c r="U382" s="228"/>
      <c r="V382" s="229"/>
      <c r="W382" s="229"/>
      <c r="X382" s="229"/>
      <c r="Y382" s="229"/>
      <c r="Z382" s="229"/>
      <c r="AA382" s="229"/>
      <c r="AB382" s="229"/>
      <c r="AC382" s="229"/>
      <c r="AD382" s="229"/>
      <c r="AE382" s="229"/>
      <c r="AF382" s="229"/>
      <c r="AG382" s="230"/>
    </row>
    <row r="383" spans="1:33" ht="13.5" customHeight="1">
      <c r="A383" s="220"/>
      <c r="B383" s="222"/>
      <c r="C383" s="222"/>
      <c r="D383" s="222"/>
      <c r="E383" s="222"/>
      <c r="F383" s="222"/>
      <c r="G383" s="227"/>
      <c r="H383" s="223"/>
      <c r="I383" s="215"/>
      <c r="J383" s="224"/>
      <c r="K383" s="224"/>
      <c r="L383" s="224"/>
      <c r="M383" s="224"/>
      <c r="N383" s="224"/>
      <c r="O383" s="224"/>
      <c r="P383" s="224"/>
      <c r="Q383" s="224"/>
      <c r="R383" s="224"/>
      <c r="S383" s="224"/>
      <c r="T383" s="225"/>
      <c r="U383" s="223"/>
      <c r="V383" s="224"/>
      <c r="W383" s="224"/>
      <c r="X383" s="224"/>
      <c r="Y383" s="224"/>
      <c r="Z383" s="224"/>
      <c r="AA383" s="224"/>
      <c r="AB383" s="224"/>
      <c r="AC383" s="224"/>
      <c r="AD383" s="224"/>
      <c r="AE383" s="224"/>
      <c r="AF383" s="224"/>
      <c r="AG383" s="225"/>
    </row>
    <row r="384" spans="1:33" ht="13.5" customHeight="1">
      <c r="A384" s="220"/>
      <c r="B384" s="222"/>
      <c r="C384" s="222"/>
      <c r="D384" s="222"/>
      <c r="E384" s="222"/>
      <c r="F384" s="222"/>
      <c r="G384" s="227"/>
      <c r="H384" s="226" t="s">
        <v>1398</v>
      </c>
      <c r="I384" s="212" t="s">
        <v>48</v>
      </c>
      <c r="J384" s="222"/>
      <c r="K384" s="222"/>
      <c r="L384" s="222"/>
      <c r="M384" s="222"/>
      <c r="N384" s="222"/>
      <c r="O384" s="222"/>
      <c r="P384" s="222"/>
      <c r="Q384" s="222"/>
      <c r="R384" s="222"/>
      <c r="S384" s="222"/>
      <c r="T384" s="227"/>
      <c r="U384" s="207" t="s">
        <v>305</v>
      </c>
      <c r="V384" s="222"/>
      <c r="W384" s="222"/>
      <c r="X384" s="222"/>
      <c r="Y384" s="222"/>
      <c r="Z384" s="222"/>
      <c r="AA384" s="222"/>
      <c r="AB384" s="222"/>
      <c r="AC384" s="222"/>
      <c r="AD384" s="222"/>
      <c r="AE384" s="222"/>
      <c r="AF384" s="222"/>
      <c r="AG384" s="227"/>
    </row>
    <row r="385" spans="1:33" ht="13.5" customHeight="1">
      <c r="A385" s="220"/>
      <c r="B385" s="222"/>
      <c r="C385" s="222"/>
      <c r="D385" s="222"/>
      <c r="E385" s="222"/>
      <c r="F385" s="222"/>
      <c r="G385" s="227"/>
      <c r="H385" s="226"/>
      <c r="I385" s="212" t="s">
        <v>304</v>
      </c>
      <c r="J385" s="222"/>
      <c r="K385" s="222"/>
      <c r="L385" s="222"/>
      <c r="M385" s="222"/>
      <c r="N385" s="222"/>
      <c r="O385" s="222"/>
      <c r="P385" s="222"/>
      <c r="Q385" s="222"/>
      <c r="R385" s="222"/>
      <c r="S385" s="222"/>
      <c r="T385" s="227"/>
      <c r="U385" s="226" t="s">
        <v>306</v>
      </c>
      <c r="V385" s="222"/>
      <c r="W385" s="222"/>
      <c r="X385" s="222"/>
      <c r="Y385" s="222"/>
      <c r="Z385" s="222"/>
      <c r="AA385" s="222"/>
      <c r="AB385" s="222"/>
      <c r="AC385" s="222"/>
      <c r="AD385" s="222"/>
      <c r="AE385" s="222"/>
      <c r="AF385" s="222"/>
      <c r="AG385" s="227"/>
    </row>
    <row r="386" spans="1:33" ht="13.5" customHeight="1">
      <c r="A386" s="220"/>
      <c r="B386" s="222"/>
      <c r="C386" s="222"/>
      <c r="D386" s="222"/>
      <c r="E386" s="222"/>
      <c r="F386" s="222"/>
      <c r="G386" s="227"/>
      <c r="H386" s="228"/>
      <c r="I386" s="216"/>
      <c r="J386" s="229"/>
      <c r="K386" s="229"/>
      <c r="L386" s="229"/>
      <c r="M386" s="229"/>
      <c r="N386" s="229"/>
      <c r="O386" s="229"/>
      <c r="P386" s="229"/>
      <c r="Q386" s="229"/>
      <c r="R386" s="229"/>
      <c r="S386" s="229"/>
      <c r="T386" s="230"/>
      <c r="U386" s="228"/>
      <c r="V386" s="229"/>
      <c r="W386" s="229"/>
      <c r="X386" s="229"/>
      <c r="Y386" s="229"/>
      <c r="Z386" s="229"/>
      <c r="AA386" s="229"/>
      <c r="AB386" s="229"/>
      <c r="AC386" s="229"/>
      <c r="AD386" s="229"/>
      <c r="AE386" s="229"/>
      <c r="AF386" s="229"/>
      <c r="AG386" s="230"/>
    </row>
    <row r="387" spans="1:33" ht="13.5" customHeight="1">
      <c r="A387" s="220"/>
      <c r="B387" s="222"/>
      <c r="C387" s="222"/>
      <c r="D387" s="222"/>
      <c r="E387" s="222"/>
      <c r="F387" s="222"/>
      <c r="G387" s="227"/>
      <c r="H387" s="223"/>
      <c r="I387" s="215"/>
      <c r="J387" s="224"/>
      <c r="K387" s="224"/>
      <c r="L387" s="224"/>
      <c r="M387" s="224"/>
      <c r="N387" s="224"/>
      <c r="O387" s="224"/>
      <c r="P387" s="224"/>
      <c r="Q387" s="224"/>
      <c r="R387" s="224"/>
      <c r="S387" s="224"/>
      <c r="T387" s="225"/>
      <c r="U387" s="223"/>
      <c r="V387" s="224"/>
      <c r="W387" s="224"/>
      <c r="X387" s="224"/>
      <c r="Y387" s="224"/>
      <c r="Z387" s="224"/>
      <c r="AA387" s="224"/>
      <c r="AB387" s="224"/>
      <c r="AC387" s="224"/>
      <c r="AD387" s="224"/>
      <c r="AE387" s="224"/>
      <c r="AF387" s="224"/>
      <c r="AG387" s="225"/>
    </row>
    <row r="388" spans="1:33" ht="13.5" customHeight="1">
      <c r="A388" s="220"/>
      <c r="B388" s="222"/>
      <c r="C388" s="222"/>
      <c r="D388" s="222"/>
      <c r="E388" s="222"/>
      <c r="F388" s="222"/>
      <c r="G388" s="227"/>
      <c r="H388" s="226" t="s">
        <v>312</v>
      </c>
      <c r="I388" s="235" t="s">
        <v>49</v>
      </c>
      <c r="J388" s="222"/>
      <c r="K388" s="222"/>
      <c r="L388" s="222"/>
      <c r="M388" s="222"/>
      <c r="N388" s="222"/>
      <c r="O388" s="222"/>
      <c r="P388" s="222"/>
      <c r="Q388" s="222"/>
      <c r="R388" s="222"/>
      <c r="S388" s="222"/>
      <c r="T388" s="227"/>
      <c r="U388" s="219" t="s">
        <v>305</v>
      </c>
      <c r="V388" s="222"/>
      <c r="W388" s="222"/>
      <c r="X388" s="222"/>
      <c r="Y388" s="222"/>
      <c r="Z388" s="222"/>
      <c r="AA388" s="222"/>
      <c r="AB388" s="222"/>
      <c r="AC388" s="222"/>
      <c r="AD388" s="222"/>
      <c r="AE388" s="222"/>
      <c r="AF388" s="222"/>
      <c r="AG388" s="227"/>
    </row>
    <row r="389" spans="1:33" ht="13.5" customHeight="1">
      <c r="A389" s="226"/>
      <c r="B389" s="222"/>
      <c r="C389" s="222"/>
      <c r="D389" s="222"/>
      <c r="E389" s="222"/>
      <c r="F389" s="222"/>
      <c r="G389" s="227"/>
      <c r="H389" s="226"/>
      <c r="I389" s="222" t="s">
        <v>1272</v>
      </c>
      <c r="J389" s="222"/>
      <c r="K389" s="222"/>
      <c r="L389" s="222"/>
      <c r="M389" s="222"/>
      <c r="N389" s="222"/>
      <c r="O389" s="222"/>
      <c r="P389" s="222"/>
      <c r="Q389" s="222"/>
      <c r="R389" s="222"/>
      <c r="S389" s="222"/>
      <c r="T389" s="227"/>
      <c r="U389" s="226" t="s">
        <v>306</v>
      </c>
      <c r="V389" s="222"/>
      <c r="W389" s="222"/>
      <c r="X389" s="222"/>
      <c r="Y389" s="222"/>
      <c r="Z389" s="222"/>
      <c r="AA389" s="222"/>
      <c r="AB389" s="222"/>
      <c r="AC389" s="222"/>
      <c r="AD389" s="222"/>
      <c r="AE389" s="222"/>
      <c r="AF389" s="222"/>
      <c r="AG389" s="227"/>
    </row>
    <row r="390" spans="1:33" ht="13.5" customHeight="1">
      <c r="A390" s="226"/>
      <c r="B390" s="222"/>
      <c r="C390" s="222"/>
      <c r="D390" s="222"/>
      <c r="E390" s="222"/>
      <c r="F390" s="222"/>
      <c r="G390" s="227"/>
      <c r="H390" s="226"/>
      <c r="I390" s="222" t="s">
        <v>1273</v>
      </c>
      <c r="J390" s="222"/>
      <c r="K390" s="222"/>
      <c r="L390" s="222"/>
      <c r="M390" s="222"/>
      <c r="N390" s="222"/>
      <c r="O390" s="222"/>
      <c r="P390" s="222"/>
      <c r="Q390" s="222"/>
      <c r="R390" s="222"/>
      <c r="S390" s="222"/>
      <c r="T390" s="227"/>
      <c r="U390" s="226"/>
      <c r="V390" s="222"/>
      <c r="W390" s="222"/>
      <c r="X390" s="222"/>
      <c r="Y390" s="222"/>
      <c r="Z390" s="222"/>
      <c r="AA390" s="222"/>
      <c r="AB390" s="222"/>
      <c r="AC390" s="222"/>
      <c r="AD390" s="222"/>
      <c r="AE390" s="222"/>
      <c r="AF390" s="222"/>
      <c r="AG390" s="227"/>
    </row>
    <row r="391" spans="1:33" ht="13.5" customHeight="1">
      <c r="A391" s="226"/>
      <c r="B391" s="222"/>
      <c r="C391" s="222"/>
      <c r="D391" s="222"/>
      <c r="E391" s="222"/>
      <c r="F391" s="222"/>
      <c r="G391" s="227"/>
      <c r="H391" s="226"/>
      <c r="I391" s="222" t="s">
        <v>1274</v>
      </c>
      <c r="J391" s="222"/>
      <c r="K391" s="222"/>
      <c r="L391" s="222"/>
      <c r="M391" s="222"/>
      <c r="N391" s="222"/>
      <c r="O391" s="222"/>
      <c r="P391" s="222"/>
      <c r="Q391" s="222"/>
      <c r="R391" s="222"/>
      <c r="S391" s="222"/>
      <c r="T391" s="227"/>
      <c r="U391" s="226"/>
      <c r="V391" s="222"/>
      <c r="W391" s="222"/>
      <c r="X391" s="222"/>
      <c r="Y391" s="222"/>
      <c r="Z391" s="222"/>
      <c r="AA391" s="222"/>
      <c r="AB391" s="222"/>
      <c r="AC391" s="222"/>
      <c r="AD391" s="222"/>
      <c r="AE391" s="222"/>
      <c r="AF391" s="222"/>
      <c r="AG391" s="227"/>
    </row>
    <row r="392" spans="1:33" ht="13.5" customHeight="1">
      <c r="A392" s="226"/>
      <c r="B392" s="222"/>
      <c r="C392" s="222"/>
      <c r="D392" s="222"/>
      <c r="E392" s="222"/>
      <c r="F392" s="222"/>
      <c r="G392" s="227"/>
      <c r="H392" s="226"/>
      <c r="I392" s="222" t="s">
        <v>1284</v>
      </c>
      <c r="J392" s="222"/>
      <c r="K392" s="222"/>
      <c r="L392" s="222"/>
      <c r="M392" s="222"/>
      <c r="N392" s="222"/>
      <c r="O392" s="222"/>
      <c r="P392" s="222"/>
      <c r="Q392" s="222"/>
      <c r="R392" s="222"/>
      <c r="S392" s="222"/>
      <c r="T392" s="227"/>
      <c r="U392" s="226"/>
      <c r="V392" s="222"/>
      <c r="W392" s="222"/>
      <c r="X392" s="222"/>
      <c r="Y392" s="222"/>
      <c r="Z392" s="222"/>
      <c r="AA392" s="222"/>
      <c r="AB392" s="222"/>
      <c r="AC392" s="222"/>
      <c r="AD392" s="222"/>
      <c r="AE392" s="222"/>
      <c r="AF392" s="222"/>
      <c r="AG392" s="227"/>
    </row>
    <row r="393" spans="1:33" ht="13.5" customHeight="1">
      <c r="A393" s="226"/>
      <c r="B393" s="222"/>
      <c r="C393" s="222"/>
      <c r="D393" s="222"/>
      <c r="E393" s="222"/>
      <c r="F393" s="222"/>
      <c r="G393" s="227"/>
      <c r="H393" s="226"/>
      <c r="I393" s="222" t="s">
        <v>1285</v>
      </c>
      <c r="J393" s="222"/>
      <c r="K393" s="222"/>
      <c r="L393" s="222"/>
      <c r="M393" s="222"/>
      <c r="N393" s="222"/>
      <c r="O393" s="222"/>
      <c r="P393" s="222"/>
      <c r="Q393" s="222"/>
      <c r="R393" s="222"/>
      <c r="S393" s="222"/>
      <c r="T393" s="227"/>
      <c r="U393" s="226"/>
      <c r="V393" s="222"/>
      <c r="W393" s="222"/>
      <c r="X393" s="222"/>
      <c r="Y393" s="235"/>
      <c r="Z393" s="222"/>
      <c r="AA393" s="222"/>
      <c r="AB393" s="222"/>
      <c r="AC393" s="222"/>
      <c r="AD393" s="222"/>
      <c r="AE393" s="222"/>
      <c r="AF393" s="222"/>
      <c r="AG393" s="227"/>
    </row>
    <row r="394" spans="1:33" ht="13.5" customHeight="1">
      <c r="A394" s="226"/>
      <c r="B394" s="222"/>
      <c r="C394" s="222"/>
      <c r="D394" s="222"/>
      <c r="E394" s="222"/>
      <c r="F394" s="222"/>
      <c r="G394" s="227"/>
      <c r="H394" s="226"/>
      <c r="I394" s="222" t="s">
        <v>1286</v>
      </c>
      <c r="J394" s="222"/>
      <c r="K394" s="222"/>
      <c r="L394" s="222"/>
      <c r="M394" s="222"/>
      <c r="N394" s="222"/>
      <c r="O394" s="222"/>
      <c r="P394" s="222"/>
      <c r="Q394" s="222"/>
      <c r="R394" s="222"/>
      <c r="S394" s="222"/>
      <c r="T394" s="227"/>
      <c r="U394" s="226"/>
      <c r="V394" s="222"/>
      <c r="W394" s="222"/>
      <c r="X394" s="222"/>
      <c r="Y394" s="222"/>
      <c r="Z394" s="222"/>
      <c r="AA394" s="222"/>
      <c r="AB394" s="222"/>
      <c r="AC394" s="222"/>
      <c r="AD394" s="222"/>
      <c r="AE394" s="222"/>
      <c r="AF394" s="222"/>
      <c r="AG394" s="227"/>
    </row>
    <row r="395" spans="1:33" ht="13.5" customHeight="1">
      <c r="A395" s="226"/>
      <c r="B395" s="222"/>
      <c r="C395" s="222"/>
      <c r="D395" s="222"/>
      <c r="E395" s="222"/>
      <c r="F395" s="222"/>
      <c r="G395" s="227"/>
      <c r="H395" s="226"/>
      <c r="I395" s="222" t="s">
        <v>1287</v>
      </c>
      <c r="J395" s="222"/>
      <c r="K395" s="222"/>
      <c r="L395" s="222"/>
      <c r="M395" s="222"/>
      <c r="N395" s="222"/>
      <c r="O395" s="222"/>
      <c r="P395" s="222"/>
      <c r="Q395" s="222"/>
      <c r="R395" s="222"/>
      <c r="S395" s="222"/>
      <c r="T395" s="227"/>
      <c r="U395" s="226"/>
      <c r="V395" s="222"/>
      <c r="W395" s="222"/>
      <c r="X395" s="222"/>
      <c r="Y395" s="222"/>
      <c r="Z395" s="222"/>
      <c r="AA395" s="222"/>
      <c r="AB395" s="222"/>
      <c r="AC395" s="222"/>
      <c r="AD395" s="222"/>
      <c r="AE395" s="222"/>
      <c r="AF395" s="222"/>
      <c r="AG395" s="227"/>
    </row>
    <row r="396" spans="1:33" ht="13.5" customHeight="1">
      <c r="A396" s="226"/>
      <c r="B396" s="222"/>
      <c r="C396" s="222"/>
      <c r="D396" s="222"/>
      <c r="E396" s="222"/>
      <c r="F396" s="222"/>
      <c r="G396" s="227"/>
      <c r="H396" s="226"/>
      <c r="I396" s="222" t="s">
        <v>1288</v>
      </c>
      <c r="J396" s="222"/>
      <c r="K396" s="222"/>
      <c r="L396" s="222"/>
      <c r="M396" s="222"/>
      <c r="N396" s="222"/>
      <c r="O396" s="222"/>
      <c r="P396" s="222"/>
      <c r="Q396" s="222"/>
      <c r="R396" s="222"/>
      <c r="S396" s="222"/>
      <c r="T396" s="227"/>
      <c r="U396" s="226"/>
      <c r="V396" s="222"/>
      <c r="W396" s="222"/>
      <c r="X396" s="222"/>
      <c r="Y396" s="222"/>
      <c r="Z396" s="222"/>
      <c r="AA396" s="222"/>
      <c r="AB396" s="222"/>
      <c r="AC396" s="222"/>
      <c r="AD396" s="222"/>
      <c r="AE396" s="222"/>
      <c r="AF396" s="222"/>
      <c r="AG396" s="227"/>
    </row>
    <row r="397" spans="1:33" ht="13.5" customHeight="1">
      <c r="A397" s="226"/>
      <c r="B397" s="222"/>
      <c r="C397" s="222"/>
      <c r="D397" s="222"/>
      <c r="E397" s="222"/>
      <c r="F397" s="222"/>
      <c r="G397" s="227"/>
      <c r="H397" s="226"/>
      <c r="I397" s="222" t="s">
        <v>1289</v>
      </c>
      <c r="J397" s="222"/>
      <c r="K397" s="222"/>
      <c r="L397" s="222"/>
      <c r="M397" s="222"/>
      <c r="N397" s="222"/>
      <c r="O397" s="222"/>
      <c r="P397" s="222"/>
      <c r="Q397" s="222"/>
      <c r="R397" s="222"/>
      <c r="S397" s="222"/>
      <c r="T397" s="227"/>
      <c r="U397" s="226"/>
      <c r="V397" s="222"/>
      <c r="W397" s="222"/>
      <c r="X397" s="222"/>
      <c r="Y397" s="222"/>
      <c r="Z397" s="222"/>
      <c r="AA397" s="222"/>
      <c r="AB397" s="222"/>
      <c r="AC397" s="222"/>
      <c r="AD397" s="222"/>
      <c r="AE397" s="222"/>
      <c r="AF397" s="222"/>
      <c r="AG397" s="227"/>
    </row>
    <row r="398" spans="1:33" ht="13.5" customHeight="1">
      <c r="A398" s="226"/>
      <c r="B398" s="222"/>
      <c r="C398" s="222"/>
      <c r="D398" s="222"/>
      <c r="E398" s="222"/>
      <c r="F398" s="222"/>
      <c r="G398" s="227"/>
      <c r="H398" s="226"/>
      <c r="I398" s="222" t="s">
        <v>1399</v>
      </c>
      <c r="J398" s="222"/>
      <c r="K398" s="222"/>
      <c r="L398" s="222"/>
      <c r="M398" s="222"/>
      <c r="N398" s="222"/>
      <c r="O398" s="222"/>
      <c r="P398" s="222"/>
      <c r="Q398" s="222"/>
      <c r="R398" s="222"/>
      <c r="S398" s="222"/>
      <c r="T398" s="227"/>
      <c r="U398" s="226"/>
      <c r="V398" s="222"/>
      <c r="W398" s="222"/>
      <c r="X398" s="222"/>
      <c r="Y398" s="222"/>
      <c r="Z398" s="222"/>
      <c r="AA398" s="222"/>
      <c r="AB398" s="222"/>
      <c r="AC398" s="222"/>
      <c r="AD398" s="222"/>
      <c r="AE398" s="222"/>
      <c r="AF398" s="222"/>
      <c r="AG398" s="227"/>
    </row>
    <row r="399" spans="1:33" ht="13.5" customHeight="1">
      <c r="A399" s="226"/>
      <c r="B399" s="222"/>
      <c r="C399" s="222"/>
      <c r="D399" s="222"/>
      <c r="E399" s="222"/>
      <c r="F399" s="222"/>
      <c r="G399" s="227"/>
      <c r="H399" s="226"/>
      <c r="I399" s="222" t="s">
        <v>1400</v>
      </c>
      <c r="J399" s="222"/>
      <c r="K399" s="222"/>
      <c r="L399" s="222"/>
      <c r="M399" s="222"/>
      <c r="N399" s="222"/>
      <c r="O399" s="222"/>
      <c r="P399" s="222"/>
      <c r="Q399" s="222"/>
      <c r="R399" s="222"/>
      <c r="S399" s="222"/>
      <c r="T399" s="227"/>
      <c r="U399" s="226"/>
      <c r="V399" s="222"/>
      <c r="W399" s="222"/>
      <c r="X399" s="222"/>
      <c r="Y399" s="222"/>
      <c r="Z399" s="222"/>
      <c r="AA399" s="222"/>
      <c r="AB399" s="222"/>
      <c r="AC399" s="222"/>
      <c r="AD399" s="222"/>
      <c r="AE399" s="222"/>
      <c r="AF399" s="222"/>
      <c r="AG399" s="227"/>
    </row>
    <row r="400" spans="1:33" ht="13.5" customHeight="1">
      <c r="A400" s="226"/>
      <c r="B400" s="222"/>
      <c r="C400" s="222"/>
      <c r="D400" s="222"/>
      <c r="E400" s="222"/>
      <c r="F400" s="222"/>
      <c r="G400" s="227"/>
      <c r="H400" s="226"/>
      <c r="I400" s="222" t="s">
        <v>1292</v>
      </c>
      <c r="J400" s="222"/>
      <c r="K400" s="222"/>
      <c r="L400" s="222"/>
      <c r="M400" s="222"/>
      <c r="N400" s="222"/>
      <c r="O400" s="222"/>
      <c r="P400" s="222"/>
      <c r="Q400" s="222"/>
      <c r="R400" s="222"/>
      <c r="S400" s="222"/>
      <c r="T400" s="227"/>
      <c r="U400" s="226"/>
      <c r="V400" s="222"/>
      <c r="W400" s="222"/>
      <c r="X400" s="222"/>
      <c r="Y400" s="222"/>
      <c r="Z400" s="222"/>
      <c r="AA400" s="222"/>
      <c r="AB400" s="222"/>
      <c r="AC400" s="222"/>
      <c r="AD400" s="222"/>
      <c r="AE400" s="222"/>
      <c r="AF400" s="222"/>
      <c r="AG400" s="227"/>
    </row>
    <row r="401" spans="1:33" ht="13.5" customHeight="1">
      <c r="A401" s="226"/>
      <c r="B401" s="222"/>
      <c r="C401" s="222"/>
      <c r="D401" s="222"/>
      <c r="E401" s="222"/>
      <c r="F401" s="222"/>
      <c r="G401" s="227"/>
      <c r="H401" s="226"/>
      <c r="I401" s="222" t="s">
        <v>1293</v>
      </c>
      <c r="J401" s="222"/>
      <c r="K401" s="222"/>
      <c r="L401" s="222"/>
      <c r="M401" s="222"/>
      <c r="N401" s="222"/>
      <c r="O401" s="222"/>
      <c r="P401" s="222"/>
      <c r="Q401" s="222"/>
      <c r="R401" s="222"/>
      <c r="S401" s="222"/>
      <c r="T401" s="227"/>
      <c r="U401" s="226"/>
      <c r="V401" s="222"/>
      <c r="W401" s="222"/>
      <c r="X401" s="222"/>
      <c r="Y401" s="222"/>
      <c r="Z401" s="222"/>
      <c r="AA401" s="222"/>
      <c r="AB401" s="222"/>
      <c r="AC401" s="222"/>
      <c r="AD401" s="222"/>
      <c r="AE401" s="222"/>
      <c r="AF401" s="222"/>
      <c r="AG401" s="227"/>
    </row>
    <row r="402" spans="1:33" ht="13.5" customHeight="1">
      <c r="A402" s="226"/>
      <c r="B402" s="222"/>
      <c r="C402" s="222"/>
      <c r="D402" s="222"/>
      <c r="E402" s="222"/>
      <c r="F402" s="222"/>
      <c r="G402" s="227"/>
      <c r="H402" s="226"/>
      <c r="I402" s="222" t="s">
        <v>1299</v>
      </c>
      <c r="J402" s="222"/>
      <c r="K402" s="222"/>
      <c r="L402" s="222"/>
      <c r="M402" s="222"/>
      <c r="N402" s="222"/>
      <c r="O402" s="222"/>
      <c r="P402" s="222"/>
      <c r="Q402" s="222"/>
      <c r="R402" s="222"/>
      <c r="S402" s="222"/>
      <c r="T402" s="227"/>
      <c r="U402" s="226"/>
      <c r="V402" s="222"/>
      <c r="W402" s="222"/>
      <c r="X402" s="222"/>
      <c r="Y402" s="222"/>
      <c r="Z402" s="222"/>
      <c r="AA402" s="222"/>
      <c r="AB402" s="222"/>
      <c r="AC402" s="222"/>
      <c r="AD402" s="222"/>
      <c r="AE402" s="222"/>
      <c r="AF402" s="222"/>
      <c r="AG402" s="227"/>
    </row>
    <row r="403" spans="1:33" ht="13.5" customHeight="1">
      <c r="A403" s="226"/>
      <c r="B403" s="222"/>
      <c r="C403" s="222"/>
      <c r="D403" s="222"/>
      <c r="E403" s="222"/>
      <c r="F403" s="222"/>
      <c r="G403" s="227"/>
      <c r="H403" s="226"/>
      <c r="I403" s="222" t="s">
        <v>1300</v>
      </c>
      <c r="J403" s="222"/>
      <c r="K403" s="222"/>
      <c r="L403" s="222"/>
      <c r="M403" s="222"/>
      <c r="N403" s="222"/>
      <c r="O403" s="222"/>
      <c r="P403" s="222"/>
      <c r="Q403" s="222"/>
      <c r="R403" s="222"/>
      <c r="S403" s="222"/>
      <c r="T403" s="227"/>
      <c r="U403" s="226"/>
      <c r="V403" s="222"/>
      <c r="W403" s="222"/>
      <c r="X403" s="222"/>
      <c r="Y403" s="222"/>
      <c r="Z403" s="222"/>
      <c r="AA403" s="222"/>
      <c r="AB403" s="222"/>
      <c r="AC403" s="222"/>
      <c r="AD403" s="222"/>
      <c r="AE403" s="222"/>
      <c r="AF403" s="222"/>
      <c r="AG403" s="227"/>
    </row>
    <row r="404" spans="1:33" ht="13.5" customHeight="1">
      <c r="A404" s="226"/>
      <c r="B404" s="222"/>
      <c r="C404" s="222"/>
      <c r="D404" s="222"/>
      <c r="E404" s="222"/>
      <c r="F404" s="222"/>
      <c r="G404" s="227"/>
      <c r="H404" s="226"/>
      <c r="I404" s="222" t="s">
        <v>1294</v>
      </c>
      <c r="J404" s="222"/>
      <c r="K404" s="222"/>
      <c r="L404" s="222"/>
      <c r="M404" s="222"/>
      <c r="N404" s="222"/>
      <c r="O404" s="222"/>
      <c r="P404" s="222"/>
      <c r="Q404" s="222"/>
      <c r="R404" s="222"/>
      <c r="S404" s="222"/>
      <c r="T404" s="227"/>
      <c r="U404" s="226"/>
      <c r="V404" s="222"/>
      <c r="W404" s="222"/>
      <c r="X404" s="222"/>
      <c r="Y404" s="222"/>
      <c r="Z404" s="222"/>
      <c r="AA404" s="222"/>
      <c r="AB404" s="222"/>
      <c r="AC404" s="222"/>
      <c r="AD404" s="222"/>
      <c r="AE404" s="222"/>
      <c r="AF404" s="222"/>
      <c r="AG404" s="227"/>
    </row>
    <row r="405" spans="1:33" ht="13.5" customHeight="1">
      <c r="A405" s="226"/>
      <c r="B405" s="222"/>
      <c r="C405" s="222"/>
      <c r="D405" s="222"/>
      <c r="E405" s="222"/>
      <c r="F405" s="222"/>
      <c r="G405" s="227"/>
      <c r="H405" s="226"/>
      <c r="I405" s="222" t="s">
        <v>1295</v>
      </c>
      <c r="J405" s="222"/>
      <c r="K405" s="222"/>
      <c r="L405" s="222"/>
      <c r="M405" s="222"/>
      <c r="N405" s="222"/>
      <c r="O405" s="222"/>
      <c r="P405" s="222"/>
      <c r="Q405" s="222"/>
      <c r="R405" s="222"/>
      <c r="S405" s="222"/>
      <c r="T405" s="227"/>
      <c r="U405" s="226"/>
      <c r="V405" s="222"/>
      <c r="W405" s="222"/>
      <c r="X405" s="222"/>
      <c r="Y405" s="222"/>
      <c r="Z405" s="222"/>
      <c r="AA405" s="222"/>
      <c r="AB405" s="222"/>
      <c r="AC405" s="222"/>
      <c r="AD405" s="222"/>
      <c r="AE405" s="222"/>
      <c r="AF405" s="222"/>
      <c r="AG405" s="227"/>
    </row>
    <row r="406" spans="1:33" ht="13.5" customHeight="1">
      <c r="A406" s="226"/>
      <c r="B406" s="222"/>
      <c r="C406" s="222"/>
      <c r="D406" s="222"/>
      <c r="E406" s="222"/>
      <c r="F406" s="222"/>
      <c r="G406" s="227"/>
      <c r="H406" s="226"/>
      <c r="I406" s="222" t="s">
        <v>1296</v>
      </c>
      <c r="J406" s="222"/>
      <c r="K406" s="222"/>
      <c r="L406" s="222"/>
      <c r="M406" s="222"/>
      <c r="N406" s="222"/>
      <c r="O406" s="222"/>
      <c r="P406" s="222"/>
      <c r="Q406" s="222"/>
      <c r="R406" s="222"/>
      <c r="S406" s="222"/>
      <c r="T406" s="227"/>
      <c r="U406" s="226"/>
      <c r="V406" s="222"/>
      <c r="W406" s="222"/>
      <c r="X406" s="222"/>
      <c r="Y406" s="222"/>
      <c r="Z406" s="222"/>
      <c r="AA406" s="222"/>
      <c r="AB406" s="222"/>
      <c r="AC406" s="222"/>
      <c r="AD406" s="222"/>
      <c r="AE406" s="222"/>
      <c r="AF406" s="222"/>
      <c r="AG406" s="227"/>
    </row>
    <row r="407" spans="1:33" ht="13.5" customHeight="1">
      <c r="A407" s="226"/>
      <c r="B407" s="222"/>
      <c r="C407" s="222"/>
      <c r="D407" s="222"/>
      <c r="E407" s="222"/>
      <c r="F407" s="222"/>
      <c r="G407" s="227"/>
      <c r="H407" s="226"/>
      <c r="I407" s="222" t="s">
        <v>1297</v>
      </c>
      <c r="J407" s="222"/>
      <c r="K407" s="222"/>
      <c r="L407" s="222"/>
      <c r="M407" s="222"/>
      <c r="N407" s="222"/>
      <c r="O407" s="222"/>
      <c r="P407" s="222"/>
      <c r="Q407" s="222"/>
      <c r="R407" s="222"/>
      <c r="S407" s="222"/>
      <c r="T407" s="227"/>
      <c r="U407" s="226"/>
      <c r="V407" s="222"/>
      <c r="W407" s="222"/>
      <c r="X407" s="222"/>
      <c r="Y407" s="222"/>
      <c r="Z407" s="222"/>
      <c r="AA407" s="222"/>
      <c r="AB407" s="222"/>
      <c r="AC407" s="222"/>
      <c r="AD407" s="222"/>
      <c r="AE407" s="222"/>
      <c r="AF407" s="222"/>
      <c r="AG407" s="227"/>
    </row>
    <row r="408" spans="1:33" ht="13.5" customHeight="1">
      <c r="A408" s="226"/>
      <c r="B408" s="222"/>
      <c r="C408" s="222"/>
      <c r="D408" s="222"/>
      <c r="E408" s="222"/>
      <c r="F408" s="222"/>
      <c r="G408" s="227"/>
      <c r="H408" s="226"/>
      <c r="I408" s="222" t="s">
        <v>1298</v>
      </c>
      <c r="J408" s="222"/>
      <c r="K408" s="222"/>
      <c r="L408" s="222"/>
      <c r="M408" s="222"/>
      <c r="N408" s="222"/>
      <c r="O408" s="222"/>
      <c r="P408" s="222"/>
      <c r="Q408" s="222"/>
      <c r="R408" s="222"/>
      <c r="S408" s="222"/>
      <c r="T408" s="227"/>
      <c r="U408" s="226"/>
      <c r="V408" s="222"/>
      <c r="W408" s="222"/>
      <c r="X408" s="222"/>
      <c r="Y408" s="222"/>
      <c r="Z408" s="222"/>
      <c r="AA408" s="222"/>
      <c r="AB408" s="222"/>
      <c r="AC408" s="222"/>
      <c r="AD408" s="222"/>
      <c r="AE408" s="222"/>
      <c r="AF408" s="222"/>
      <c r="AG408" s="227"/>
    </row>
    <row r="409" spans="1:33" ht="13.5" customHeight="1">
      <c r="A409" s="226"/>
      <c r="B409" s="222"/>
      <c r="C409" s="222"/>
      <c r="D409" s="222"/>
      <c r="E409" s="222"/>
      <c r="F409" s="222"/>
      <c r="G409" s="227"/>
      <c r="H409" s="228"/>
      <c r="I409" s="229"/>
      <c r="J409" s="229"/>
      <c r="K409" s="229"/>
      <c r="L409" s="229"/>
      <c r="M409" s="229"/>
      <c r="N409" s="229"/>
      <c r="O409" s="229"/>
      <c r="P409" s="229"/>
      <c r="Q409" s="229"/>
      <c r="R409" s="229"/>
      <c r="S409" s="229"/>
      <c r="T409" s="230"/>
      <c r="U409" s="228"/>
      <c r="V409" s="229"/>
      <c r="W409" s="229"/>
      <c r="X409" s="229"/>
      <c r="Y409" s="229"/>
      <c r="Z409" s="229"/>
      <c r="AA409" s="229"/>
      <c r="AB409" s="229"/>
      <c r="AC409" s="229"/>
      <c r="AD409" s="229"/>
      <c r="AE409" s="229"/>
      <c r="AF409" s="229"/>
      <c r="AG409" s="230"/>
    </row>
    <row r="410" spans="1:33" ht="13.5" customHeight="1">
      <c r="A410" s="226"/>
      <c r="B410" s="222"/>
      <c r="C410" s="222"/>
      <c r="D410" s="222"/>
      <c r="E410" s="222"/>
      <c r="F410" s="222"/>
      <c r="G410" s="227"/>
      <c r="H410" s="223"/>
      <c r="I410" s="224"/>
      <c r="J410" s="224"/>
      <c r="K410" s="224"/>
      <c r="L410" s="224"/>
      <c r="M410" s="224"/>
      <c r="N410" s="224"/>
      <c r="O410" s="224"/>
      <c r="P410" s="224"/>
      <c r="Q410" s="224"/>
      <c r="R410" s="224"/>
      <c r="S410" s="224"/>
      <c r="T410" s="225"/>
      <c r="U410" s="223"/>
      <c r="V410" s="224"/>
      <c r="W410" s="224"/>
      <c r="X410" s="224"/>
      <c r="Y410" s="224"/>
      <c r="Z410" s="224"/>
      <c r="AA410" s="224"/>
      <c r="AB410" s="224"/>
      <c r="AC410" s="224"/>
      <c r="AD410" s="224"/>
      <c r="AE410" s="224"/>
      <c r="AF410" s="224"/>
      <c r="AG410" s="225"/>
    </row>
    <row r="411" spans="1:33" ht="13.5" customHeight="1">
      <c r="A411" s="207"/>
      <c r="B411" s="212"/>
      <c r="C411" s="212"/>
      <c r="D411" s="212"/>
      <c r="E411" s="212"/>
      <c r="F411" s="212"/>
      <c r="G411" s="231"/>
      <c r="H411" s="207" t="s">
        <v>318</v>
      </c>
      <c r="I411" s="212" t="s">
        <v>50</v>
      </c>
      <c r="J411" s="212"/>
      <c r="K411" s="212"/>
      <c r="L411" s="212"/>
      <c r="M411" s="212"/>
      <c r="N411" s="212"/>
      <c r="O411" s="212"/>
      <c r="P411" s="212"/>
      <c r="Q411" s="212"/>
      <c r="R411" s="212"/>
      <c r="S411" s="212"/>
      <c r="T411" s="231"/>
      <c r="U411" s="207" t="s">
        <v>316</v>
      </c>
      <c r="V411" s="212"/>
      <c r="W411" s="212"/>
      <c r="X411" s="212"/>
      <c r="Y411" s="212"/>
      <c r="Z411" s="212"/>
      <c r="AA411" s="212"/>
      <c r="AB411" s="212"/>
      <c r="AC411" s="212"/>
      <c r="AD411" s="212"/>
      <c r="AE411" s="212"/>
      <c r="AF411" s="212"/>
      <c r="AG411" s="231"/>
    </row>
    <row r="412" spans="1:33" ht="13.5" customHeight="1">
      <c r="A412" s="207"/>
      <c r="B412" s="212"/>
      <c r="C412" s="212"/>
      <c r="D412" s="212"/>
      <c r="E412" s="212"/>
      <c r="F412" s="212"/>
      <c r="G412" s="231"/>
      <c r="H412" s="207"/>
      <c r="I412" s="212" t="s">
        <v>1305</v>
      </c>
      <c r="J412" s="212"/>
      <c r="K412" s="212"/>
      <c r="L412" s="212"/>
      <c r="M412" s="212"/>
      <c r="N412" s="212"/>
      <c r="O412" s="212"/>
      <c r="P412" s="212"/>
      <c r="Q412" s="212"/>
      <c r="R412" s="212"/>
      <c r="S412" s="212"/>
      <c r="T412" s="231"/>
      <c r="U412" s="207" t="s">
        <v>317</v>
      </c>
      <c r="V412" s="212"/>
      <c r="W412" s="212"/>
      <c r="X412" s="212"/>
      <c r="Y412" s="212"/>
      <c r="Z412" s="212"/>
      <c r="AA412" s="212"/>
      <c r="AB412" s="212"/>
      <c r="AC412" s="212"/>
      <c r="AD412" s="212"/>
      <c r="AE412" s="212"/>
      <c r="AF412" s="212"/>
      <c r="AG412" s="231"/>
    </row>
    <row r="413" spans="1:33" ht="13.5" customHeight="1">
      <c r="A413" s="207"/>
      <c r="B413" s="212"/>
      <c r="C413" s="212"/>
      <c r="D413" s="212"/>
      <c r="E413" s="212"/>
      <c r="F413" s="212"/>
      <c r="G413" s="231"/>
      <c r="H413" s="207"/>
      <c r="I413" s="212" t="s">
        <v>1306</v>
      </c>
      <c r="J413" s="212"/>
      <c r="K413" s="212"/>
      <c r="L413" s="212"/>
      <c r="M413" s="212"/>
      <c r="N413" s="212"/>
      <c r="O413" s="212"/>
      <c r="P413" s="212"/>
      <c r="Q413" s="212"/>
      <c r="R413" s="212"/>
      <c r="S413" s="212"/>
      <c r="T413" s="231"/>
      <c r="U413" s="207"/>
      <c r="V413" s="212"/>
      <c r="W413" s="212"/>
      <c r="X413" s="212"/>
      <c r="Y413" s="212"/>
      <c r="Z413" s="212"/>
      <c r="AA413" s="212"/>
      <c r="AB413" s="212"/>
      <c r="AC413" s="212"/>
      <c r="AD413" s="212"/>
      <c r="AE413" s="212"/>
      <c r="AF413" s="212"/>
      <c r="AG413" s="231"/>
    </row>
    <row r="414" spans="1:33" ht="13.5" customHeight="1">
      <c r="A414" s="207"/>
      <c r="B414" s="212"/>
      <c r="C414" s="212"/>
      <c r="D414" s="212"/>
      <c r="E414" s="212"/>
      <c r="F414" s="212"/>
      <c r="G414" s="231"/>
      <c r="H414" s="209"/>
      <c r="I414" s="216"/>
      <c r="J414" s="216"/>
      <c r="K414" s="216"/>
      <c r="L414" s="216"/>
      <c r="M414" s="216"/>
      <c r="N414" s="216"/>
      <c r="O414" s="216"/>
      <c r="P414" s="216"/>
      <c r="Q414" s="216"/>
      <c r="R414" s="216"/>
      <c r="S414" s="216"/>
      <c r="T414" s="233"/>
      <c r="U414" s="209"/>
      <c r="V414" s="216"/>
      <c r="W414" s="216"/>
      <c r="X414" s="216"/>
      <c r="Y414" s="216"/>
      <c r="Z414" s="216"/>
      <c r="AA414" s="216"/>
      <c r="AB414" s="216"/>
      <c r="AC414" s="216"/>
      <c r="AD414" s="216"/>
      <c r="AE414" s="216"/>
      <c r="AF414" s="216"/>
      <c r="AG414" s="233"/>
    </row>
    <row r="415" spans="1:33" ht="13.5" customHeight="1">
      <c r="A415" s="207"/>
      <c r="B415" s="212"/>
      <c r="C415" s="212"/>
      <c r="D415" s="212"/>
      <c r="E415" s="212"/>
      <c r="F415" s="212"/>
      <c r="G415" s="231"/>
      <c r="H415" s="204"/>
      <c r="I415" s="215"/>
      <c r="J415" s="215"/>
      <c r="K415" s="215"/>
      <c r="L415" s="215"/>
      <c r="M415" s="215"/>
      <c r="N415" s="215"/>
      <c r="O415" s="215"/>
      <c r="P415" s="215"/>
      <c r="Q415" s="215"/>
      <c r="R415" s="215"/>
      <c r="S415" s="215"/>
      <c r="T415" s="232"/>
      <c r="U415" s="204"/>
      <c r="V415" s="215"/>
      <c r="W415" s="215"/>
      <c r="X415" s="215"/>
      <c r="Y415" s="215"/>
      <c r="Z415" s="215"/>
      <c r="AA415" s="215"/>
      <c r="AB415" s="215"/>
      <c r="AC415" s="215"/>
      <c r="AD415" s="215"/>
      <c r="AE415" s="215"/>
      <c r="AF415" s="215"/>
      <c r="AG415" s="232"/>
    </row>
    <row r="416" spans="1:33" ht="13.5" customHeight="1">
      <c r="A416" s="207"/>
      <c r="B416" s="212"/>
      <c r="C416" s="212"/>
      <c r="D416" s="212"/>
      <c r="E416" s="212"/>
      <c r="F416" s="212"/>
      <c r="G416" s="231"/>
      <c r="H416" s="207" t="s">
        <v>1307</v>
      </c>
      <c r="I416" s="235" t="s">
        <v>51</v>
      </c>
      <c r="J416" s="212"/>
      <c r="K416" s="212"/>
      <c r="L416" s="212"/>
      <c r="M416" s="212"/>
      <c r="N416" s="212"/>
      <c r="O416" s="212"/>
      <c r="P416" s="212"/>
      <c r="Q416" s="212"/>
      <c r="R416" s="212"/>
      <c r="S416" s="212"/>
      <c r="T416" s="231"/>
      <c r="U416" s="219" t="s">
        <v>29</v>
      </c>
      <c r="V416" s="212"/>
      <c r="W416" s="212"/>
      <c r="X416" s="212"/>
      <c r="Y416" s="212"/>
      <c r="Z416" s="212"/>
      <c r="AA416" s="212"/>
      <c r="AB416" s="212"/>
      <c r="AC416" s="212"/>
      <c r="AD416" s="212"/>
      <c r="AE416" s="212"/>
      <c r="AF416" s="212"/>
      <c r="AG416" s="231"/>
    </row>
    <row r="417" spans="1:33" ht="13.5" customHeight="1">
      <c r="A417" s="207"/>
      <c r="B417" s="212"/>
      <c r="C417" s="212"/>
      <c r="D417" s="212"/>
      <c r="E417" s="212"/>
      <c r="F417" s="212"/>
      <c r="G417" s="231"/>
      <c r="H417" s="207"/>
      <c r="I417" s="235" t="s">
        <v>1309</v>
      </c>
      <c r="J417" s="212"/>
      <c r="K417" s="212"/>
      <c r="L417" s="212"/>
      <c r="M417" s="212"/>
      <c r="N417" s="212"/>
      <c r="O417" s="212"/>
      <c r="P417" s="212"/>
      <c r="Q417" s="212"/>
      <c r="R417" s="212"/>
      <c r="S417" s="212"/>
      <c r="T417" s="231"/>
      <c r="U417" s="219" t="s">
        <v>306</v>
      </c>
      <c r="V417" s="212"/>
      <c r="W417" s="212"/>
      <c r="X417" s="212"/>
      <c r="Y417" s="212"/>
      <c r="Z417" s="212"/>
      <c r="AA417" s="212"/>
      <c r="AB417" s="212"/>
      <c r="AC417" s="212"/>
      <c r="AD417" s="212"/>
      <c r="AE417" s="212"/>
      <c r="AF417" s="212"/>
      <c r="AG417" s="231"/>
    </row>
    <row r="418" spans="1:33" ht="13.5" customHeight="1">
      <c r="A418" s="207"/>
      <c r="B418" s="212"/>
      <c r="C418" s="212"/>
      <c r="D418" s="212"/>
      <c r="E418" s="212"/>
      <c r="F418" s="212"/>
      <c r="G418" s="231"/>
      <c r="H418" s="207"/>
      <c r="I418" s="235" t="s">
        <v>1310</v>
      </c>
      <c r="J418" s="212"/>
      <c r="K418" s="212"/>
      <c r="L418" s="212"/>
      <c r="M418" s="212"/>
      <c r="N418" s="212"/>
      <c r="O418" s="212"/>
      <c r="P418" s="212"/>
      <c r="Q418" s="212"/>
      <c r="R418" s="212"/>
      <c r="S418" s="212"/>
      <c r="T418" s="231"/>
      <c r="U418" s="219"/>
      <c r="V418" s="212"/>
      <c r="W418" s="212"/>
      <c r="X418" s="212"/>
      <c r="Y418" s="212"/>
      <c r="Z418" s="212"/>
      <c r="AA418" s="212"/>
      <c r="AB418" s="212"/>
      <c r="AC418" s="212"/>
      <c r="AD418" s="212"/>
      <c r="AE418" s="212"/>
      <c r="AF418" s="212"/>
      <c r="AG418" s="231"/>
    </row>
    <row r="419" spans="1:33" ht="13.5" customHeight="1">
      <c r="A419" s="207"/>
      <c r="B419" s="212"/>
      <c r="C419" s="212"/>
      <c r="D419" s="212"/>
      <c r="E419" s="212"/>
      <c r="F419" s="212"/>
      <c r="G419" s="231"/>
      <c r="H419" s="207"/>
      <c r="I419" s="235" t="s">
        <v>1311</v>
      </c>
      <c r="J419" s="212"/>
      <c r="K419" s="212"/>
      <c r="L419" s="212"/>
      <c r="M419" s="212"/>
      <c r="N419" s="212"/>
      <c r="O419" s="212"/>
      <c r="P419" s="212"/>
      <c r="Q419" s="212"/>
      <c r="R419" s="212"/>
      <c r="S419" s="212"/>
      <c r="T419" s="231"/>
      <c r="U419" s="219"/>
      <c r="V419" s="212"/>
      <c r="W419" s="212"/>
      <c r="X419" s="212"/>
      <c r="Y419" s="212"/>
      <c r="Z419" s="212"/>
      <c r="AA419" s="212"/>
      <c r="AB419" s="212"/>
      <c r="AC419" s="212"/>
      <c r="AD419" s="212"/>
      <c r="AE419" s="212"/>
      <c r="AF419" s="212"/>
      <c r="AG419" s="231"/>
    </row>
    <row r="420" spans="1:33" ht="13.5" customHeight="1">
      <c r="A420" s="207"/>
      <c r="B420" s="212"/>
      <c r="C420" s="212"/>
      <c r="D420" s="212"/>
      <c r="E420" s="212"/>
      <c r="F420" s="212"/>
      <c r="G420" s="231"/>
      <c r="H420" s="207"/>
      <c r="I420" s="235" t="s">
        <v>1402</v>
      </c>
      <c r="J420" s="212"/>
      <c r="K420" s="212"/>
      <c r="L420" s="212"/>
      <c r="M420" s="212"/>
      <c r="N420" s="212"/>
      <c r="O420" s="212"/>
      <c r="P420" s="212"/>
      <c r="Q420" s="212"/>
      <c r="R420" s="212"/>
      <c r="S420" s="212"/>
      <c r="T420" s="231"/>
      <c r="U420" s="219"/>
      <c r="V420" s="212"/>
      <c r="W420" s="212"/>
      <c r="X420" s="212"/>
      <c r="Y420" s="212"/>
      <c r="Z420" s="212"/>
      <c r="AA420" s="212"/>
      <c r="AB420" s="212"/>
      <c r="AC420" s="212"/>
      <c r="AD420" s="212"/>
      <c r="AE420" s="212"/>
      <c r="AF420" s="212"/>
      <c r="AG420" s="231"/>
    </row>
    <row r="421" spans="1:33" ht="13.5" customHeight="1">
      <c r="A421" s="207"/>
      <c r="B421" s="212"/>
      <c r="C421" s="212"/>
      <c r="D421" s="212"/>
      <c r="E421" s="212"/>
      <c r="F421" s="212"/>
      <c r="G421" s="231"/>
      <c r="H421" s="207"/>
      <c r="I421" s="235" t="s">
        <v>1313</v>
      </c>
      <c r="J421" s="212"/>
      <c r="K421" s="212"/>
      <c r="L421" s="212"/>
      <c r="M421" s="212"/>
      <c r="N421" s="212"/>
      <c r="O421" s="212"/>
      <c r="P421" s="212"/>
      <c r="Q421" s="212"/>
      <c r="R421" s="212"/>
      <c r="S421" s="212"/>
      <c r="T421" s="231"/>
      <c r="U421" s="219"/>
      <c r="V421" s="212"/>
      <c r="W421" s="212"/>
      <c r="X421" s="212"/>
      <c r="Y421" s="212"/>
      <c r="Z421" s="212"/>
      <c r="AA421" s="212"/>
      <c r="AB421" s="212"/>
      <c r="AC421" s="212"/>
      <c r="AD421" s="212"/>
      <c r="AE421" s="212"/>
      <c r="AF421" s="212"/>
      <c r="AG421" s="231"/>
    </row>
    <row r="422" spans="1:33" ht="13.5" customHeight="1">
      <c r="A422" s="207"/>
      <c r="B422" s="212"/>
      <c r="C422" s="212"/>
      <c r="D422" s="212"/>
      <c r="E422" s="212"/>
      <c r="F422" s="212"/>
      <c r="G422" s="231"/>
      <c r="H422" s="207"/>
      <c r="I422" s="235" t="s">
        <v>1403</v>
      </c>
      <c r="J422" s="212"/>
      <c r="K422" s="212"/>
      <c r="L422" s="212"/>
      <c r="M422" s="212"/>
      <c r="N422" s="212"/>
      <c r="O422" s="212"/>
      <c r="P422" s="212"/>
      <c r="Q422" s="212"/>
      <c r="R422" s="212"/>
      <c r="S422" s="212"/>
      <c r="T422" s="231"/>
      <c r="U422" s="219"/>
      <c r="V422" s="212"/>
      <c r="W422" s="212"/>
      <c r="X422" s="212"/>
      <c r="Y422" s="212"/>
      <c r="Z422" s="212"/>
      <c r="AA422" s="212"/>
      <c r="AB422" s="212"/>
      <c r="AC422" s="212"/>
      <c r="AD422" s="212"/>
      <c r="AE422" s="212"/>
      <c r="AF422" s="212"/>
      <c r="AG422" s="231"/>
    </row>
    <row r="423" spans="1:33" ht="13.5" customHeight="1">
      <c r="A423" s="207"/>
      <c r="B423" s="212"/>
      <c r="C423" s="212"/>
      <c r="D423" s="212"/>
      <c r="E423" s="212"/>
      <c r="F423" s="212"/>
      <c r="G423" s="231"/>
      <c r="H423" s="207"/>
      <c r="I423" s="235" t="s">
        <v>1315</v>
      </c>
      <c r="J423" s="212"/>
      <c r="K423" s="212"/>
      <c r="L423" s="212"/>
      <c r="M423" s="212"/>
      <c r="N423" s="212"/>
      <c r="O423" s="212"/>
      <c r="P423" s="212"/>
      <c r="Q423" s="212"/>
      <c r="R423" s="212"/>
      <c r="S423" s="212"/>
      <c r="T423" s="231"/>
      <c r="U423" s="219"/>
      <c r="V423" s="212"/>
      <c r="W423" s="212"/>
      <c r="X423" s="212"/>
      <c r="Y423" s="212"/>
      <c r="Z423" s="212"/>
      <c r="AA423" s="212"/>
      <c r="AB423" s="212"/>
      <c r="AC423" s="212"/>
      <c r="AD423" s="212"/>
      <c r="AE423" s="212"/>
      <c r="AF423" s="212"/>
      <c r="AG423" s="231"/>
    </row>
    <row r="424" spans="1:33" ht="13.5" customHeight="1">
      <c r="A424" s="207"/>
      <c r="B424" s="212"/>
      <c r="C424" s="212"/>
      <c r="D424" s="212"/>
      <c r="E424" s="212"/>
      <c r="F424" s="212"/>
      <c r="G424" s="231"/>
      <c r="H424" s="207"/>
      <c r="I424" s="235" t="s">
        <v>1316</v>
      </c>
      <c r="J424" s="212"/>
      <c r="K424" s="212"/>
      <c r="L424" s="212"/>
      <c r="M424" s="212"/>
      <c r="N424" s="212"/>
      <c r="O424" s="212"/>
      <c r="P424" s="212"/>
      <c r="Q424" s="212"/>
      <c r="R424" s="212"/>
      <c r="S424" s="212"/>
      <c r="T424" s="231"/>
      <c r="U424" s="219"/>
      <c r="V424" s="212"/>
      <c r="W424" s="212"/>
      <c r="X424" s="212"/>
      <c r="Y424" s="212"/>
      <c r="Z424" s="212"/>
      <c r="AA424" s="212"/>
      <c r="AB424" s="212"/>
      <c r="AC424" s="212"/>
      <c r="AD424" s="212"/>
      <c r="AE424" s="212"/>
      <c r="AF424" s="212"/>
      <c r="AG424" s="231"/>
    </row>
    <row r="425" spans="1:33" ht="13.5" customHeight="1">
      <c r="A425" s="207"/>
      <c r="B425" s="212"/>
      <c r="C425" s="212"/>
      <c r="D425" s="212"/>
      <c r="E425" s="212"/>
      <c r="F425" s="212"/>
      <c r="G425" s="231"/>
      <c r="H425" s="207"/>
      <c r="I425" s="235" t="s">
        <v>1317</v>
      </c>
      <c r="J425" s="212"/>
      <c r="K425" s="212"/>
      <c r="L425" s="212"/>
      <c r="M425" s="212"/>
      <c r="N425" s="212"/>
      <c r="O425" s="212"/>
      <c r="P425" s="212"/>
      <c r="Q425" s="212"/>
      <c r="R425" s="212"/>
      <c r="S425" s="212"/>
      <c r="T425" s="231"/>
      <c r="U425" s="219"/>
      <c r="V425" s="212"/>
      <c r="W425" s="212"/>
      <c r="X425" s="212"/>
      <c r="Y425" s="212"/>
      <c r="Z425" s="212"/>
      <c r="AA425" s="212"/>
      <c r="AB425" s="212"/>
      <c r="AC425" s="212"/>
      <c r="AD425" s="212"/>
      <c r="AE425" s="212"/>
      <c r="AF425" s="212"/>
      <c r="AG425" s="231"/>
    </row>
    <row r="426" spans="1:33" ht="13.5" customHeight="1">
      <c r="A426" s="207"/>
      <c r="B426" s="212"/>
      <c r="C426" s="212"/>
      <c r="D426" s="212"/>
      <c r="E426" s="212"/>
      <c r="F426" s="212"/>
      <c r="G426" s="231"/>
      <c r="H426" s="207"/>
      <c r="I426" s="235" t="s">
        <v>1318</v>
      </c>
      <c r="J426" s="212"/>
      <c r="K426" s="212"/>
      <c r="L426" s="212"/>
      <c r="M426" s="212"/>
      <c r="N426" s="212"/>
      <c r="O426" s="212"/>
      <c r="P426" s="212"/>
      <c r="Q426" s="212"/>
      <c r="R426" s="212"/>
      <c r="S426" s="212"/>
      <c r="T426" s="231"/>
      <c r="U426" s="219"/>
      <c r="V426" s="212"/>
      <c r="W426" s="212"/>
      <c r="X426" s="212"/>
      <c r="Y426" s="212"/>
      <c r="Z426" s="212"/>
      <c r="AA426" s="212"/>
      <c r="AB426" s="212"/>
      <c r="AC426" s="212"/>
      <c r="AD426" s="212"/>
      <c r="AE426" s="212"/>
      <c r="AF426" s="212"/>
      <c r="AG426" s="231"/>
    </row>
    <row r="427" spans="1:33" ht="13.5" customHeight="1">
      <c r="A427" s="207"/>
      <c r="B427" s="212"/>
      <c r="C427" s="212"/>
      <c r="D427" s="212"/>
      <c r="E427" s="212"/>
      <c r="F427" s="212"/>
      <c r="G427" s="231"/>
      <c r="H427" s="207"/>
      <c r="I427" s="235" t="s">
        <v>1319</v>
      </c>
      <c r="J427" s="212"/>
      <c r="K427" s="212"/>
      <c r="L427" s="212"/>
      <c r="M427" s="212"/>
      <c r="N427" s="212"/>
      <c r="O427" s="212"/>
      <c r="P427" s="212"/>
      <c r="Q427" s="212"/>
      <c r="R427" s="212"/>
      <c r="S427" s="212"/>
      <c r="T427" s="231"/>
      <c r="U427" s="219"/>
      <c r="V427" s="212"/>
      <c r="W427" s="212"/>
      <c r="X427" s="212"/>
      <c r="Y427" s="212"/>
      <c r="Z427" s="212"/>
      <c r="AA427" s="212"/>
      <c r="AB427" s="212"/>
      <c r="AC427" s="212"/>
      <c r="AD427" s="212"/>
      <c r="AE427" s="212"/>
      <c r="AF427" s="212"/>
      <c r="AG427" s="231"/>
    </row>
    <row r="428" spans="1:33" ht="13.5" customHeight="1">
      <c r="A428" s="207"/>
      <c r="B428" s="212"/>
      <c r="C428" s="212"/>
      <c r="D428" s="212"/>
      <c r="E428" s="212"/>
      <c r="F428" s="212"/>
      <c r="G428" s="231"/>
      <c r="H428" s="207"/>
      <c r="I428" s="235" t="s">
        <v>1320</v>
      </c>
      <c r="J428" s="212"/>
      <c r="K428" s="212"/>
      <c r="L428" s="212"/>
      <c r="M428" s="212"/>
      <c r="N428" s="212"/>
      <c r="O428" s="212"/>
      <c r="P428" s="212"/>
      <c r="Q428" s="212"/>
      <c r="R428" s="212"/>
      <c r="S428" s="212"/>
      <c r="T428" s="231"/>
      <c r="U428" s="219"/>
      <c r="V428" s="212"/>
      <c r="W428" s="212"/>
      <c r="X428" s="212"/>
      <c r="Y428" s="212"/>
      <c r="Z428" s="212"/>
      <c r="AA428" s="212"/>
      <c r="AB428" s="212"/>
      <c r="AC428" s="212"/>
      <c r="AD428" s="212"/>
      <c r="AE428" s="212"/>
      <c r="AF428" s="212"/>
      <c r="AG428" s="231"/>
    </row>
    <row r="429" spans="1:33" ht="13.5" customHeight="1">
      <c r="A429" s="207"/>
      <c r="B429" s="212"/>
      <c r="C429" s="212"/>
      <c r="D429" s="212"/>
      <c r="E429" s="212"/>
      <c r="F429" s="212"/>
      <c r="G429" s="231"/>
      <c r="H429" s="207"/>
      <c r="I429" s="235" t="s">
        <v>1321</v>
      </c>
      <c r="J429" s="212"/>
      <c r="K429" s="212"/>
      <c r="L429" s="212"/>
      <c r="M429" s="212"/>
      <c r="N429" s="212"/>
      <c r="O429" s="212"/>
      <c r="P429" s="212"/>
      <c r="Q429" s="212"/>
      <c r="R429" s="212"/>
      <c r="S429" s="212"/>
      <c r="T429" s="231"/>
      <c r="U429" s="219"/>
      <c r="V429" s="212"/>
      <c r="W429" s="212"/>
      <c r="X429" s="212"/>
      <c r="Y429" s="212"/>
      <c r="Z429" s="212"/>
      <c r="AA429" s="212"/>
      <c r="AB429" s="212"/>
      <c r="AC429" s="212"/>
      <c r="AD429" s="212"/>
      <c r="AE429" s="212"/>
      <c r="AF429" s="212"/>
      <c r="AG429" s="231"/>
    </row>
    <row r="430" spans="1:33" ht="13.5" customHeight="1">
      <c r="A430" s="207"/>
      <c r="B430" s="212"/>
      <c r="C430" s="212"/>
      <c r="D430" s="212"/>
      <c r="E430" s="212"/>
      <c r="F430" s="212"/>
      <c r="G430" s="231"/>
      <c r="H430" s="207"/>
      <c r="I430" s="235" t="s">
        <v>1322</v>
      </c>
      <c r="J430" s="212"/>
      <c r="K430" s="212"/>
      <c r="L430" s="212"/>
      <c r="M430" s="212"/>
      <c r="N430" s="212"/>
      <c r="O430" s="212"/>
      <c r="P430" s="212"/>
      <c r="Q430" s="212"/>
      <c r="R430" s="212"/>
      <c r="S430" s="212"/>
      <c r="T430" s="231"/>
      <c r="U430" s="219"/>
      <c r="V430" s="212"/>
      <c r="W430" s="212"/>
      <c r="X430" s="212"/>
      <c r="Y430" s="212"/>
      <c r="Z430" s="212"/>
      <c r="AA430" s="212"/>
      <c r="AB430" s="212"/>
      <c r="AC430" s="212"/>
      <c r="AD430" s="212"/>
      <c r="AE430" s="212"/>
      <c r="AF430" s="212"/>
      <c r="AG430" s="231"/>
    </row>
    <row r="431" spans="1:33" ht="13.5" customHeight="1">
      <c r="A431" s="207"/>
      <c r="B431" s="212"/>
      <c r="C431" s="212"/>
      <c r="D431" s="212"/>
      <c r="E431" s="212"/>
      <c r="F431" s="212"/>
      <c r="G431" s="231"/>
      <c r="H431" s="209"/>
      <c r="I431" s="238"/>
      <c r="J431" s="216"/>
      <c r="K431" s="216"/>
      <c r="L431" s="216"/>
      <c r="M431" s="216"/>
      <c r="N431" s="216"/>
      <c r="O431" s="216"/>
      <c r="P431" s="216"/>
      <c r="Q431" s="216"/>
      <c r="R431" s="216"/>
      <c r="S431" s="216"/>
      <c r="T431" s="233"/>
      <c r="U431" s="221"/>
      <c r="V431" s="216"/>
      <c r="W431" s="216"/>
      <c r="X431" s="216"/>
      <c r="Y431" s="216"/>
      <c r="Z431" s="216"/>
      <c r="AA431" s="216"/>
      <c r="AB431" s="216"/>
      <c r="AC431" s="216"/>
      <c r="AD431" s="216"/>
      <c r="AE431" s="216"/>
      <c r="AF431" s="216"/>
      <c r="AG431" s="233"/>
    </row>
    <row r="432" spans="1:33" ht="13.5" customHeight="1">
      <c r="A432" s="207"/>
      <c r="B432" s="212"/>
      <c r="C432" s="212"/>
      <c r="D432" s="212"/>
      <c r="E432" s="212"/>
      <c r="F432" s="212"/>
      <c r="G432" s="231"/>
      <c r="H432" s="207"/>
      <c r="I432" s="235"/>
      <c r="J432" s="212"/>
      <c r="K432" s="212"/>
      <c r="L432" s="212"/>
      <c r="M432" s="212"/>
      <c r="N432" s="212"/>
      <c r="O432" s="212"/>
      <c r="P432" s="212"/>
      <c r="Q432" s="212"/>
      <c r="R432" s="212"/>
      <c r="S432" s="212"/>
      <c r="T432" s="231"/>
      <c r="U432" s="219"/>
      <c r="V432" s="212"/>
      <c r="W432" s="212"/>
      <c r="X432" s="212"/>
      <c r="Y432" s="212"/>
      <c r="Z432" s="212"/>
      <c r="AA432" s="212"/>
      <c r="AB432" s="212"/>
      <c r="AC432" s="212"/>
      <c r="AD432" s="212"/>
      <c r="AE432" s="212"/>
      <c r="AF432" s="212"/>
      <c r="AG432" s="231"/>
    </row>
    <row r="433" spans="1:33" ht="13.5" customHeight="1">
      <c r="A433" s="207"/>
      <c r="B433" s="212"/>
      <c r="C433" s="212"/>
      <c r="D433" s="212"/>
      <c r="E433" s="212"/>
      <c r="F433" s="212"/>
      <c r="G433" s="231"/>
      <c r="H433" s="207" t="s">
        <v>27</v>
      </c>
      <c r="I433" s="235" t="s">
        <v>28</v>
      </c>
      <c r="J433" s="212"/>
      <c r="K433" s="212"/>
      <c r="L433" s="212"/>
      <c r="M433" s="212"/>
      <c r="N433" s="212"/>
      <c r="O433" s="212"/>
      <c r="P433" s="212"/>
      <c r="Q433" s="212"/>
      <c r="R433" s="212"/>
      <c r="S433" s="212"/>
      <c r="T433" s="231"/>
      <c r="U433" s="219" t="s">
        <v>1401</v>
      </c>
      <c r="V433" s="212"/>
      <c r="W433" s="212"/>
      <c r="X433" s="212"/>
      <c r="Y433" s="212"/>
      <c r="Z433" s="212"/>
      <c r="AA433" s="212"/>
      <c r="AB433" s="212"/>
      <c r="AC433" s="212"/>
      <c r="AD433" s="212"/>
      <c r="AE433" s="212"/>
      <c r="AF433" s="212"/>
      <c r="AG433" s="231"/>
    </row>
    <row r="434" spans="1:33" ht="13.5" customHeight="1">
      <c r="A434" s="207"/>
      <c r="B434" s="212"/>
      <c r="C434" s="212"/>
      <c r="D434" s="212"/>
      <c r="E434" s="212"/>
      <c r="F434" s="212"/>
      <c r="G434" s="231"/>
      <c r="H434" s="207"/>
      <c r="I434" s="235" t="s">
        <v>1309</v>
      </c>
      <c r="J434" s="212"/>
      <c r="K434" s="212"/>
      <c r="L434" s="212"/>
      <c r="M434" s="212"/>
      <c r="N434" s="212"/>
      <c r="O434" s="212"/>
      <c r="P434" s="212"/>
      <c r="Q434" s="212"/>
      <c r="R434" s="212"/>
      <c r="S434" s="212"/>
      <c r="T434" s="231"/>
      <c r="U434" s="219" t="s">
        <v>306</v>
      </c>
      <c r="V434" s="212"/>
      <c r="W434" s="212"/>
      <c r="X434" s="212"/>
      <c r="Y434" s="212"/>
      <c r="Z434" s="212"/>
      <c r="AA434" s="212"/>
      <c r="AB434" s="212"/>
      <c r="AC434" s="212"/>
      <c r="AD434" s="212"/>
      <c r="AE434" s="212"/>
      <c r="AF434" s="212"/>
      <c r="AG434" s="231"/>
    </row>
    <row r="435" spans="1:33" ht="13.5" customHeight="1">
      <c r="A435" s="207"/>
      <c r="B435" s="212"/>
      <c r="C435" s="212"/>
      <c r="D435" s="212"/>
      <c r="E435" s="212"/>
      <c r="F435" s="212"/>
      <c r="G435" s="231"/>
      <c r="H435" s="207"/>
      <c r="I435" s="235" t="s">
        <v>1310</v>
      </c>
      <c r="J435" s="212"/>
      <c r="K435" s="212"/>
      <c r="L435" s="212"/>
      <c r="M435" s="212"/>
      <c r="N435" s="212"/>
      <c r="O435" s="212"/>
      <c r="P435" s="212"/>
      <c r="Q435" s="212"/>
      <c r="R435" s="212"/>
      <c r="S435" s="212"/>
      <c r="T435" s="231"/>
      <c r="U435" s="219"/>
      <c r="V435" s="212"/>
      <c r="W435" s="212"/>
      <c r="X435" s="212"/>
      <c r="Y435" s="212"/>
      <c r="Z435" s="212"/>
      <c r="AA435" s="212"/>
      <c r="AB435" s="212"/>
      <c r="AC435" s="212"/>
      <c r="AD435" s="212"/>
      <c r="AE435" s="212"/>
      <c r="AF435" s="212"/>
      <c r="AG435" s="231"/>
    </row>
    <row r="436" spans="1:33" ht="13.5" customHeight="1">
      <c r="A436" s="207"/>
      <c r="B436" s="212"/>
      <c r="C436" s="212"/>
      <c r="D436" s="212"/>
      <c r="E436" s="212"/>
      <c r="F436" s="212"/>
      <c r="G436" s="231"/>
      <c r="H436" s="207"/>
      <c r="I436" s="235" t="s">
        <v>1311</v>
      </c>
      <c r="J436" s="212"/>
      <c r="K436" s="212"/>
      <c r="L436" s="212"/>
      <c r="M436" s="212"/>
      <c r="N436" s="212"/>
      <c r="O436" s="212"/>
      <c r="P436" s="212"/>
      <c r="Q436" s="212"/>
      <c r="R436" s="212"/>
      <c r="S436" s="212"/>
      <c r="T436" s="231"/>
      <c r="U436" s="219"/>
      <c r="V436" s="212"/>
      <c r="W436" s="212"/>
      <c r="X436" s="212"/>
      <c r="Y436" s="212"/>
      <c r="Z436" s="212"/>
      <c r="AA436" s="212"/>
      <c r="AB436" s="212"/>
      <c r="AC436" s="212"/>
      <c r="AD436" s="212"/>
      <c r="AE436" s="212"/>
      <c r="AF436" s="212"/>
      <c r="AG436" s="231"/>
    </row>
    <row r="437" spans="1:33" ht="13.5" customHeight="1">
      <c r="A437" s="207"/>
      <c r="B437" s="212"/>
      <c r="C437" s="212"/>
      <c r="D437" s="212"/>
      <c r="E437" s="212"/>
      <c r="F437" s="212"/>
      <c r="G437" s="231"/>
      <c r="H437" s="207"/>
      <c r="I437" s="235" t="s">
        <v>1402</v>
      </c>
      <c r="J437" s="212"/>
      <c r="K437" s="212"/>
      <c r="L437" s="212"/>
      <c r="M437" s="212"/>
      <c r="N437" s="212"/>
      <c r="O437" s="212"/>
      <c r="P437" s="212"/>
      <c r="Q437" s="212"/>
      <c r="R437" s="212"/>
      <c r="S437" s="212"/>
      <c r="T437" s="231"/>
      <c r="U437" s="219"/>
      <c r="V437" s="212"/>
      <c r="W437" s="212"/>
      <c r="X437" s="212"/>
      <c r="Y437" s="212"/>
      <c r="Z437" s="212"/>
      <c r="AA437" s="212"/>
      <c r="AB437" s="212"/>
      <c r="AC437" s="212"/>
      <c r="AD437" s="212"/>
      <c r="AE437" s="212"/>
      <c r="AF437" s="212"/>
      <c r="AG437" s="231"/>
    </row>
    <row r="438" spans="1:33" ht="13.5" customHeight="1">
      <c r="A438" s="207"/>
      <c r="B438" s="212"/>
      <c r="C438" s="212"/>
      <c r="D438" s="212"/>
      <c r="E438" s="212"/>
      <c r="F438" s="212"/>
      <c r="G438" s="231"/>
      <c r="H438" s="207"/>
      <c r="I438" s="235" t="s">
        <v>1313</v>
      </c>
      <c r="J438" s="212"/>
      <c r="K438" s="212"/>
      <c r="L438" s="212"/>
      <c r="M438" s="212"/>
      <c r="N438" s="212"/>
      <c r="O438" s="212"/>
      <c r="P438" s="212"/>
      <c r="Q438" s="212"/>
      <c r="R438" s="212"/>
      <c r="S438" s="212"/>
      <c r="T438" s="231"/>
      <c r="U438" s="219"/>
      <c r="V438" s="212"/>
      <c r="W438" s="212"/>
      <c r="X438" s="212"/>
      <c r="Y438" s="212"/>
      <c r="Z438" s="212"/>
      <c r="AA438" s="212"/>
      <c r="AB438" s="212"/>
      <c r="AC438" s="212"/>
      <c r="AD438" s="212"/>
      <c r="AE438" s="212"/>
      <c r="AF438" s="212"/>
      <c r="AG438" s="231"/>
    </row>
    <row r="439" spans="1:33" ht="13.5" customHeight="1">
      <c r="A439" s="207"/>
      <c r="B439" s="212"/>
      <c r="C439" s="212"/>
      <c r="D439" s="212"/>
      <c r="E439" s="212"/>
      <c r="F439" s="212"/>
      <c r="G439" s="231"/>
      <c r="H439" s="207"/>
      <c r="I439" s="235" t="s">
        <v>1403</v>
      </c>
      <c r="J439" s="212"/>
      <c r="K439" s="212"/>
      <c r="L439" s="212"/>
      <c r="M439" s="212"/>
      <c r="N439" s="212"/>
      <c r="O439" s="212"/>
      <c r="P439" s="212"/>
      <c r="Q439" s="212"/>
      <c r="R439" s="212"/>
      <c r="S439" s="212"/>
      <c r="T439" s="231"/>
      <c r="U439" s="219"/>
      <c r="V439" s="212"/>
      <c r="W439" s="212"/>
      <c r="X439" s="212"/>
      <c r="Y439" s="212"/>
      <c r="Z439" s="212"/>
      <c r="AA439" s="212"/>
      <c r="AB439" s="212"/>
      <c r="AC439" s="212"/>
      <c r="AD439" s="212"/>
      <c r="AE439" s="212"/>
      <c r="AF439" s="212"/>
      <c r="AG439" s="231"/>
    </row>
    <row r="440" spans="1:33" ht="13.5" customHeight="1">
      <c r="A440" s="207"/>
      <c r="B440" s="212"/>
      <c r="C440" s="212"/>
      <c r="D440" s="212"/>
      <c r="E440" s="212"/>
      <c r="F440" s="212"/>
      <c r="G440" s="231"/>
      <c r="H440" s="207"/>
      <c r="I440" s="235" t="s">
        <v>1315</v>
      </c>
      <c r="J440" s="212"/>
      <c r="K440" s="212"/>
      <c r="L440" s="212"/>
      <c r="M440" s="212"/>
      <c r="N440" s="212"/>
      <c r="O440" s="212"/>
      <c r="P440" s="212"/>
      <c r="Q440" s="212"/>
      <c r="R440" s="212"/>
      <c r="S440" s="212"/>
      <c r="T440" s="231"/>
      <c r="U440" s="219"/>
      <c r="V440" s="212"/>
      <c r="W440" s="212"/>
      <c r="X440" s="212"/>
      <c r="Y440" s="212"/>
      <c r="Z440" s="212"/>
      <c r="AA440" s="212"/>
      <c r="AB440" s="212"/>
      <c r="AC440" s="212"/>
      <c r="AD440" s="212"/>
      <c r="AE440" s="212"/>
      <c r="AF440" s="212"/>
      <c r="AG440" s="231"/>
    </row>
    <row r="441" spans="1:33" ht="13.5" customHeight="1">
      <c r="A441" s="207"/>
      <c r="B441" s="212"/>
      <c r="C441" s="212"/>
      <c r="D441" s="212"/>
      <c r="E441" s="212"/>
      <c r="F441" s="212"/>
      <c r="G441" s="231"/>
      <c r="H441" s="207"/>
      <c r="I441" s="235" t="s">
        <v>1316</v>
      </c>
      <c r="J441" s="212"/>
      <c r="K441" s="212"/>
      <c r="L441" s="212"/>
      <c r="M441" s="212"/>
      <c r="N441" s="212"/>
      <c r="O441" s="212"/>
      <c r="P441" s="212"/>
      <c r="Q441" s="212"/>
      <c r="R441" s="212"/>
      <c r="S441" s="212"/>
      <c r="T441" s="231"/>
      <c r="U441" s="219"/>
      <c r="V441" s="212"/>
      <c r="W441" s="212"/>
      <c r="X441" s="212"/>
      <c r="Y441" s="212"/>
      <c r="Z441" s="212"/>
      <c r="AA441" s="212"/>
      <c r="AB441" s="212"/>
      <c r="AC441" s="212"/>
      <c r="AD441" s="212"/>
      <c r="AE441" s="212"/>
      <c r="AF441" s="212"/>
      <c r="AG441" s="231"/>
    </row>
    <row r="442" spans="1:33" ht="13.5" customHeight="1">
      <c r="A442" s="207"/>
      <c r="B442" s="212"/>
      <c r="C442" s="212"/>
      <c r="D442" s="212"/>
      <c r="E442" s="212"/>
      <c r="F442" s="212"/>
      <c r="G442" s="231"/>
      <c r="H442" s="207"/>
      <c r="I442" s="235" t="s">
        <v>1317</v>
      </c>
      <c r="J442" s="212"/>
      <c r="K442" s="212"/>
      <c r="L442" s="212"/>
      <c r="M442" s="212"/>
      <c r="N442" s="212"/>
      <c r="O442" s="212"/>
      <c r="P442" s="212"/>
      <c r="Q442" s="212"/>
      <c r="R442" s="212"/>
      <c r="S442" s="212"/>
      <c r="T442" s="231"/>
      <c r="U442" s="219"/>
      <c r="V442" s="212"/>
      <c r="W442" s="212"/>
      <c r="X442" s="212"/>
      <c r="Y442" s="212"/>
      <c r="Z442" s="212"/>
      <c r="AA442" s="212"/>
      <c r="AB442" s="212"/>
      <c r="AC442" s="212"/>
      <c r="AD442" s="212"/>
      <c r="AE442" s="212"/>
      <c r="AF442" s="212"/>
      <c r="AG442" s="231"/>
    </row>
    <row r="443" spans="1:33" ht="13.5" customHeight="1">
      <c r="A443" s="207"/>
      <c r="B443" s="212"/>
      <c r="C443" s="212"/>
      <c r="D443" s="212"/>
      <c r="E443" s="212"/>
      <c r="F443" s="212"/>
      <c r="G443" s="231"/>
      <c r="H443" s="207"/>
      <c r="I443" s="235" t="s">
        <v>1318</v>
      </c>
      <c r="J443" s="212"/>
      <c r="K443" s="212"/>
      <c r="L443" s="212"/>
      <c r="M443" s="212"/>
      <c r="N443" s="212"/>
      <c r="O443" s="212"/>
      <c r="P443" s="212"/>
      <c r="Q443" s="212"/>
      <c r="R443" s="212"/>
      <c r="S443" s="212"/>
      <c r="T443" s="231"/>
      <c r="U443" s="219"/>
      <c r="V443" s="212"/>
      <c r="W443" s="212"/>
      <c r="X443" s="212"/>
      <c r="Y443" s="212"/>
      <c r="Z443" s="212"/>
      <c r="AA443" s="212"/>
      <c r="AB443" s="212"/>
      <c r="AC443" s="212"/>
      <c r="AD443" s="212"/>
      <c r="AE443" s="212"/>
      <c r="AF443" s="212"/>
      <c r="AG443" s="231"/>
    </row>
    <row r="444" spans="1:33" ht="13.5" customHeight="1">
      <c r="A444" s="207"/>
      <c r="B444" s="212"/>
      <c r="C444" s="212"/>
      <c r="D444" s="212"/>
      <c r="E444" s="212"/>
      <c r="F444" s="212"/>
      <c r="G444" s="231"/>
      <c r="H444" s="207"/>
      <c r="I444" s="235" t="s">
        <v>1319</v>
      </c>
      <c r="J444" s="212"/>
      <c r="K444" s="212"/>
      <c r="L444" s="212"/>
      <c r="M444" s="212"/>
      <c r="N444" s="212"/>
      <c r="O444" s="212"/>
      <c r="P444" s="212"/>
      <c r="Q444" s="212"/>
      <c r="R444" s="212"/>
      <c r="S444" s="212"/>
      <c r="T444" s="231"/>
      <c r="U444" s="219"/>
      <c r="V444" s="212"/>
      <c r="W444" s="212"/>
      <c r="X444" s="212"/>
      <c r="Y444" s="212"/>
      <c r="Z444" s="212"/>
      <c r="AA444" s="212"/>
      <c r="AB444" s="212"/>
      <c r="AC444" s="212"/>
      <c r="AD444" s="212"/>
      <c r="AE444" s="212"/>
      <c r="AF444" s="212"/>
      <c r="AG444" s="231"/>
    </row>
    <row r="445" spans="1:33" ht="13.5" customHeight="1">
      <c r="A445" s="207"/>
      <c r="B445" s="212"/>
      <c r="C445" s="212"/>
      <c r="D445" s="212"/>
      <c r="E445" s="212"/>
      <c r="F445" s="212"/>
      <c r="G445" s="231"/>
      <c r="H445" s="207"/>
      <c r="I445" s="235" t="s">
        <v>1320</v>
      </c>
      <c r="J445" s="212"/>
      <c r="K445" s="212"/>
      <c r="L445" s="212"/>
      <c r="M445" s="212"/>
      <c r="N445" s="212"/>
      <c r="O445" s="212"/>
      <c r="P445" s="212"/>
      <c r="Q445" s="212"/>
      <c r="R445" s="212"/>
      <c r="S445" s="212"/>
      <c r="T445" s="231"/>
      <c r="U445" s="219"/>
      <c r="V445" s="212"/>
      <c r="W445" s="212"/>
      <c r="X445" s="212"/>
      <c r="Y445" s="212"/>
      <c r="Z445" s="212"/>
      <c r="AA445" s="212"/>
      <c r="AB445" s="212"/>
      <c r="AC445" s="212"/>
      <c r="AD445" s="212"/>
      <c r="AE445" s="212"/>
      <c r="AF445" s="212"/>
      <c r="AG445" s="231"/>
    </row>
    <row r="446" spans="1:33" ht="13.5" customHeight="1">
      <c r="A446" s="207"/>
      <c r="B446" s="212"/>
      <c r="C446" s="212"/>
      <c r="D446" s="212"/>
      <c r="E446" s="212"/>
      <c r="F446" s="212"/>
      <c r="G446" s="231"/>
      <c r="H446" s="207"/>
      <c r="I446" s="235" t="s">
        <v>1321</v>
      </c>
      <c r="J446" s="212"/>
      <c r="K446" s="212"/>
      <c r="L446" s="212"/>
      <c r="M446" s="212"/>
      <c r="N446" s="212"/>
      <c r="O446" s="212"/>
      <c r="P446" s="212"/>
      <c r="Q446" s="212"/>
      <c r="R446" s="212"/>
      <c r="S446" s="212"/>
      <c r="T446" s="231"/>
      <c r="U446" s="219"/>
      <c r="V446" s="212"/>
      <c r="W446" s="212"/>
      <c r="X446" s="212"/>
      <c r="Y446" s="212"/>
      <c r="Z446" s="212"/>
      <c r="AA446" s="212"/>
      <c r="AB446" s="212"/>
      <c r="AC446" s="212"/>
      <c r="AD446" s="212"/>
      <c r="AE446" s="212"/>
      <c r="AF446" s="212"/>
      <c r="AG446" s="231"/>
    </row>
    <row r="447" spans="1:33" ht="13.5" customHeight="1">
      <c r="A447" s="207"/>
      <c r="B447" s="212"/>
      <c r="C447" s="212"/>
      <c r="D447" s="212"/>
      <c r="E447" s="212"/>
      <c r="F447" s="212"/>
      <c r="G447" s="231"/>
      <c r="H447" s="207"/>
      <c r="I447" s="235" t="s">
        <v>1322</v>
      </c>
      <c r="J447" s="212"/>
      <c r="K447" s="212"/>
      <c r="L447" s="212"/>
      <c r="M447" s="212"/>
      <c r="N447" s="212"/>
      <c r="O447" s="212"/>
      <c r="P447" s="212"/>
      <c r="Q447" s="212"/>
      <c r="R447" s="212"/>
      <c r="S447" s="212"/>
      <c r="T447" s="231"/>
      <c r="U447" s="219"/>
      <c r="V447" s="212"/>
      <c r="W447" s="212"/>
      <c r="X447" s="212"/>
      <c r="Y447" s="212"/>
      <c r="Z447" s="212"/>
      <c r="AA447" s="212"/>
      <c r="AB447" s="212"/>
      <c r="AC447" s="212"/>
      <c r="AD447" s="212"/>
      <c r="AE447" s="212"/>
      <c r="AF447" s="212"/>
      <c r="AG447" s="231"/>
    </row>
    <row r="448" spans="1:33" ht="13.5" customHeight="1">
      <c r="A448" s="207"/>
      <c r="B448" s="212"/>
      <c r="C448" s="212"/>
      <c r="D448" s="212"/>
      <c r="E448" s="212"/>
      <c r="F448" s="212"/>
      <c r="G448" s="231"/>
      <c r="H448" s="207"/>
      <c r="I448" s="235"/>
      <c r="J448" s="212"/>
      <c r="K448" s="212"/>
      <c r="L448" s="212"/>
      <c r="M448" s="212"/>
      <c r="N448" s="212"/>
      <c r="O448" s="212"/>
      <c r="P448" s="212"/>
      <c r="Q448" s="212"/>
      <c r="R448" s="212"/>
      <c r="S448" s="212"/>
      <c r="T448" s="231"/>
      <c r="U448" s="219"/>
      <c r="V448" s="212"/>
      <c r="W448" s="212"/>
      <c r="X448" s="212"/>
      <c r="Y448" s="212"/>
      <c r="Z448" s="212"/>
      <c r="AA448" s="212"/>
      <c r="AB448" s="212"/>
      <c r="AC448" s="212"/>
      <c r="AD448" s="212"/>
      <c r="AE448" s="212"/>
      <c r="AF448" s="212"/>
      <c r="AG448" s="231"/>
    </row>
    <row r="449" spans="1:33" ht="13.5" customHeight="1">
      <c r="A449" s="207"/>
      <c r="B449" s="212"/>
      <c r="C449" s="212"/>
      <c r="D449" s="212"/>
      <c r="E449" s="212"/>
      <c r="F449" s="212"/>
      <c r="G449" s="231"/>
      <c r="H449" s="204"/>
      <c r="I449" s="215"/>
      <c r="J449" s="215"/>
      <c r="K449" s="215"/>
      <c r="L449" s="215"/>
      <c r="M449" s="215"/>
      <c r="N449" s="215"/>
      <c r="O449" s="215"/>
      <c r="P449" s="215"/>
      <c r="Q449" s="215"/>
      <c r="R449" s="215"/>
      <c r="S449" s="215"/>
      <c r="T449" s="232"/>
      <c r="U449" s="204"/>
      <c r="V449" s="215"/>
      <c r="W449" s="215"/>
      <c r="X449" s="215"/>
      <c r="Y449" s="215"/>
      <c r="Z449" s="215"/>
      <c r="AA449" s="215"/>
      <c r="AB449" s="215"/>
      <c r="AC449" s="215"/>
      <c r="AD449" s="215"/>
      <c r="AE449" s="215"/>
      <c r="AF449" s="215"/>
      <c r="AG449" s="232"/>
    </row>
    <row r="450" spans="1:33" ht="13.5" customHeight="1">
      <c r="A450" s="207"/>
      <c r="B450" s="212"/>
      <c r="C450" s="212"/>
      <c r="D450" s="212"/>
      <c r="E450" s="212"/>
      <c r="F450" s="212"/>
      <c r="G450" s="231"/>
      <c r="H450" s="207" t="s">
        <v>30</v>
      </c>
      <c r="I450" s="235" t="s">
        <v>28</v>
      </c>
      <c r="J450" s="212"/>
      <c r="K450" s="212"/>
      <c r="L450" s="212"/>
      <c r="M450" s="212"/>
      <c r="N450" s="212"/>
      <c r="O450" s="212"/>
      <c r="P450" s="212"/>
      <c r="Q450" s="212"/>
      <c r="R450" s="212"/>
      <c r="S450" s="212"/>
      <c r="T450" s="231"/>
      <c r="U450" s="219" t="s">
        <v>1404</v>
      </c>
      <c r="V450" s="212"/>
      <c r="W450" s="212"/>
      <c r="X450" s="212"/>
      <c r="Y450" s="212"/>
      <c r="Z450" s="212"/>
      <c r="AA450" s="212"/>
      <c r="AB450" s="212"/>
      <c r="AC450" s="212"/>
      <c r="AD450" s="212"/>
      <c r="AE450" s="212"/>
      <c r="AF450" s="212"/>
      <c r="AG450" s="231"/>
    </row>
    <row r="451" spans="1:33" ht="13.5" customHeight="1">
      <c r="A451" s="207"/>
      <c r="B451" s="212"/>
      <c r="C451" s="212"/>
      <c r="D451" s="212"/>
      <c r="E451" s="212"/>
      <c r="F451" s="212"/>
      <c r="G451" s="231"/>
      <c r="H451" s="207"/>
      <c r="I451" s="235" t="s">
        <v>1309</v>
      </c>
      <c r="J451" s="212"/>
      <c r="K451" s="212"/>
      <c r="L451" s="212"/>
      <c r="M451" s="212"/>
      <c r="N451" s="212"/>
      <c r="O451" s="212"/>
      <c r="P451" s="212"/>
      <c r="Q451" s="212"/>
      <c r="R451" s="212"/>
      <c r="S451" s="212"/>
      <c r="T451" s="231"/>
      <c r="U451" s="219" t="s">
        <v>306</v>
      </c>
      <c r="V451" s="212"/>
      <c r="W451" s="212"/>
      <c r="X451" s="212"/>
      <c r="Y451" s="212"/>
      <c r="Z451" s="212"/>
      <c r="AA451" s="212"/>
      <c r="AB451" s="212"/>
      <c r="AC451" s="212"/>
      <c r="AD451" s="212"/>
      <c r="AE451" s="212"/>
      <c r="AF451" s="212"/>
      <c r="AG451" s="231"/>
    </row>
    <row r="452" spans="1:33" ht="13.5" customHeight="1">
      <c r="A452" s="207"/>
      <c r="B452" s="212"/>
      <c r="C452" s="212"/>
      <c r="D452" s="212"/>
      <c r="E452" s="212"/>
      <c r="F452" s="212"/>
      <c r="G452" s="231"/>
      <c r="H452" s="207"/>
      <c r="I452" s="235" t="s">
        <v>1310</v>
      </c>
      <c r="J452" s="212"/>
      <c r="K452" s="212"/>
      <c r="L452" s="212"/>
      <c r="M452" s="212"/>
      <c r="N452" s="212"/>
      <c r="O452" s="212"/>
      <c r="P452" s="212"/>
      <c r="Q452" s="212"/>
      <c r="R452" s="212"/>
      <c r="S452" s="212"/>
      <c r="T452" s="231"/>
      <c r="U452" s="219"/>
      <c r="V452" s="212"/>
      <c r="W452" s="212"/>
      <c r="X452" s="212"/>
      <c r="Y452" s="212"/>
      <c r="Z452" s="212"/>
      <c r="AA452" s="212"/>
      <c r="AB452" s="212"/>
      <c r="AC452" s="212"/>
      <c r="AD452" s="212"/>
      <c r="AE452" s="212"/>
      <c r="AF452" s="212"/>
      <c r="AG452" s="231"/>
    </row>
    <row r="453" spans="1:33" ht="13.5" customHeight="1">
      <c r="A453" s="207"/>
      <c r="B453" s="212"/>
      <c r="C453" s="212"/>
      <c r="D453" s="212"/>
      <c r="E453" s="212"/>
      <c r="F453" s="212"/>
      <c r="G453" s="231"/>
      <c r="H453" s="207"/>
      <c r="I453" s="235" t="s">
        <v>1311</v>
      </c>
      <c r="J453" s="212"/>
      <c r="K453" s="212"/>
      <c r="L453" s="212"/>
      <c r="M453" s="212"/>
      <c r="N453" s="212"/>
      <c r="O453" s="212"/>
      <c r="P453" s="212"/>
      <c r="Q453" s="212"/>
      <c r="R453" s="212"/>
      <c r="S453" s="212"/>
      <c r="T453" s="231"/>
      <c r="U453" s="219"/>
      <c r="V453" s="212"/>
      <c r="W453" s="212"/>
      <c r="X453" s="212"/>
      <c r="Y453" s="212"/>
      <c r="Z453" s="212"/>
      <c r="AA453" s="212"/>
      <c r="AB453" s="212"/>
      <c r="AC453" s="212"/>
      <c r="AD453" s="212"/>
      <c r="AE453" s="212"/>
      <c r="AF453" s="212"/>
      <c r="AG453" s="231"/>
    </row>
    <row r="454" spans="1:33" ht="13.5" customHeight="1">
      <c r="A454" s="207"/>
      <c r="B454" s="212"/>
      <c r="C454" s="212"/>
      <c r="D454" s="212"/>
      <c r="E454" s="212"/>
      <c r="F454" s="212"/>
      <c r="G454" s="231"/>
      <c r="H454" s="207"/>
      <c r="I454" s="235" t="s">
        <v>1405</v>
      </c>
      <c r="J454" s="212"/>
      <c r="K454" s="212"/>
      <c r="L454" s="212"/>
      <c r="M454" s="212"/>
      <c r="N454" s="212"/>
      <c r="O454" s="212"/>
      <c r="P454" s="212"/>
      <c r="Q454" s="212"/>
      <c r="R454" s="212"/>
      <c r="S454" s="212"/>
      <c r="T454" s="231"/>
      <c r="U454" s="219"/>
      <c r="V454" s="212"/>
      <c r="W454" s="212"/>
      <c r="X454" s="212"/>
      <c r="Y454" s="212"/>
      <c r="Z454" s="212"/>
      <c r="AA454" s="212"/>
      <c r="AB454" s="212"/>
      <c r="AC454" s="212"/>
      <c r="AD454" s="212"/>
      <c r="AE454" s="212"/>
      <c r="AF454" s="212"/>
      <c r="AG454" s="231"/>
    </row>
    <row r="455" spans="1:33" ht="13.5" customHeight="1">
      <c r="A455" s="207"/>
      <c r="B455" s="212"/>
      <c r="C455" s="212"/>
      <c r="D455" s="212"/>
      <c r="E455" s="212"/>
      <c r="F455" s="212"/>
      <c r="G455" s="231"/>
      <c r="H455" s="207"/>
      <c r="I455" s="235" t="s">
        <v>1327</v>
      </c>
      <c r="J455" s="212"/>
      <c r="K455" s="212"/>
      <c r="L455" s="212"/>
      <c r="M455" s="212"/>
      <c r="N455" s="212"/>
      <c r="O455" s="212"/>
      <c r="P455" s="212"/>
      <c r="Q455" s="212"/>
      <c r="R455" s="212"/>
      <c r="S455" s="212"/>
      <c r="T455" s="231"/>
      <c r="U455" s="219"/>
      <c r="V455" s="212"/>
      <c r="W455" s="212"/>
      <c r="X455" s="212"/>
      <c r="Y455" s="212"/>
      <c r="Z455" s="212"/>
      <c r="AA455" s="212"/>
      <c r="AB455" s="212"/>
      <c r="AC455" s="212"/>
      <c r="AD455" s="212"/>
      <c r="AE455" s="212"/>
      <c r="AF455" s="212"/>
      <c r="AG455" s="231"/>
    </row>
    <row r="456" spans="1:33" ht="13.5" customHeight="1">
      <c r="A456" s="207"/>
      <c r="B456" s="212"/>
      <c r="C456" s="212"/>
      <c r="D456" s="212"/>
      <c r="E456" s="212"/>
      <c r="F456" s="212"/>
      <c r="G456" s="231"/>
      <c r="H456" s="207"/>
      <c r="I456" s="235" t="s">
        <v>1406</v>
      </c>
      <c r="J456" s="212"/>
      <c r="K456" s="212"/>
      <c r="L456" s="212"/>
      <c r="M456" s="212"/>
      <c r="N456" s="212"/>
      <c r="O456" s="212"/>
      <c r="P456" s="212"/>
      <c r="Q456" s="212"/>
      <c r="R456" s="212"/>
      <c r="S456" s="212"/>
      <c r="T456" s="231"/>
      <c r="U456" s="219"/>
      <c r="V456" s="212"/>
      <c r="W456" s="212"/>
      <c r="X456" s="212"/>
      <c r="Y456" s="212"/>
      <c r="Z456" s="212"/>
      <c r="AA456" s="212"/>
      <c r="AB456" s="212"/>
      <c r="AC456" s="212"/>
      <c r="AD456" s="212"/>
      <c r="AE456" s="212"/>
      <c r="AF456" s="212"/>
      <c r="AG456" s="231"/>
    </row>
    <row r="457" spans="1:33" ht="13.5" customHeight="1">
      <c r="A457" s="207"/>
      <c r="B457" s="212"/>
      <c r="C457" s="212"/>
      <c r="D457" s="212"/>
      <c r="E457" s="212"/>
      <c r="F457" s="212"/>
      <c r="G457" s="231"/>
      <c r="H457" s="207"/>
      <c r="I457" s="235" t="s">
        <v>1329</v>
      </c>
      <c r="J457" s="212"/>
      <c r="K457" s="212"/>
      <c r="L457" s="212"/>
      <c r="M457" s="212"/>
      <c r="N457" s="212"/>
      <c r="O457" s="212"/>
      <c r="P457" s="212"/>
      <c r="Q457" s="212"/>
      <c r="R457" s="212"/>
      <c r="S457" s="212"/>
      <c r="T457" s="231"/>
      <c r="U457" s="219"/>
      <c r="V457" s="212"/>
      <c r="W457" s="212"/>
      <c r="X457" s="212"/>
      <c r="Y457" s="212"/>
      <c r="Z457" s="212"/>
      <c r="AA457" s="212"/>
      <c r="AB457" s="212"/>
      <c r="AC457" s="212"/>
      <c r="AD457" s="212"/>
      <c r="AE457" s="212"/>
      <c r="AF457" s="212"/>
      <c r="AG457" s="231"/>
    </row>
    <row r="458" spans="1:33" ht="13.5" customHeight="1">
      <c r="A458" s="207"/>
      <c r="B458" s="212"/>
      <c r="C458" s="212"/>
      <c r="D458" s="212"/>
      <c r="E458" s="212"/>
      <c r="F458" s="212"/>
      <c r="G458" s="231"/>
      <c r="H458" s="207"/>
      <c r="I458" s="235" t="s">
        <v>1330</v>
      </c>
      <c r="J458" s="212"/>
      <c r="K458" s="212"/>
      <c r="L458" s="212"/>
      <c r="M458" s="212"/>
      <c r="N458" s="212"/>
      <c r="O458" s="212"/>
      <c r="P458" s="212"/>
      <c r="Q458" s="212"/>
      <c r="R458" s="212"/>
      <c r="S458" s="212"/>
      <c r="T458" s="231"/>
      <c r="U458" s="219"/>
      <c r="V458" s="212"/>
      <c r="W458" s="212"/>
      <c r="X458" s="212"/>
      <c r="Y458" s="212"/>
      <c r="Z458" s="212"/>
      <c r="AA458" s="212"/>
      <c r="AB458" s="212"/>
      <c r="AC458" s="212"/>
      <c r="AD458" s="212"/>
      <c r="AE458" s="212"/>
      <c r="AF458" s="212"/>
      <c r="AG458" s="231"/>
    </row>
    <row r="459" spans="1:33" ht="13.5" customHeight="1">
      <c r="A459" s="207"/>
      <c r="B459" s="212"/>
      <c r="C459" s="212"/>
      <c r="D459" s="212"/>
      <c r="E459" s="212"/>
      <c r="F459" s="212"/>
      <c r="G459" s="231"/>
      <c r="H459" s="207"/>
      <c r="I459" s="235" t="s">
        <v>1331</v>
      </c>
      <c r="J459" s="212"/>
      <c r="K459" s="212"/>
      <c r="L459" s="212"/>
      <c r="M459" s="212"/>
      <c r="N459" s="212"/>
      <c r="O459" s="212"/>
      <c r="P459" s="212"/>
      <c r="Q459" s="212"/>
      <c r="R459" s="212"/>
      <c r="S459" s="212"/>
      <c r="T459" s="231"/>
      <c r="U459" s="219"/>
      <c r="V459" s="212"/>
      <c r="W459" s="212"/>
      <c r="X459" s="212"/>
      <c r="Y459" s="212"/>
      <c r="Z459" s="212"/>
      <c r="AA459" s="212"/>
      <c r="AB459" s="212"/>
      <c r="AC459" s="212"/>
      <c r="AD459" s="212"/>
      <c r="AE459" s="212"/>
      <c r="AF459" s="212"/>
      <c r="AG459" s="231"/>
    </row>
    <row r="460" spans="1:33" ht="13.5" customHeight="1">
      <c r="A460" s="207"/>
      <c r="B460" s="212"/>
      <c r="C460" s="212"/>
      <c r="D460" s="212"/>
      <c r="E460" s="212"/>
      <c r="F460" s="212"/>
      <c r="G460" s="231"/>
      <c r="H460" s="207"/>
      <c r="I460" s="235" t="s">
        <v>1332</v>
      </c>
      <c r="J460" s="212"/>
      <c r="K460" s="212"/>
      <c r="L460" s="212"/>
      <c r="M460" s="212"/>
      <c r="N460" s="212"/>
      <c r="O460" s="212"/>
      <c r="P460" s="212"/>
      <c r="Q460" s="212"/>
      <c r="R460" s="212"/>
      <c r="S460" s="212"/>
      <c r="T460" s="231"/>
      <c r="U460" s="219"/>
      <c r="V460" s="212"/>
      <c r="W460" s="212"/>
      <c r="X460" s="212"/>
      <c r="Y460" s="212"/>
      <c r="Z460" s="212"/>
      <c r="AA460" s="212"/>
      <c r="AB460" s="212"/>
      <c r="AC460" s="212"/>
      <c r="AD460" s="212"/>
      <c r="AE460" s="212"/>
      <c r="AF460" s="212"/>
      <c r="AG460" s="231"/>
    </row>
    <row r="461" spans="1:33" ht="13.5" customHeight="1">
      <c r="A461" s="207"/>
      <c r="B461" s="212"/>
      <c r="C461" s="212"/>
      <c r="D461" s="212"/>
      <c r="E461" s="212"/>
      <c r="F461" s="212"/>
      <c r="G461" s="231"/>
      <c r="H461" s="207"/>
      <c r="I461" s="235" t="s">
        <v>1333</v>
      </c>
      <c r="J461" s="212"/>
      <c r="K461" s="212"/>
      <c r="L461" s="212"/>
      <c r="M461" s="212"/>
      <c r="N461" s="212"/>
      <c r="O461" s="212"/>
      <c r="P461" s="212"/>
      <c r="Q461" s="212"/>
      <c r="R461" s="212"/>
      <c r="S461" s="212"/>
      <c r="T461" s="231"/>
      <c r="U461" s="219"/>
      <c r="V461" s="212"/>
      <c r="W461" s="212"/>
      <c r="X461" s="212"/>
      <c r="Y461" s="212"/>
      <c r="Z461" s="212"/>
      <c r="AA461" s="212"/>
      <c r="AB461" s="212"/>
      <c r="AC461" s="212"/>
      <c r="AD461" s="212"/>
      <c r="AE461" s="212"/>
      <c r="AF461" s="212"/>
      <c r="AG461" s="231"/>
    </row>
    <row r="462" spans="1:33" ht="13.5" customHeight="1">
      <c r="A462" s="207"/>
      <c r="B462" s="212"/>
      <c r="C462" s="212"/>
      <c r="D462" s="212"/>
      <c r="E462" s="212"/>
      <c r="F462" s="212"/>
      <c r="G462" s="231"/>
      <c r="H462" s="207"/>
      <c r="I462" s="235" t="s">
        <v>1334</v>
      </c>
      <c r="J462" s="212"/>
      <c r="K462" s="212"/>
      <c r="L462" s="212"/>
      <c r="M462" s="212"/>
      <c r="N462" s="212"/>
      <c r="O462" s="212"/>
      <c r="P462" s="212"/>
      <c r="Q462" s="212"/>
      <c r="R462" s="212"/>
      <c r="S462" s="212"/>
      <c r="T462" s="231"/>
      <c r="U462" s="219"/>
      <c r="V462" s="212"/>
      <c r="W462" s="212"/>
      <c r="X462" s="212"/>
      <c r="Y462" s="212"/>
      <c r="Z462" s="212"/>
      <c r="AA462" s="212"/>
      <c r="AB462" s="212"/>
      <c r="AC462" s="212"/>
      <c r="AD462" s="212"/>
      <c r="AE462" s="212"/>
      <c r="AF462" s="212"/>
      <c r="AG462" s="231"/>
    </row>
    <row r="463" spans="1:33" ht="13.5" customHeight="1">
      <c r="A463" s="213"/>
      <c r="B463" s="29"/>
      <c r="C463" s="29"/>
      <c r="D463" s="29"/>
      <c r="E463" s="29"/>
      <c r="F463" s="29"/>
      <c r="G463" s="208"/>
      <c r="H463" s="213"/>
      <c r="I463" s="212" t="s">
        <v>1335</v>
      </c>
      <c r="J463" s="29"/>
      <c r="K463" s="29"/>
      <c r="L463" s="29"/>
      <c r="M463" s="29"/>
      <c r="N463" s="29"/>
      <c r="O463" s="29"/>
      <c r="P463" s="29"/>
      <c r="Q463" s="29"/>
      <c r="R463" s="29"/>
      <c r="S463" s="29"/>
      <c r="T463" s="208"/>
      <c r="U463" s="213"/>
      <c r="V463" s="29"/>
      <c r="W463" s="29"/>
      <c r="X463" s="29"/>
      <c r="Y463" s="29"/>
      <c r="Z463" s="29"/>
      <c r="AA463" s="29"/>
      <c r="AB463" s="29"/>
      <c r="AC463" s="29"/>
      <c r="AD463" s="29"/>
      <c r="AE463" s="29"/>
      <c r="AF463" s="29"/>
      <c r="AG463" s="208"/>
    </row>
    <row r="464" spans="1:33" ht="13.5" customHeight="1">
      <c r="A464" s="207"/>
      <c r="B464" s="29"/>
      <c r="C464" s="29"/>
      <c r="D464" s="29"/>
      <c r="E464" s="29"/>
      <c r="F464" s="29"/>
      <c r="G464" s="208"/>
      <c r="H464" s="213"/>
      <c r="I464" s="212" t="s">
        <v>1407</v>
      </c>
      <c r="J464" s="29"/>
      <c r="K464" s="29"/>
      <c r="L464" s="29"/>
      <c r="M464" s="29"/>
      <c r="N464" s="29"/>
      <c r="O464" s="29"/>
      <c r="P464" s="29"/>
      <c r="Q464" s="29"/>
      <c r="R464" s="29"/>
      <c r="S464" s="29"/>
      <c r="T464" s="208"/>
      <c r="U464" s="213"/>
      <c r="V464" s="29"/>
      <c r="W464" s="29"/>
      <c r="X464" s="29"/>
      <c r="Y464" s="29"/>
      <c r="Z464" s="29"/>
      <c r="AA464" s="29"/>
      <c r="AB464" s="29"/>
      <c r="AC464" s="29"/>
      <c r="AD464" s="29"/>
      <c r="AE464" s="29"/>
      <c r="AF464" s="29"/>
      <c r="AG464" s="208"/>
    </row>
    <row r="465" spans="1:33" ht="13.5" customHeight="1">
      <c r="A465" s="219"/>
      <c r="B465" s="29"/>
      <c r="C465" s="29"/>
      <c r="D465" s="29"/>
      <c r="E465" s="29"/>
      <c r="F465" s="29"/>
      <c r="G465" s="208"/>
      <c r="H465" s="214"/>
      <c r="I465" s="210"/>
      <c r="J465" s="210"/>
      <c r="K465" s="210"/>
      <c r="L465" s="210"/>
      <c r="M465" s="210"/>
      <c r="N465" s="210"/>
      <c r="O465" s="210"/>
      <c r="P465" s="210"/>
      <c r="Q465" s="210"/>
      <c r="R465" s="210"/>
      <c r="S465" s="210"/>
      <c r="T465" s="211"/>
      <c r="U465" s="214"/>
      <c r="V465" s="210"/>
      <c r="W465" s="210"/>
      <c r="X465" s="210"/>
      <c r="Y465" s="210"/>
      <c r="Z465" s="210"/>
      <c r="AA465" s="210"/>
      <c r="AB465" s="210"/>
      <c r="AC465" s="210"/>
      <c r="AD465" s="210"/>
      <c r="AE465" s="210"/>
      <c r="AF465" s="210"/>
      <c r="AG465" s="211"/>
    </row>
    <row r="466" spans="1:33" ht="13.5" customHeight="1">
      <c r="A466" s="207"/>
      <c r="B466" s="29"/>
      <c r="C466" s="29"/>
      <c r="D466" s="29"/>
      <c r="E466" s="29"/>
      <c r="F466" s="29"/>
      <c r="G466" s="208"/>
      <c r="H466" s="218"/>
      <c r="I466" s="205"/>
      <c r="J466" s="205"/>
      <c r="K466" s="205"/>
      <c r="L466" s="205"/>
      <c r="M466" s="205"/>
      <c r="N466" s="205"/>
      <c r="O466" s="205"/>
      <c r="P466" s="205"/>
      <c r="Q466" s="205"/>
      <c r="R466" s="205"/>
      <c r="S466" s="205"/>
      <c r="T466" s="206"/>
      <c r="U466" s="218"/>
      <c r="V466" s="205"/>
      <c r="W466" s="205"/>
      <c r="X466" s="205"/>
      <c r="Y466" s="205"/>
      <c r="Z466" s="205"/>
      <c r="AA466" s="205"/>
      <c r="AB466" s="205"/>
      <c r="AC466" s="205"/>
      <c r="AD466" s="205"/>
      <c r="AE466" s="205"/>
      <c r="AF466" s="205"/>
      <c r="AG466" s="206"/>
    </row>
    <row r="467" spans="1:33" ht="13.5" customHeight="1">
      <c r="A467" s="219"/>
      <c r="B467" s="29"/>
      <c r="C467" s="29"/>
      <c r="D467" s="29"/>
      <c r="E467" s="29"/>
      <c r="F467" s="29"/>
      <c r="G467" s="208"/>
      <c r="H467" s="207" t="s">
        <v>31</v>
      </c>
      <c r="I467" s="212" t="s">
        <v>320</v>
      </c>
      <c r="J467" s="212"/>
      <c r="K467" s="212"/>
      <c r="L467" s="212"/>
      <c r="M467" s="212"/>
      <c r="N467" s="212"/>
      <c r="O467" s="212"/>
      <c r="P467" s="212"/>
      <c r="Q467" s="212"/>
      <c r="R467" s="212"/>
      <c r="S467" s="212"/>
      <c r="T467" s="231"/>
      <c r="U467" s="207" t="s">
        <v>1338</v>
      </c>
      <c r="V467" s="212"/>
      <c r="W467" s="212"/>
      <c r="X467" s="29"/>
      <c r="Y467" s="29"/>
      <c r="Z467" s="29"/>
      <c r="AA467" s="29"/>
      <c r="AB467" s="29"/>
      <c r="AC467" s="29"/>
      <c r="AD467" s="29"/>
      <c r="AE467" s="29"/>
      <c r="AF467" s="29"/>
      <c r="AG467" s="208"/>
    </row>
    <row r="468" spans="1:33" ht="13.5" customHeight="1">
      <c r="A468" s="219"/>
      <c r="B468" s="29"/>
      <c r="C468" s="29"/>
      <c r="D468" s="29"/>
      <c r="E468" s="29"/>
      <c r="F468" s="29"/>
      <c r="G468" s="208"/>
      <c r="H468" s="213"/>
      <c r="I468" s="212" t="s">
        <v>315</v>
      </c>
      <c r="J468" s="29"/>
      <c r="K468" s="29"/>
      <c r="L468" s="29"/>
      <c r="M468" s="29"/>
      <c r="N468" s="29"/>
      <c r="O468" s="29"/>
      <c r="P468" s="29"/>
      <c r="Q468" s="29"/>
      <c r="R468" s="29"/>
      <c r="S468" s="29"/>
      <c r="T468" s="208"/>
      <c r="U468" s="213"/>
      <c r="V468" s="29"/>
      <c r="W468" s="29"/>
      <c r="X468" s="29"/>
      <c r="Y468" s="29"/>
      <c r="Z468" s="29"/>
      <c r="AA468" s="29"/>
      <c r="AB468" s="29"/>
      <c r="AC468" s="29"/>
      <c r="AD468" s="29"/>
      <c r="AE468" s="29"/>
      <c r="AF468" s="29"/>
      <c r="AG468" s="208"/>
    </row>
    <row r="469" spans="1:33" ht="13.5" customHeight="1">
      <c r="A469" s="209"/>
      <c r="B469" s="210"/>
      <c r="C469" s="210"/>
      <c r="D469" s="210"/>
      <c r="E469" s="210"/>
      <c r="F469" s="210"/>
      <c r="G469" s="211"/>
      <c r="H469" s="214"/>
      <c r="I469" s="210"/>
      <c r="J469" s="210"/>
      <c r="K469" s="210"/>
      <c r="L469" s="210"/>
      <c r="M469" s="210"/>
      <c r="N469" s="210"/>
      <c r="O469" s="210"/>
      <c r="P469" s="210"/>
      <c r="Q469" s="210"/>
      <c r="R469" s="210"/>
      <c r="S469" s="210"/>
      <c r="T469" s="211"/>
      <c r="U469" s="214"/>
      <c r="V469" s="210"/>
      <c r="W469" s="210"/>
      <c r="X469" s="210"/>
      <c r="Y469" s="210"/>
      <c r="Z469" s="210"/>
      <c r="AA469" s="210"/>
      <c r="AB469" s="210"/>
      <c r="AC469" s="210"/>
      <c r="AD469" s="210"/>
      <c r="AE469" s="210"/>
      <c r="AF469" s="210"/>
      <c r="AG469" s="211"/>
    </row>
    <row r="470" ht="13.5" customHeight="1">
      <c r="A470" s="200" t="s">
        <v>1118</v>
      </c>
    </row>
    <row r="471" spans="2:3" ht="13.5" customHeight="1">
      <c r="B471" s="217" t="s">
        <v>321</v>
      </c>
      <c r="C471" s="200" t="s">
        <v>322</v>
      </c>
    </row>
    <row r="472" spans="2:3" ht="13.5" customHeight="1">
      <c r="B472" s="217" t="s">
        <v>272</v>
      </c>
      <c r="C472" s="200" t="s">
        <v>323</v>
      </c>
    </row>
    <row r="473" spans="2:3" ht="13.5" customHeight="1">
      <c r="B473" s="217"/>
      <c r="C473" s="200" t="s">
        <v>324</v>
      </c>
    </row>
    <row r="474" spans="2:3" ht="13.5" customHeight="1">
      <c r="B474" s="217"/>
      <c r="C474" s="200" t="s">
        <v>325</v>
      </c>
    </row>
    <row r="475" spans="2:3" ht="13.5" customHeight="1">
      <c r="B475" s="217"/>
      <c r="C475" s="200" t="s">
        <v>326</v>
      </c>
    </row>
    <row r="476" spans="2:3" ht="13.5" customHeight="1">
      <c r="B476" s="217" t="s">
        <v>1396</v>
      </c>
      <c r="C476" s="200" t="s">
        <v>327</v>
      </c>
    </row>
    <row r="477" spans="1:3" ht="13.5" customHeight="1">
      <c r="A477" s="200"/>
      <c r="C477" s="200" t="s">
        <v>328</v>
      </c>
    </row>
    <row r="478" ht="13.5" customHeight="1">
      <c r="A478" s="200"/>
    </row>
    <row r="479" ht="13.5" customHeight="1">
      <c r="A479" s="200"/>
    </row>
    <row r="480" ht="13.5" customHeight="1">
      <c r="A480" s="200"/>
    </row>
    <row r="481" ht="13.5" customHeight="1">
      <c r="A481" s="200"/>
    </row>
    <row r="482" ht="13.5" customHeight="1">
      <c r="A482" s="200"/>
    </row>
    <row r="483" ht="13.5" customHeight="1">
      <c r="A483" s="200"/>
    </row>
    <row r="484" ht="13.5" customHeight="1">
      <c r="A484" s="200"/>
    </row>
    <row r="485" ht="13.5" customHeight="1">
      <c r="A485" s="200"/>
    </row>
    <row r="486" ht="13.5" customHeight="1">
      <c r="A486" s="200"/>
    </row>
    <row r="487" ht="13.5" customHeight="1">
      <c r="A487" s="200"/>
    </row>
    <row r="488" ht="13.5" customHeight="1">
      <c r="A488" s="200"/>
    </row>
    <row r="489" ht="13.5" customHeight="1">
      <c r="A489" s="200"/>
    </row>
    <row r="490" ht="13.5" customHeight="1">
      <c r="A490" s="200"/>
    </row>
    <row r="491" ht="13.5" customHeight="1">
      <c r="A491" s="200"/>
    </row>
    <row r="492" ht="13.5" customHeight="1">
      <c r="A492" s="200"/>
    </row>
    <row r="493" ht="13.5" customHeight="1">
      <c r="A493" s="200"/>
    </row>
  </sheetData>
  <mergeCells count="11">
    <mergeCell ref="A191:G192"/>
    <mergeCell ref="H191:T192"/>
    <mergeCell ref="U191:AG192"/>
    <mergeCell ref="A140:G141"/>
    <mergeCell ref="H140:T141"/>
    <mergeCell ref="U140:AG141"/>
    <mergeCell ref="U324:AG325"/>
    <mergeCell ref="A324:T325"/>
    <mergeCell ref="A355:G356"/>
    <mergeCell ref="H355:T356"/>
    <mergeCell ref="U355:AG356"/>
  </mergeCells>
  <printOptions/>
  <pageMargins left="0.75" right="0.75" top="1" bottom="1" header="0.512" footer="0.512"/>
  <pageSetup firstPageNumber="17"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U64"/>
  <sheetViews>
    <sheetView workbookViewId="0" topLeftCell="A25">
      <selection activeCell="Y44" sqref="Y44"/>
    </sheetView>
  </sheetViews>
  <sheetFormatPr defaultColWidth="9.00390625" defaultRowHeight="24" customHeight="1"/>
  <cols>
    <col min="1" max="1" width="2.75390625" style="34" customWidth="1"/>
    <col min="2" max="2" width="3.375" style="34" customWidth="1"/>
    <col min="3" max="3" width="24.50390625" style="34" customWidth="1"/>
    <col min="4" max="18" width="2.75390625" style="34" customWidth="1"/>
    <col min="19" max="19" width="8.125" style="34" customWidth="1"/>
    <col min="20" max="20" width="5.375" style="34" customWidth="1"/>
    <col min="21" max="21" width="3.875" style="34" customWidth="1"/>
    <col min="22" max="16384" width="8.00390625" style="34" customWidth="1"/>
  </cols>
  <sheetData>
    <row r="1" spans="1:21" ht="17.25" customHeight="1">
      <c r="A1" s="252" t="s">
        <v>94</v>
      </c>
      <c r="N1" s="53"/>
      <c r="O1" s="53"/>
      <c r="P1" s="53"/>
      <c r="Q1" s="53"/>
      <c r="R1" s="53"/>
      <c r="S1" s="53"/>
      <c r="T1" s="53"/>
      <c r="U1" s="53"/>
    </row>
    <row r="2" spans="1:21" ht="17.25" customHeight="1">
      <c r="A2" s="33"/>
      <c r="N2" s="53"/>
      <c r="O2" s="53"/>
      <c r="P2" s="53"/>
      <c r="Q2" s="53"/>
      <c r="R2" s="53"/>
      <c r="S2" s="53"/>
      <c r="T2" s="53"/>
      <c r="U2" s="53"/>
    </row>
    <row r="3" spans="1:21" ht="17.25" customHeight="1">
      <c r="A3" s="33" t="s">
        <v>626</v>
      </c>
      <c r="N3" s="53"/>
      <c r="O3" s="53"/>
      <c r="P3" s="53"/>
      <c r="Q3" s="53"/>
      <c r="R3" s="53"/>
      <c r="S3" s="53"/>
      <c r="T3" s="53"/>
      <c r="U3" s="53"/>
    </row>
    <row r="4" spans="1:20" ht="9.75" customHeight="1">
      <c r="A4" s="33"/>
      <c r="O4" s="35"/>
      <c r="P4" s="54"/>
      <c r="Q4" s="54"/>
      <c r="R4" s="36"/>
      <c r="S4" s="37"/>
      <c r="T4" s="38"/>
    </row>
    <row r="5" spans="1:21" ht="24" customHeight="1">
      <c r="A5" s="39" t="s">
        <v>627</v>
      </c>
      <c r="B5" s="40"/>
      <c r="C5" s="40"/>
      <c r="D5" s="40"/>
      <c r="E5" s="40"/>
      <c r="F5" s="40"/>
      <c r="G5" s="40"/>
      <c r="H5" s="40"/>
      <c r="I5" s="40"/>
      <c r="J5" s="40"/>
      <c r="K5" s="40"/>
      <c r="L5" s="40"/>
      <c r="M5" s="40"/>
      <c r="N5" s="40"/>
      <c r="O5" s="40"/>
      <c r="P5" s="40"/>
      <c r="Q5" s="40"/>
      <c r="R5" s="40"/>
      <c r="S5" s="40"/>
      <c r="T5" s="40"/>
      <c r="U5" s="40"/>
    </row>
    <row r="6" spans="1:21" ht="24" customHeight="1">
      <c r="A6" s="41" t="s">
        <v>95</v>
      </c>
      <c r="B6" s="41"/>
      <c r="C6" s="41"/>
      <c r="D6" s="41"/>
      <c r="E6" s="41"/>
      <c r="F6" s="41"/>
      <c r="G6" s="41"/>
      <c r="H6" s="41"/>
      <c r="I6" s="41"/>
      <c r="J6" s="41"/>
      <c r="K6" s="41"/>
      <c r="L6" s="41"/>
      <c r="M6" s="41"/>
      <c r="N6" s="41"/>
      <c r="O6" s="41"/>
      <c r="P6" s="41"/>
      <c r="Q6" s="41"/>
      <c r="R6" s="41"/>
      <c r="S6" s="41"/>
      <c r="T6" s="41"/>
      <c r="U6" s="41"/>
    </row>
    <row r="7" spans="1:21" s="43" customFormat="1" ht="15" customHeight="1">
      <c r="A7" s="42"/>
      <c r="B7" s="42"/>
      <c r="C7" s="42"/>
      <c r="D7" s="42"/>
      <c r="E7" s="42"/>
      <c r="F7" s="42"/>
      <c r="G7" s="42"/>
      <c r="H7" s="42"/>
      <c r="I7" s="42"/>
      <c r="J7" s="42"/>
      <c r="K7" s="42"/>
      <c r="L7" s="42"/>
      <c r="M7" s="42"/>
      <c r="N7" s="42"/>
      <c r="O7" s="42"/>
      <c r="P7" s="42"/>
      <c r="Q7" s="42"/>
      <c r="R7" s="42"/>
      <c r="S7" s="42"/>
      <c r="T7" s="42"/>
      <c r="U7" s="42"/>
    </row>
    <row r="8" spans="15:21" ht="16.5" customHeight="1">
      <c r="O8" s="1256" t="s">
        <v>597</v>
      </c>
      <c r="P8" s="1256"/>
      <c r="Q8" s="1256"/>
      <c r="R8" s="1256"/>
      <c r="S8" s="1258" t="s">
        <v>888</v>
      </c>
      <c r="T8" s="1258"/>
      <c r="U8" s="53"/>
    </row>
    <row r="9" spans="15:21" ht="16.5" customHeight="1">
      <c r="O9" s="1257" t="s">
        <v>598</v>
      </c>
      <c r="P9" s="1257"/>
      <c r="Q9" s="1257"/>
      <c r="R9" s="1257"/>
      <c r="S9" s="1259" t="s">
        <v>586</v>
      </c>
      <c r="T9" s="1259"/>
      <c r="U9" s="53"/>
    </row>
    <row r="10" ht="15" customHeight="1"/>
    <row r="11" ht="19.5" customHeight="1">
      <c r="A11" s="34" t="s">
        <v>628</v>
      </c>
    </row>
    <row r="12" ht="15" customHeight="1"/>
    <row r="13" ht="19.5" customHeight="1">
      <c r="B13" s="33" t="s">
        <v>629</v>
      </c>
    </row>
    <row r="14" ht="4.5" customHeight="1" thickBot="1"/>
    <row r="15" spans="3:20" ht="21.75" customHeight="1">
      <c r="C15" s="57"/>
      <c r="D15" s="1227" t="s">
        <v>630</v>
      </c>
      <c r="E15" s="1232"/>
      <c r="F15" s="1232"/>
      <c r="G15" s="1232"/>
      <c r="H15" s="1233"/>
      <c r="I15" s="1227" t="s">
        <v>631</v>
      </c>
      <c r="J15" s="1232"/>
      <c r="K15" s="1232"/>
      <c r="L15" s="1232"/>
      <c r="M15" s="1233"/>
      <c r="N15" s="1227" t="s">
        <v>632</v>
      </c>
      <c r="O15" s="1232"/>
      <c r="P15" s="1232"/>
      <c r="Q15" s="1232"/>
      <c r="R15" s="1233"/>
      <c r="S15" s="1227" t="s">
        <v>633</v>
      </c>
      <c r="T15" s="1228"/>
    </row>
    <row r="16" spans="3:20" ht="21.75" customHeight="1" thickBot="1">
      <c r="C16" s="58" t="s">
        <v>620</v>
      </c>
      <c r="D16" s="1234">
        <v>55098</v>
      </c>
      <c r="E16" s="1235"/>
      <c r="F16" s="1235"/>
      <c r="G16" s="1235"/>
      <c r="H16" s="1236"/>
      <c r="I16" s="1234">
        <v>4244</v>
      </c>
      <c r="J16" s="1235"/>
      <c r="K16" s="1235"/>
      <c r="L16" s="1235"/>
      <c r="M16" s="1236"/>
      <c r="N16" s="1234">
        <v>2145</v>
      </c>
      <c r="O16" s="1235"/>
      <c r="P16" s="1235"/>
      <c r="Q16" s="1235"/>
      <c r="R16" s="1236"/>
      <c r="S16" s="1206">
        <v>57197</v>
      </c>
      <c r="T16" s="1207"/>
    </row>
    <row r="17" ht="15" customHeight="1"/>
    <row r="18" ht="19.5" customHeight="1">
      <c r="B18" s="33" t="s">
        <v>634</v>
      </c>
    </row>
    <row r="19" ht="4.5" customHeight="1" thickBot="1"/>
    <row r="20" spans="3:20" ht="21.75" customHeight="1">
      <c r="C20" s="57" t="s">
        <v>635</v>
      </c>
      <c r="D20" s="1227" t="s">
        <v>630</v>
      </c>
      <c r="E20" s="1232"/>
      <c r="F20" s="1232"/>
      <c r="G20" s="1232"/>
      <c r="H20" s="1233"/>
      <c r="I20" s="1227" t="s">
        <v>631</v>
      </c>
      <c r="J20" s="1232"/>
      <c r="K20" s="1232"/>
      <c r="L20" s="1232"/>
      <c r="M20" s="1233"/>
      <c r="N20" s="1227" t="s">
        <v>632</v>
      </c>
      <c r="O20" s="1232"/>
      <c r="P20" s="1232"/>
      <c r="Q20" s="1232"/>
      <c r="R20" s="1233"/>
      <c r="S20" s="1227" t="s">
        <v>633</v>
      </c>
      <c r="T20" s="1228"/>
    </row>
    <row r="21" spans="3:20" ht="21.75" customHeight="1">
      <c r="C21" s="59" t="s">
        <v>636</v>
      </c>
      <c r="D21" s="1212">
        <v>43684</v>
      </c>
      <c r="E21" s="1213"/>
      <c r="F21" s="1213"/>
      <c r="G21" s="1213"/>
      <c r="H21" s="1214"/>
      <c r="I21" s="1237"/>
      <c r="J21" s="1238"/>
      <c r="K21" s="1238"/>
      <c r="L21" s="1238"/>
      <c r="M21" s="1239"/>
      <c r="N21" s="1237"/>
      <c r="O21" s="1238"/>
      <c r="P21" s="1238"/>
      <c r="Q21" s="1238"/>
      <c r="R21" s="1239"/>
      <c r="S21" s="1212">
        <v>45156</v>
      </c>
      <c r="T21" s="1217"/>
    </row>
    <row r="22" spans="3:20" ht="21.75" customHeight="1">
      <c r="C22" s="59" t="s">
        <v>637</v>
      </c>
      <c r="D22" s="1212">
        <v>31838</v>
      </c>
      <c r="E22" s="1213"/>
      <c r="F22" s="1213"/>
      <c r="G22" s="1213"/>
      <c r="H22" s="1214"/>
      <c r="I22" s="1237"/>
      <c r="J22" s="1238"/>
      <c r="K22" s="1238"/>
      <c r="L22" s="1238"/>
      <c r="M22" s="1239"/>
      <c r="N22" s="1237"/>
      <c r="O22" s="1238"/>
      <c r="P22" s="1238"/>
      <c r="Q22" s="1238"/>
      <c r="R22" s="1239"/>
      <c r="S22" s="1212">
        <v>33513</v>
      </c>
      <c r="T22" s="1217"/>
    </row>
    <row r="23" spans="3:20" ht="21.75" customHeight="1">
      <c r="C23" s="60" t="s">
        <v>638</v>
      </c>
      <c r="D23" s="1212">
        <v>755</v>
      </c>
      <c r="E23" s="1213"/>
      <c r="F23" s="1213"/>
      <c r="G23" s="1213"/>
      <c r="H23" s="1214"/>
      <c r="I23" s="1237"/>
      <c r="J23" s="1238"/>
      <c r="K23" s="1238"/>
      <c r="L23" s="1238"/>
      <c r="M23" s="1239"/>
      <c r="N23" s="1237"/>
      <c r="O23" s="1238"/>
      <c r="P23" s="1238"/>
      <c r="Q23" s="1238"/>
      <c r="R23" s="1239"/>
      <c r="S23" s="1212">
        <v>791</v>
      </c>
      <c r="T23" s="1217"/>
    </row>
    <row r="24" spans="3:20" ht="21.75" customHeight="1">
      <c r="C24" s="60" t="s">
        <v>639</v>
      </c>
      <c r="D24" s="1212">
        <v>83</v>
      </c>
      <c r="E24" s="1213"/>
      <c r="F24" s="1213"/>
      <c r="G24" s="1213"/>
      <c r="H24" s="1214"/>
      <c r="I24" s="1237"/>
      <c r="J24" s="1238"/>
      <c r="K24" s="1238"/>
      <c r="L24" s="1238"/>
      <c r="M24" s="1239"/>
      <c r="N24" s="1237"/>
      <c r="O24" s="1238"/>
      <c r="P24" s="1238"/>
      <c r="Q24" s="1238"/>
      <c r="R24" s="1239"/>
      <c r="S24" s="1212">
        <v>80</v>
      </c>
      <c r="T24" s="1217"/>
    </row>
    <row r="25" spans="3:20" ht="21.75" customHeight="1" thickBot="1">
      <c r="C25" s="58" t="s">
        <v>620</v>
      </c>
      <c r="D25" s="1206">
        <f>SUM(D21:H22)</f>
        <v>75522</v>
      </c>
      <c r="E25" s="1215"/>
      <c r="F25" s="1215"/>
      <c r="G25" s="1215"/>
      <c r="H25" s="1216"/>
      <c r="I25" s="1240" t="s">
        <v>640</v>
      </c>
      <c r="J25" s="1241"/>
      <c r="K25" s="1215">
        <f>S30</f>
        <v>6651</v>
      </c>
      <c r="L25" s="1215"/>
      <c r="M25" s="1216"/>
      <c r="N25" s="1240" t="s">
        <v>641</v>
      </c>
      <c r="O25" s="1241"/>
      <c r="P25" s="1215">
        <f>S32</f>
        <v>3504</v>
      </c>
      <c r="Q25" s="1215"/>
      <c r="R25" s="1216"/>
      <c r="S25" s="1206">
        <f>SUM(S21:T22)</f>
        <v>78669</v>
      </c>
      <c r="T25" s="1207"/>
    </row>
    <row r="26" ht="15" customHeight="1"/>
    <row r="27" ht="19.5" customHeight="1">
      <c r="B27" s="33" t="s">
        <v>642</v>
      </c>
    </row>
    <row r="28" ht="4.5" customHeight="1" thickBot="1"/>
    <row r="29" spans="3:20" ht="24.75" customHeight="1">
      <c r="C29" s="1208" t="s">
        <v>265</v>
      </c>
      <c r="D29" s="1227" t="s">
        <v>643</v>
      </c>
      <c r="E29" s="1232"/>
      <c r="F29" s="1233"/>
      <c r="G29" s="1227" t="s">
        <v>644</v>
      </c>
      <c r="H29" s="1232"/>
      <c r="I29" s="1233"/>
      <c r="J29" s="1242" t="s">
        <v>645</v>
      </c>
      <c r="K29" s="1243"/>
      <c r="L29" s="1244"/>
      <c r="M29" s="1245"/>
      <c r="N29" s="1246"/>
      <c r="O29" s="1247"/>
      <c r="P29" s="1227" t="s">
        <v>646</v>
      </c>
      <c r="Q29" s="1232"/>
      <c r="R29" s="1233"/>
      <c r="S29" s="64" t="s">
        <v>620</v>
      </c>
      <c r="T29" s="65"/>
    </row>
    <row r="30" spans="3:20" ht="21.75" customHeight="1">
      <c r="C30" s="1209"/>
      <c r="D30" s="1212">
        <v>1172</v>
      </c>
      <c r="E30" s="1213"/>
      <c r="F30" s="1214"/>
      <c r="G30" s="1212">
        <v>4</v>
      </c>
      <c r="H30" s="1213"/>
      <c r="I30" s="1214"/>
      <c r="J30" s="1212">
        <v>5457</v>
      </c>
      <c r="K30" s="1213"/>
      <c r="L30" s="1214"/>
      <c r="M30" s="1212">
        <v>0</v>
      </c>
      <c r="N30" s="1213"/>
      <c r="O30" s="1214"/>
      <c r="P30" s="1212">
        <v>18</v>
      </c>
      <c r="Q30" s="1213"/>
      <c r="R30" s="1214"/>
      <c r="S30" s="66">
        <f>SUM(D30:R30)</f>
        <v>6651</v>
      </c>
      <c r="T30" s="35"/>
    </row>
    <row r="31" spans="3:20" ht="24.75" customHeight="1">
      <c r="C31" s="1210" t="s">
        <v>266</v>
      </c>
      <c r="D31" s="1221" t="s">
        <v>647</v>
      </c>
      <c r="E31" s="1222"/>
      <c r="F31" s="1229"/>
      <c r="G31" s="1221" t="s">
        <v>648</v>
      </c>
      <c r="H31" s="1222"/>
      <c r="I31" s="1229"/>
      <c r="J31" s="1221" t="s">
        <v>649</v>
      </c>
      <c r="K31" s="1222"/>
      <c r="L31" s="1229"/>
      <c r="M31" s="1221"/>
      <c r="N31" s="1222"/>
      <c r="O31" s="1229"/>
      <c r="P31" s="1221" t="s">
        <v>646</v>
      </c>
      <c r="Q31" s="1222"/>
      <c r="R31" s="1229"/>
      <c r="S31" s="67" t="s">
        <v>620</v>
      </c>
      <c r="T31" s="65"/>
    </row>
    <row r="32" spans="3:20" ht="21.75" customHeight="1" thickBot="1">
      <c r="C32" s="1211"/>
      <c r="D32" s="1218">
        <v>923</v>
      </c>
      <c r="E32" s="1219"/>
      <c r="F32" s="1220"/>
      <c r="G32" s="1218">
        <v>15</v>
      </c>
      <c r="H32" s="1219"/>
      <c r="I32" s="1220"/>
      <c r="J32" s="1218">
        <v>2529</v>
      </c>
      <c r="K32" s="1219"/>
      <c r="L32" s="1220"/>
      <c r="M32" s="1218">
        <v>0</v>
      </c>
      <c r="N32" s="1219"/>
      <c r="O32" s="1220"/>
      <c r="P32" s="1218">
        <v>37</v>
      </c>
      <c r="Q32" s="1219"/>
      <c r="R32" s="1220"/>
      <c r="S32" s="68">
        <f>SUM(D32:R32)</f>
        <v>3504</v>
      </c>
      <c r="T32" s="69"/>
    </row>
    <row r="33" ht="15" customHeight="1"/>
    <row r="34" ht="21.75" customHeight="1">
      <c r="B34" s="33" t="s">
        <v>650</v>
      </c>
    </row>
    <row r="35" ht="4.5" customHeight="1" thickBot="1"/>
    <row r="36" spans="3:20" s="45" customFormat="1" ht="33" customHeight="1">
      <c r="C36" s="70" t="s">
        <v>651</v>
      </c>
      <c r="D36" s="71" t="s">
        <v>652</v>
      </c>
      <c r="E36" s="72"/>
      <c r="F36" s="72"/>
      <c r="G36" s="72"/>
      <c r="H36" s="73"/>
      <c r="I36" s="61"/>
      <c r="J36" s="62"/>
      <c r="K36" s="62"/>
      <c r="L36" s="62"/>
      <c r="M36" s="63"/>
      <c r="N36" s="71" t="s">
        <v>1118</v>
      </c>
      <c r="O36" s="72"/>
      <c r="P36" s="72"/>
      <c r="Q36" s="72"/>
      <c r="R36" s="74"/>
      <c r="S36" s="75" t="s">
        <v>653</v>
      </c>
      <c r="T36" s="46"/>
    </row>
    <row r="37" spans="3:20" ht="21.75" customHeight="1">
      <c r="C37" s="76" t="s">
        <v>654</v>
      </c>
      <c r="D37" s="77" t="s">
        <v>878</v>
      </c>
      <c r="E37" s="78"/>
      <c r="F37" s="78"/>
      <c r="G37" s="78"/>
      <c r="H37" s="79"/>
      <c r="I37" s="1212">
        <v>1953</v>
      </c>
      <c r="J37" s="1213"/>
      <c r="K37" s="1213"/>
      <c r="L37" s="1213"/>
      <c r="M37" s="1214"/>
      <c r="N37" s="1221"/>
      <c r="O37" s="1222"/>
      <c r="P37" s="1222"/>
      <c r="Q37" s="1222"/>
      <c r="R37" s="1223"/>
      <c r="S37" s="1248"/>
      <c r="T37" s="1249"/>
    </row>
    <row r="38" spans="3:20" ht="21.75" customHeight="1">
      <c r="C38" s="76" t="s">
        <v>879</v>
      </c>
      <c r="D38" s="77" t="s">
        <v>880</v>
      </c>
      <c r="E38" s="78"/>
      <c r="F38" s="78"/>
      <c r="G38" s="78"/>
      <c r="H38" s="79"/>
      <c r="I38" s="1212">
        <v>28427</v>
      </c>
      <c r="J38" s="1213"/>
      <c r="K38" s="1213"/>
      <c r="L38" s="1213"/>
      <c r="M38" s="1214"/>
      <c r="N38" s="1221"/>
      <c r="O38" s="1222"/>
      <c r="P38" s="1222"/>
      <c r="Q38" s="1222"/>
      <c r="R38" s="1223"/>
      <c r="S38" s="1250"/>
      <c r="T38" s="1251"/>
    </row>
    <row r="39" spans="3:20" ht="21.75" customHeight="1">
      <c r="C39" s="76" t="s">
        <v>881</v>
      </c>
      <c r="D39" s="77" t="s">
        <v>882</v>
      </c>
      <c r="E39" s="78"/>
      <c r="F39" s="78"/>
      <c r="G39" s="78"/>
      <c r="H39" s="79"/>
      <c r="I39" s="1212">
        <v>21539</v>
      </c>
      <c r="J39" s="1213"/>
      <c r="K39" s="1213"/>
      <c r="L39" s="1213"/>
      <c r="M39" s="1214"/>
      <c r="N39" s="1221"/>
      <c r="O39" s="1222"/>
      <c r="P39" s="1222"/>
      <c r="Q39" s="1222"/>
      <c r="R39" s="1223"/>
      <c r="S39" s="1231">
        <v>2934</v>
      </c>
      <c r="T39" s="1217"/>
    </row>
    <row r="40" spans="3:20" ht="21.75" customHeight="1">
      <c r="C40" s="76" t="s">
        <v>883</v>
      </c>
      <c r="D40" s="77" t="s">
        <v>884</v>
      </c>
      <c r="E40" s="78"/>
      <c r="F40" s="78"/>
      <c r="G40" s="78"/>
      <c r="H40" s="79"/>
      <c r="I40" s="1212">
        <v>12558</v>
      </c>
      <c r="J40" s="1213"/>
      <c r="K40" s="1213"/>
      <c r="L40" s="1213"/>
      <c r="M40" s="1214"/>
      <c r="N40" s="1221"/>
      <c r="O40" s="1222"/>
      <c r="P40" s="1222"/>
      <c r="Q40" s="1222"/>
      <c r="R40" s="1223"/>
      <c r="S40" s="1248"/>
      <c r="T40" s="1249"/>
    </row>
    <row r="41" spans="3:20" ht="21.75" customHeight="1">
      <c r="C41" s="76" t="s">
        <v>885</v>
      </c>
      <c r="D41" s="77" t="s">
        <v>886</v>
      </c>
      <c r="E41" s="78"/>
      <c r="F41" s="78"/>
      <c r="G41" s="78"/>
      <c r="H41" s="79"/>
      <c r="I41" s="1212">
        <v>14192</v>
      </c>
      <c r="J41" s="1213"/>
      <c r="K41" s="1213"/>
      <c r="L41" s="1213"/>
      <c r="M41" s="1214"/>
      <c r="N41" s="1221"/>
      <c r="O41" s="1222"/>
      <c r="P41" s="1222"/>
      <c r="Q41" s="1222"/>
      <c r="R41" s="1223"/>
      <c r="S41" s="1252"/>
      <c r="T41" s="1253"/>
    </row>
    <row r="42" spans="3:20" ht="21.75" customHeight="1">
      <c r="C42" s="76"/>
      <c r="D42" s="1221"/>
      <c r="E42" s="1222"/>
      <c r="F42" s="1222"/>
      <c r="G42" s="1222"/>
      <c r="H42" s="1229"/>
      <c r="I42" s="1212"/>
      <c r="J42" s="1213"/>
      <c r="K42" s="1213"/>
      <c r="L42" s="1213"/>
      <c r="M42" s="1214"/>
      <c r="N42" s="1221"/>
      <c r="O42" s="1222"/>
      <c r="P42" s="1222"/>
      <c r="Q42" s="1222"/>
      <c r="R42" s="1223"/>
      <c r="S42" s="1252"/>
      <c r="T42" s="1253"/>
    </row>
    <row r="43" spans="3:20" ht="21.75" customHeight="1" thickBot="1">
      <c r="C43" s="80" t="s">
        <v>620</v>
      </c>
      <c r="D43" s="1224"/>
      <c r="E43" s="1225"/>
      <c r="F43" s="1225"/>
      <c r="G43" s="1225"/>
      <c r="H43" s="1230"/>
      <c r="I43" s="1206">
        <f>SUM(I37:M41)</f>
        <v>78669</v>
      </c>
      <c r="J43" s="1215"/>
      <c r="K43" s="1215"/>
      <c r="L43" s="1215"/>
      <c r="M43" s="1216"/>
      <c r="N43" s="1224"/>
      <c r="O43" s="1225"/>
      <c r="P43" s="1225"/>
      <c r="Q43" s="1225"/>
      <c r="R43" s="1226"/>
      <c r="S43" s="1254"/>
      <c r="T43" s="1255"/>
    </row>
    <row r="45" s="53" customFormat="1" ht="21.75" customHeight="1"/>
    <row r="46" s="53" customFormat="1" ht="4.5" customHeight="1"/>
    <row r="47" s="53" customFormat="1" ht="33" customHeight="1"/>
    <row r="48" s="53" customFormat="1" ht="21.75" customHeight="1"/>
    <row r="49" s="53" customFormat="1" ht="21.75" customHeight="1"/>
    <row r="50" s="53" customFormat="1" ht="21.75" customHeight="1"/>
    <row r="51" s="53" customFormat="1" ht="21.75" customHeight="1"/>
    <row r="52" s="53" customFormat="1" ht="21.75" customHeight="1"/>
    <row r="53" s="53" customFormat="1" ht="21.75" customHeight="1"/>
    <row r="54" s="53" customFormat="1" ht="21.75" customHeight="1"/>
    <row r="55" s="53" customFormat="1" ht="24" customHeight="1"/>
    <row r="59" ht="24" customHeight="1">
      <c r="J59" s="36"/>
    </row>
    <row r="61" spans="13:16" ht="24" customHeight="1">
      <c r="M61" s="36"/>
      <c r="N61" s="36"/>
      <c r="O61" s="36"/>
      <c r="P61" s="36"/>
    </row>
    <row r="62" spans="13:16" ht="24" customHeight="1">
      <c r="M62" s="36"/>
      <c r="N62" s="36"/>
      <c r="O62" s="36"/>
      <c r="P62" s="36"/>
    </row>
    <row r="63" spans="13:16" ht="24" customHeight="1">
      <c r="M63" s="36"/>
      <c r="N63" s="36"/>
      <c r="O63" s="36"/>
      <c r="P63" s="36"/>
    </row>
    <row r="64" spans="13:16" ht="24" customHeight="1">
      <c r="M64" s="36"/>
      <c r="N64" s="36"/>
      <c r="O64" s="36"/>
      <c r="P64" s="36"/>
    </row>
  </sheetData>
  <mergeCells count="79">
    <mergeCell ref="S37:T38"/>
    <mergeCell ref="S40:T43"/>
    <mergeCell ref="O8:R8"/>
    <mergeCell ref="O9:R9"/>
    <mergeCell ref="S8:T8"/>
    <mergeCell ref="S9:T9"/>
    <mergeCell ref="N25:O25"/>
    <mergeCell ref="N21:R21"/>
    <mergeCell ref="N22:R22"/>
    <mergeCell ref="N23:R23"/>
    <mergeCell ref="D31:F31"/>
    <mergeCell ref="P29:R29"/>
    <mergeCell ref="P31:R31"/>
    <mergeCell ref="M31:O31"/>
    <mergeCell ref="J31:L31"/>
    <mergeCell ref="D29:F29"/>
    <mergeCell ref="G29:I29"/>
    <mergeCell ref="J29:L29"/>
    <mergeCell ref="M29:O29"/>
    <mergeCell ref="S20:T20"/>
    <mergeCell ref="N20:R20"/>
    <mergeCell ref="I20:M20"/>
    <mergeCell ref="I25:J25"/>
    <mergeCell ref="I21:M21"/>
    <mergeCell ref="I22:M22"/>
    <mergeCell ref="I23:M23"/>
    <mergeCell ref="I24:M24"/>
    <mergeCell ref="S22:T22"/>
    <mergeCell ref="S23:T23"/>
    <mergeCell ref="N39:R39"/>
    <mergeCell ref="D20:H20"/>
    <mergeCell ref="D15:H15"/>
    <mergeCell ref="I15:M15"/>
    <mergeCell ref="N15:R15"/>
    <mergeCell ref="D16:H16"/>
    <mergeCell ref="I16:M16"/>
    <mergeCell ref="N16:R16"/>
    <mergeCell ref="N24:R24"/>
    <mergeCell ref="G31:I31"/>
    <mergeCell ref="N43:R43"/>
    <mergeCell ref="S15:T15"/>
    <mergeCell ref="D42:H42"/>
    <mergeCell ref="D43:H43"/>
    <mergeCell ref="S39:T39"/>
    <mergeCell ref="P25:R25"/>
    <mergeCell ref="K25:M25"/>
    <mergeCell ref="I43:M43"/>
    <mergeCell ref="N37:R37"/>
    <mergeCell ref="N38:R38"/>
    <mergeCell ref="I40:M40"/>
    <mergeCell ref="I41:M41"/>
    <mergeCell ref="I42:M42"/>
    <mergeCell ref="N40:R40"/>
    <mergeCell ref="N41:R41"/>
    <mergeCell ref="N42:R42"/>
    <mergeCell ref="D32:F32"/>
    <mergeCell ref="I37:M37"/>
    <mergeCell ref="I38:M38"/>
    <mergeCell ref="I39:M39"/>
    <mergeCell ref="P32:R32"/>
    <mergeCell ref="M32:O32"/>
    <mergeCell ref="J32:L32"/>
    <mergeCell ref="G32:I32"/>
    <mergeCell ref="S24:T24"/>
    <mergeCell ref="D30:F30"/>
    <mergeCell ref="G30:I30"/>
    <mergeCell ref="J30:L30"/>
    <mergeCell ref="M30:O30"/>
    <mergeCell ref="P30:R30"/>
    <mergeCell ref="S16:T16"/>
    <mergeCell ref="C29:C30"/>
    <mergeCell ref="C31:C32"/>
    <mergeCell ref="S25:T25"/>
    <mergeCell ref="D21:H21"/>
    <mergeCell ref="D22:H22"/>
    <mergeCell ref="D23:H23"/>
    <mergeCell ref="D24:H24"/>
    <mergeCell ref="D25:H25"/>
    <mergeCell ref="S21:T21"/>
  </mergeCells>
  <printOptions horizontalCentered="1"/>
  <pageMargins left="0.5905511811023623" right="0.5905511811023623" top="0.3937007874015748" bottom="0.3937007874015748" header="0.5118110236220472" footer="0.42"/>
  <pageSetup firstPageNumber="26" useFirstPageNumber="1" horizontalDpi="600" verticalDpi="600" orientation="portrait" paperSize="9"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dimension ref="A1:P43"/>
  <sheetViews>
    <sheetView workbookViewId="0" topLeftCell="A1">
      <selection activeCell="G15" sqref="G15:H16"/>
    </sheetView>
  </sheetViews>
  <sheetFormatPr defaultColWidth="9.00390625" defaultRowHeight="13.5"/>
  <cols>
    <col min="1" max="4" width="2.25390625" style="47" customWidth="1"/>
    <col min="5" max="5" width="6.125" style="47" customWidth="1"/>
    <col min="6" max="6" width="11.625" style="47" customWidth="1"/>
    <col min="7" max="14" width="5.875" style="47" customWidth="1"/>
    <col min="15" max="15" width="11.125" style="47" customWidth="1"/>
    <col min="16" max="16" width="3.25390625" style="47" customWidth="1"/>
    <col min="17" max="16384" width="8.00390625" style="47" customWidth="1"/>
  </cols>
  <sheetData>
    <row r="1" s="34" customFormat="1" ht="17.25">
      <c r="A1" s="33" t="s">
        <v>889</v>
      </c>
    </row>
    <row r="2" s="34" customFormat="1" ht="15" customHeight="1">
      <c r="A2" s="33"/>
    </row>
    <row r="3" spans="1:16" s="34" customFormat="1" ht="24" customHeight="1">
      <c r="A3" s="39" t="s">
        <v>627</v>
      </c>
      <c r="B3" s="40"/>
      <c r="C3" s="40"/>
      <c r="D3" s="40"/>
      <c r="E3" s="40"/>
      <c r="F3" s="40"/>
      <c r="G3" s="40"/>
      <c r="H3" s="40"/>
      <c r="I3" s="41"/>
      <c r="J3" s="41"/>
      <c r="K3" s="41"/>
      <c r="L3" s="41"/>
      <c r="M3" s="41"/>
      <c r="N3" s="41"/>
      <c r="O3" s="41"/>
      <c r="P3" s="41"/>
    </row>
    <row r="4" spans="1:16" s="34" customFormat="1" ht="24" customHeight="1">
      <c r="A4" s="41" t="s">
        <v>95</v>
      </c>
      <c r="B4" s="41"/>
      <c r="C4" s="41"/>
      <c r="D4" s="41"/>
      <c r="E4" s="41"/>
      <c r="F4" s="41"/>
      <c r="G4" s="41"/>
      <c r="H4" s="41"/>
      <c r="I4" s="41"/>
      <c r="J4" s="41"/>
      <c r="K4" s="41"/>
      <c r="L4" s="41"/>
      <c r="M4" s="41"/>
      <c r="N4" s="41"/>
      <c r="O4" s="41"/>
      <c r="P4" s="41"/>
    </row>
    <row r="5" spans="1:8" s="43" customFormat="1" ht="13.5">
      <c r="A5" s="42"/>
      <c r="B5" s="42"/>
      <c r="C5" s="42"/>
      <c r="D5" s="42"/>
      <c r="E5" s="42"/>
      <c r="F5" s="42"/>
      <c r="G5" s="42"/>
      <c r="H5" s="42"/>
    </row>
    <row r="6" spans="12:16" s="34" customFormat="1" ht="17.25">
      <c r="L6" s="1256" t="s">
        <v>597</v>
      </c>
      <c r="M6" s="1256"/>
      <c r="N6" s="56" t="s">
        <v>888</v>
      </c>
      <c r="O6" s="81"/>
      <c r="P6" s="53"/>
    </row>
    <row r="7" spans="12:16" s="34" customFormat="1" ht="17.25">
      <c r="L7" s="1257" t="s">
        <v>599</v>
      </c>
      <c r="M7" s="1257"/>
      <c r="N7" s="56" t="s">
        <v>887</v>
      </c>
      <c r="O7" s="82"/>
      <c r="P7" s="53"/>
    </row>
    <row r="8" ht="15" customHeight="1"/>
    <row r="9" ht="17.25">
      <c r="A9" s="34" t="s">
        <v>890</v>
      </c>
    </row>
    <row r="10" ht="15" customHeight="1"/>
    <row r="11" ht="14.25">
      <c r="B11" s="33" t="s">
        <v>891</v>
      </c>
    </row>
    <row r="12" ht="6" customHeight="1" thickBot="1"/>
    <row r="13" spans="4:15" ht="15" customHeight="1">
      <c r="D13" s="83"/>
      <c r="E13" s="84"/>
      <c r="F13" s="84"/>
      <c r="G13" s="1262" t="s">
        <v>617</v>
      </c>
      <c r="H13" s="1264"/>
      <c r="I13" s="1262" t="s">
        <v>618</v>
      </c>
      <c r="J13" s="1264"/>
      <c r="K13" s="1262" t="s">
        <v>619</v>
      </c>
      <c r="L13" s="1264"/>
      <c r="M13" s="1262" t="s">
        <v>646</v>
      </c>
      <c r="N13" s="1264"/>
      <c r="O13" s="198" t="s">
        <v>620</v>
      </c>
    </row>
    <row r="14" spans="4:15" ht="30" customHeight="1" thickBot="1">
      <c r="D14" s="85" t="s">
        <v>892</v>
      </c>
      <c r="E14" s="86"/>
      <c r="F14" s="86"/>
      <c r="G14" s="1269">
        <v>324</v>
      </c>
      <c r="H14" s="1270"/>
      <c r="I14" s="1269">
        <v>1</v>
      </c>
      <c r="J14" s="1270"/>
      <c r="K14" s="1269">
        <v>4</v>
      </c>
      <c r="L14" s="1270"/>
      <c r="M14" s="1269">
        <v>892</v>
      </c>
      <c r="N14" s="1270"/>
      <c r="O14" s="87">
        <f>SUM(G14:N14)</f>
        <v>1221</v>
      </c>
    </row>
    <row r="15" spans="4:15" ht="15" customHeight="1" thickTop="1">
      <c r="D15" s="88" t="s">
        <v>893</v>
      </c>
      <c r="E15" s="49"/>
      <c r="F15" s="49"/>
      <c r="G15" s="1265">
        <v>274</v>
      </c>
      <c r="H15" s="1266"/>
      <c r="I15" s="1265">
        <v>1</v>
      </c>
      <c r="J15" s="1266"/>
      <c r="K15" s="1265">
        <v>2</v>
      </c>
      <c r="L15" s="1266"/>
      <c r="M15" s="1265">
        <v>718</v>
      </c>
      <c r="N15" s="1266"/>
      <c r="O15" s="1271">
        <f>SUM(G15:N16)</f>
        <v>995</v>
      </c>
    </row>
    <row r="16" spans="4:15" ht="15" customHeight="1">
      <c r="D16" s="89" t="s">
        <v>894</v>
      </c>
      <c r="E16" s="90"/>
      <c r="F16" s="91"/>
      <c r="G16" s="1267"/>
      <c r="H16" s="1268"/>
      <c r="I16" s="1267"/>
      <c r="J16" s="1268"/>
      <c r="K16" s="1267"/>
      <c r="L16" s="1268"/>
      <c r="M16" s="1267"/>
      <c r="N16" s="1268"/>
      <c r="O16" s="1272"/>
    </row>
    <row r="17" spans="4:15" ht="30" customHeight="1" thickBot="1">
      <c r="D17" s="85" t="s">
        <v>895</v>
      </c>
      <c r="E17" s="92"/>
      <c r="F17" s="86"/>
      <c r="G17" s="1269">
        <v>249</v>
      </c>
      <c r="H17" s="1270"/>
      <c r="I17" s="1269">
        <v>1</v>
      </c>
      <c r="J17" s="1270"/>
      <c r="K17" s="1269">
        <v>2</v>
      </c>
      <c r="L17" s="1270"/>
      <c r="M17" s="1269">
        <v>627</v>
      </c>
      <c r="N17" s="1270"/>
      <c r="O17" s="87">
        <f>SUM(G17:N17)</f>
        <v>879</v>
      </c>
    </row>
    <row r="18" spans="4:15" ht="15" customHeight="1" thickTop="1">
      <c r="D18" s="93" t="s">
        <v>896</v>
      </c>
      <c r="E18" s="49"/>
      <c r="F18" s="49"/>
      <c r="G18" s="1265">
        <v>37</v>
      </c>
      <c r="H18" s="1266"/>
      <c r="I18" s="1265">
        <v>0</v>
      </c>
      <c r="J18" s="1266"/>
      <c r="K18" s="1265">
        <v>2</v>
      </c>
      <c r="L18" s="1266"/>
      <c r="M18" s="1265">
        <v>153</v>
      </c>
      <c r="N18" s="1266"/>
      <c r="O18" s="1271">
        <f>SUM(G18:N19)</f>
        <v>192</v>
      </c>
    </row>
    <row r="19" spans="4:15" ht="15" customHeight="1">
      <c r="D19" s="94" t="s">
        <v>894</v>
      </c>
      <c r="E19" s="90"/>
      <c r="F19" s="91"/>
      <c r="G19" s="1267"/>
      <c r="H19" s="1268"/>
      <c r="I19" s="1267"/>
      <c r="J19" s="1268"/>
      <c r="K19" s="1267"/>
      <c r="L19" s="1268"/>
      <c r="M19" s="1267"/>
      <c r="N19" s="1268"/>
      <c r="O19" s="1272"/>
    </row>
    <row r="20" spans="4:15" ht="30" customHeight="1" thickBot="1">
      <c r="D20" s="95" t="s">
        <v>895</v>
      </c>
      <c r="E20" s="96"/>
      <c r="F20" s="97"/>
      <c r="G20" s="1218">
        <v>22</v>
      </c>
      <c r="H20" s="1220"/>
      <c r="I20" s="1218">
        <v>0</v>
      </c>
      <c r="J20" s="1220"/>
      <c r="K20" s="1218">
        <v>2</v>
      </c>
      <c r="L20" s="1220"/>
      <c r="M20" s="1218">
        <v>137</v>
      </c>
      <c r="N20" s="1220"/>
      <c r="O20" s="98">
        <f>SUM(G20:N20)</f>
        <v>161</v>
      </c>
    </row>
    <row r="21" ht="15" customHeight="1"/>
    <row r="22" ht="14.25">
      <c r="B22" s="33" t="s">
        <v>897</v>
      </c>
    </row>
    <row r="23" spans="3:4" ht="4.5" customHeight="1" thickBot="1">
      <c r="C23" s="43"/>
      <c r="D23" s="43"/>
    </row>
    <row r="24" spans="4:9" ht="15" customHeight="1">
      <c r="D24" s="83"/>
      <c r="E24" s="84"/>
      <c r="F24" s="84"/>
      <c r="G24" s="1262" t="s">
        <v>898</v>
      </c>
      <c r="H24" s="1263"/>
      <c r="I24" s="93"/>
    </row>
    <row r="25" spans="4:9" ht="29.25" customHeight="1" thickBot="1">
      <c r="D25" s="85" t="s">
        <v>899</v>
      </c>
      <c r="E25" s="86"/>
      <c r="F25" s="86"/>
      <c r="G25" s="1269">
        <v>0</v>
      </c>
      <c r="H25" s="1273"/>
      <c r="I25" s="93"/>
    </row>
    <row r="26" spans="4:9" ht="15" customHeight="1" thickTop="1">
      <c r="D26" s="88" t="s">
        <v>900</v>
      </c>
      <c r="E26" s="49"/>
      <c r="F26" s="49"/>
      <c r="G26" s="1265">
        <v>0</v>
      </c>
      <c r="H26" s="1275"/>
      <c r="I26" s="93"/>
    </row>
    <row r="27" spans="4:9" ht="15" customHeight="1">
      <c r="D27" s="89" t="s">
        <v>894</v>
      </c>
      <c r="E27" s="90"/>
      <c r="F27" s="91"/>
      <c r="G27" s="1267"/>
      <c r="H27" s="1276"/>
      <c r="I27" s="93"/>
    </row>
    <row r="28" spans="4:9" ht="30.75" customHeight="1" thickBot="1">
      <c r="D28" s="85" t="s">
        <v>895</v>
      </c>
      <c r="E28" s="92"/>
      <c r="F28" s="86"/>
      <c r="G28" s="1269">
        <v>0</v>
      </c>
      <c r="H28" s="1273"/>
      <c r="I28" s="93"/>
    </row>
    <row r="29" spans="4:9" ht="15" customHeight="1" thickTop="1">
      <c r="D29" s="93" t="s">
        <v>901</v>
      </c>
      <c r="E29" s="49"/>
      <c r="F29" s="49"/>
      <c r="G29" s="1265">
        <v>0</v>
      </c>
      <c r="H29" s="1275"/>
      <c r="I29" s="93"/>
    </row>
    <row r="30" spans="4:9" ht="15" customHeight="1">
      <c r="D30" s="89" t="s">
        <v>894</v>
      </c>
      <c r="E30" s="90"/>
      <c r="F30" s="91"/>
      <c r="G30" s="1267"/>
      <c r="H30" s="1276"/>
      <c r="I30" s="93"/>
    </row>
    <row r="31" spans="4:9" ht="30" customHeight="1" thickBot="1">
      <c r="D31" s="95" t="s">
        <v>895</v>
      </c>
      <c r="E31" s="96"/>
      <c r="F31" s="97"/>
      <c r="G31" s="1218">
        <v>0</v>
      </c>
      <c r="H31" s="1274"/>
      <c r="I31" s="93"/>
    </row>
    <row r="32" spans="3:4" ht="15" customHeight="1">
      <c r="C32" s="43"/>
      <c r="D32" s="43"/>
    </row>
    <row r="33" ht="14.25">
      <c r="B33" s="33" t="s">
        <v>902</v>
      </c>
    </row>
    <row r="34" ht="4.5" customHeight="1">
      <c r="B34" s="33"/>
    </row>
    <row r="35" ht="4.5" customHeight="1" thickBot="1"/>
    <row r="36" spans="4:14" ht="15" customHeight="1">
      <c r="D36" s="83"/>
      <c r="E36" s="84"/>
      <c r="F36" s="84"/>
      <c r="G36" s="1260" t="s">
        <v>903</v>
      </c>
      <c r="H36" s="1261"/>
      <c r="I36" s="99"/>
      <c r="J36" s="100"/>
      <c r="K36" s="100"/>
      <c r="L36" s="1260" t="s">
        <v>898</v>
      </c>
      <c r="M36" s="1261"/>
      <c r="N36" s="102"/>
    </row>
    <row r="37" spans="4:14" ht="30" customHeight="1" thickBot="1">
      <c r="D37" s="85" t="s">
        <v>899</v>
      </c>
      <c r="E37" s="86"/>
      <c r="F37" s="86"/>
      <c r="G37" s="1269">
        <v>228</v>
      </c>
      <c r="H37" s="1273"/>
      <c r="I37" s="85" t="s">
        <v>899</v>
      </c>
      <c r="J37" s="92"/>
      <c r="K37" s="92"/>
      <c r="L37" s="1283">
        <v>225</v>
      </c>
      <c r="M37" s="1284"/>
      <c r="N37" s="102"/>
    </row>
    <row r="38" spans="4:14" ht="15" customHeight="1" thickTop="1">
      <c r="D38" s="88" t="s">
        <v>893</v>
      </c>
      <c r="E38" s="49"/>
      <c r="F38" s="49"/>
      <c r="G38" s="1265">
        <v>152</v>
      </c>
      <c r="H38" s="1275"/>
      <c r="I38" s="88" t="s">
        <v>900</v>
      </c>
      <c r="J38" s="49"/>
      <c r="K38" s="102"/>
      <c r="L38" s="1279">
        <v>58</v>
      </c>
      <c r="M38" s="1280"/>
      <c r="N38" s="102"/>
    </row>
    <row r="39" spans="4:14" ht="15" customHeight="1">
      <c r="D39" s="89" t="s">
        <v>894</v>
      </c>
      <c r="E39" s="90"/>
      <c r="F39" s="91"/>
      <c r="G39" s="1267"/>
      <c r="H39" s="1276"/>
      <c r="I39" s="89" t="s">
        <v>894</v>
      </c>
      <c r="J39" s="90"/>
      <c r="K39" s="90"/>
      <c r="L39" s="1281"/>
      <c r="M39" s="1282"/>
      <c r="N39" s="102"/>
    </row>
    <row r="40" spans="4:14" ht="30" customHeight="1" thickBot="1">
      <c r="D40" s="103" t="s">
        <v>904</v>
      </c>
      <c r="E40" s="92"/>
      <c r="F40" s="86"/>
      <c r="G40" s="1269">
        <v>136</v>
      </c>
      <c r="H40" s="1273"/>
      <c r="I40" s="103" t="s">
        <v>895</v>
      </c>
      <c r="J40" s="92"/>
      <c r="K40" s="92"/>
      <c r="L40" s="1283">
        <v>56</v>
      </c>
      <c r="M40" s="1284"/>
      <c r="N40" s="102"/>
    </row>
    <row r="41" spans="4:14" ht="15" customHeight="1" thickTop="1">
      <c r="D41" s="88" t="s">
        <v>896</v>
      </c>
      <c r="E41" s="49"/>
      <c r="F41" s="49"/>
      <c r="G41" s="1265">
        <v>64</v>
      </c>
      <c r="H41" s="1275"/>
      <c r="I41" s="88" t="s">
        <v>905</v>
      </c>
      <c r="J41" s="49"/>
      <c r="K41" s="102"/>
      <c r="L41" s="1279">
        <v>40</v>
      </c>
      <c r="M41" s="1280"/>
      <c r="N41" s="102"/>
    </row>
    <row r="42" spans="4:14" ht="15" customHeight="1">
      <c r="D42" s="89" t="s">
        <v>894</v>
      </c>
      <c r="E42" s="90"/>
      <c r="F42" s="91"/>
      <c r="G42" s="1267"/>
      <c r="H42" s="1276"/>
      <c r="I42" s="89" t="s">
        <v>894</v>
      </c>
      <c r="J42" s="90"/>
      <c r="K42" s="90"/>
      <c r="L42" s="1281"/>
      <c r="M42" s="1282"/>
      <c r="N42" s="49"/>
    </row>
    <row r="43" spans="4:14" ht="30" customHeight="1" thickBot="1">
      <c r="D43" s="104" t="s">
        <v>895</v>
      </c>
      <c r="E43" s="96"/>
      <c r="F43" s="97"/>
      <c r="G43" s="1218">
        <v>61</v>
      </c>
      <c r="H43" s="1274"/>
      <c r="I43" s="104" t="s">
        <v>895</v>
      </c>
      <c r="J43" s="96"/>
      <c r="K43" s="96"/>
      <c r="L43" s="1277">
        <v>38</v>
      </c>
      <c r="M43" s="1278"/>
      <c r="N43" s="49"/>
    </row>
  </sheetData>
  <mergeCells count="46">
    <mergeCell ref="L6:M6"/>
    <mergeCell ref="L7:M7"/>
    <mergeCell ref="L43:M43"/>
    <mergeCell ref="L38:M39"/>
    <mergeCell ref="L41:M42"/>
    <mergeCell ref="L37:M37"/>
    <mergeCell ref="L40:M40"/>
    <mergeCell ref="M14:N14"/>
    <mergeCell ref="K20:L20"/>
    <mergeCell ref="K15:L16"/>
    <mergeCell ref="G43:H43"/>
    <mergeCell ref="G38:H39"/>
    <mergeCell ref="G41:H42"/>
    <mergeCell ref="G40:H40"/>
    <mergeCell ref="G31:H31"/>
    <mergeCell ref="G26:H27"/>
    <mergeCell ref="G29:H30"/>
    <mergeCell ref="G37:H37"/>
    <mergeCell ref="G28:H28"/>
    <mergeCell ref="G36:H36"/>
    <mergeCell ref="O15:O16"/>
    <mergeCell ref="O18:O19"/>
    <mergeCell ref="G25:H25"/>
    <mergeCell ref="M20:N20"/>
    <mergeCell ref="M15:N16"/>
    <mergeCell ref="M18:N19"/>
    <mergeCell ref="I20:J20"/>
    <mergeCell ref="I15:J16"/>
    <mergeCell ref="I18:J19"/>
    <mergeCell ref="M17:N17"/>
    <mergeCell ref="G17:H17"/>
    <mergeCell ref="K18:L19"/>
    <mergeCell ref="K14:L14"/>
    <mergeCell ref="K17:L17"/>
    <mergeCell ref="I14:J14"/>
    <mergeCell ref="I17:J17"/>
    <mergeCell ref="L36:M36"/>
    <mergeCell ref="G24:H24"/>
    <mergeCell ref="G13:H13"/>
    <mergeCell ref="I13:J13"/>
    <mergeCell ref="K13:L13"/>
    <mergeCell ref="M13:N13"/>
    <mergeCell ref="G20:H20"/>
    <mergeCell ref="G15:H16"/>
    <mergeCell ref="G18:H19"/>
    <mergeCell ref="G14:H14"/>
  </mergeCells>
  <printOptions horizontalCentered="1"/>
  <pageMargins left="0.5905511811023623" right="0.5905511811023623" top="0.42" bottom="0.5905511811023623" header="0.5118110236220472" footer="0.5118110236220472"/>
  <pageSetup firstPageNumber="27" useFirstPageNumber="1"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P60"/>
  <sheetViews>
    <sheetView view="pageBreakPreview" zoomScaleSheetLayoutView="100" workbookViewId="0" topLeftCell="A28">
      <selection activeCell="M31" sqref="M31"/>
    </sheetView>
  </sheetViews>
  <sheetFormatPr defaultColWidth="9.00390625" defaultRowHeight="13.5"/>
  <cols>
    <col min="1" max="4" width="2.25390625" style="283" customWidth="1"/>
    <col min="5" max="5" width="12.625" style="283" customWidth="1"/>
    <col min="6" max="16" width="6.375" style="283" customWidth="1"/>
    <col min="17" max="16384" width="8.00390625" style="283" customWidth="1"/>
  </cols>
  <sheetData>
    <row r="1" s="280" customFormat="1" ht="17.25">
      <c r="A1" s="279" t="s">
        <v>1062</v>
      </c>
    </row>
    <row r="2" s="280" customFormat="1" ht="15" customHeight="1">
      <c r="A2" s="279"/>
    </row>
    <row r="3" spans="1:15" s="280" customFormat="1" ht="24" customHeight="1">
      <c r="A3" s="1304" t="s">
        <v>627</v>
      </c>
      <c r="B3" s="1304"/>
      <c r="C3" s="1304"/>
      <c r="D3" s="1304"/>
      <c r="E3" s="1304"/>
      <c r="F3" s="1304"/>
      <c r="G3" s="1304"/>
      <c r="H3" s="1304"/>
      <c r="I3" s="1304"/>
      <c r="J3" s="1304"/>
      <c r="K3" s="1304"/>
      <c r="L3" s="1304"/>
      <c r="M3" s="1304"/>
      <c r="N3" s="1304"/>
      <c r="O3" s="1304"/>
    </row>
    <row r="4" spans="1:15" s="280" customFormat="1" ht="24" customHeight="1">
      <c r="A4" s="1305" t="s">
        <v>466</v>
      </c>
      <c r="B4" s="1305"/>
      <c r="C4" s="1305"/>
      <c r="D4" s="1305"/>
      <c r="E4" s="1305"/>
      <c r="F4" s="1305"/>
      <c r="G4" s="1305"/>
      <c r="H4" s="1305"/>
      <c r="I4" s="1305"/>
      <c r="J4" s="1305"/>
      <c r="K4" s="1305"/>
      <c r="L4" s="1305"/>
      <c r="M4" s="1305"/>
      <c r="N4" s="1305"/>
      <c r="O4" s="1305"/>
    </row>
    <row r="5" spans="1:6" s="282" customFormat="1" ht="13.5">
      <c r="A5" s="281"/>
      <c r="B5" s="281"/>
      <c r="C5" s="281"/>
      <c r="D5" s="281"/>
      <c r="E5" s="281"/>
      <c r="F5" s="281"/>
    </row>
    <row r="6" spans="10:13" s="280" customFormat="1" ht="17.25">
      <c r="J6" s="1256" t="s">
        <v>597</v>
      </c>
      <c r="K6" s="1256"/>
      <c r="L6" s="56" t="s">
        <v>1063</v>
      </c>
      <c r="M6" s="81"/>
    </row>
    <row r="7" spans="10:13" s="280" customFormat="1" ht="17.25">
      <c r="J7" s="1257" t="s">
        <v>599</v>
      </c>
      <c r="K7" s="1257"/>
      <c r="L7" s="56" t="s">
        <v>887</v>
      </c>
      <c r="M7" s="82"/>
    </row>
    <row r="8" ht="15" customHeight="1"/>
    <row r="9" ht="17.25">
      <c r="A9" s="280" t="s">
        <v>890</v>
      </c>
    </row>
    <row r="10" ht="15" customHeight="1"/>
    <row r="11" ht="14.25">
      <c r="B11" s="279" t="s">
        <v>440</v>
      </c>
    </row>
    <row r="12" ht="6" customHeight="1" thickBot="1"/>
    <row r="13" spans="3:15" ht="12.75" customHeight="1">
      <c r="C13" s="314"/>
      <c r="D13" s="315"/>
      <c r="E13" s="316"/>
      <c r="F13" s="1306" t="s">
        <v>441</v>
      </c>
      <c r="G13" s="1307"/>
      <c r="H13" s="1306" t="s">
        <v>442</v>
      </c>
      <c r="I13" s="1307"/>
      <c r="J13" s="1306" t="s">
        <v>443</v>
      </c>
      <c r="K13" s="1307"/>
      <c r="L13" s="1306" t="s">
        <v>998</v>
      </c>
      <c r="M13" s="1307"/>
      <c r="N13" s="1306" t="s">
        <v>444</v>
      </c>
      <c r="O13" s="1310"/>
    </row>
    <row r="14" spans="3:15" ht="12.75" customHeight="1">
      <c r="C14" s="317"/>
      <c r="D14" s="318"/>
      <c r="E14" s="319"/>
      <c r="F14" s="1308"/>
      <c r="G14" s="1309"/>
      <c r="H14" s="1308"/>
      <c r="I14" s="1309"/>
      <c r="J14" s="1308"/>
      <c r="K14" s="1309"/>
      <c r="L14" s="1308"/>
      <c r="M14" s="1309"/>
      <c r="N14" s="1308"/>
      <c r="O14" s="1311"/>
    </row>
    <row r="15" spans="3:15" ht="21.75" customHeight="1" thickBot="1">
      <c r="C15" s="320" t="s">
        <v>433</v>
      </c>
      <c r="D15" s="321"/>
      <c r="E15" s="322"/>
      <c r="F15" s="1312">
        <v>348</v>
      </c>
      <c r="G15" s="1322"/>
      <c r="H15" s="1312">
        <v>3</v>
      </c>
      <c r="I15" s="1322"/>
      <c r="J15" s="1312">
        <v>4</v>
      </c>
      <c r="K15" s="1322"/>
      <c r="L15" s="1312">
        <v>1637</v>
      </c>
      <c r="M15" s="1322"/>
      <c r="N15" s="1312">
        <f>SUM(F15:M15)</f>
        <v>1992</v>
      </c>
      <c r="O15" s="1313"/>
    </row>
    <row r="16" spans="3:15" ht="24.75" customHeight="1">
      <c r="C16" s="323"/>
      <c r="D16" s="318"/>
      <c r="E16" s="319"/>
      <c r="F16" s="324" t="s">
        <v>445</v>
      </c>
      <c r="G16" s="324" t="s">
        <v>446</v>
      </c>
      <c r="H16" s="324" t="s">
        <v>445</v>
      </c>
      <c r="I16" s="324" t="s">
        <v>446</v>
      </c>
      <c r="J16" s="324" t="s">
        <v>445</v>
      </c>
      <c r="K16" s="324" t="s">
        <v>446</v>
      </c>
      <c r="L16" s="324" t="s">
        <v>445</v>
      </c>
      <c r="M16" s="324" t="s">
        <v>447</v>
      </c>
      <c r="N16" s="324" t="s">
        <v>445</v>
      </c>
      <c r="O16" s="375" t="s">
        <v>447</v>
      </c>
    </row>
    <row r="17" spans="3:15" ht="12" customHeight="1">
      <c r="C17" s="325" t="s">
        <v>448</v>
      </c>
      <c r="D17" s="326"/>
      <c r="E17" s="327"/>
      <c r="F17" s="1328">
        <v>77</v>
      </c>
      <c r="G17" s="1328">
        <v>77</v>
      </c>
      <c r="H17" s="1328">
        <v>0</v>
      </c>
      <c r="I17" s="1328">
        <v>0</v>
      </c>
      <c r="J17" s="1328">
        <v>2</v>
      </c>
      <c r="K17" s="1328">
        <v>2</v>
      </c>
      <c r="L17" s="1328">
        <v>414</v>
      </c>
      <c r="M17" s="1328">
        <v>414</v>
      </c>
      <c r="N17" s="1328">
        <f>SUM(F17,H17,J17,L17)</f>
        <v>493</v>
      </c>
      <c r="O17" s="1330">
        <f>SUM(G17,I17,K17,M17)</f>
        <v>493</v>
      </c>
    </row>
    <row r="18" spans="3:15" ht="12" customHeight="1">
      <c r="C18" s="323"/>
      <c r="D18" s="328" t="s">
        <v>434</v>
      </c>
      <c r="E18" s="329"/>
      <c r="F18" s="1329"/>
      <c r="G18" s="1329"/>
      <c r="H18" s="1329"/>
      <c r="I18" s="1329"/>
      <c r="J18" s="1329"/>
      <c r="K18" s="1329"/>
      <c r="L18" s="1329"/>
      <c r="M18" s="1329"/>
      <c r="N18" s="1329"/>
      <c r="O18" s="1331"/>
    </row>
    <row r="19" spans="3:15" ht="24.75" customHeight="1" thickBot="1">
      <c r="C19" s="330"/>
      <c r="D19" s="331" t="s">
        <v>435</v>
      </c>
      <c r="E19" s="332"/>
      <c r="F19" s="333">
        <v>69</v>
      </c>
      <c r="G19" s="333">
        <v>69</v>
      </c>
      <c r="H19" s="333">
        <v>0</v>
      </c>
      <c r="I19" s="333">
        <v>0</v>
      </c>
      <c r="J19" s="333">
        <v>2</v>
      </c>
      <c r="K19" s="333">
        <v>2</v>
      </c>
      <c r="L19" s="333">
        <v>365</v>
      </c>
      <c r="M19" s="333">
        <v>365</v>
      </c>
      <c r="N19" s="333">
        <f aca="true" t="shared" si="0" ref="N19:N25">SUM(F19,H19,J19,L19)</f>
        <v>436</v>
      </c>
      <c r="O19" s="376">
        <f aca="true" t="shared" si="1" ref="O19:O25">SUM(G19,I19,K19,M19)</f>
        <v>436</v>
      </c>
    </row>
    <row r="20" spans="3:15" ht="12" customHeight="1" thickTop="1">
      <c r="C20" s="334" t="s">
        <v>449</v>
      </c>
      <c r="D20" s="304"/>
      <c r="E20" s="335"/>
      <c r="F20" s="1332">
        <v>242</v>
      </c>
      <c r="G20" s="1332">
        <v>242</v>
      </c>
      <c r="H20" s="1332">
        <v>3</v>
      </c>
      <c r="I20" s="1332">
        <v>3</v>
      </c>
      <c r="J20" s="1332">
        <v>1</v>
      </c>
      <c r="K20" s="1332">
        <v>1</v>
      </c>
      <c r="L20" s="1332">
        <v>1059</v>
      </c>
      <c r="M20" s="1332">
        <v>1059</v>
      </c>
      <c r="N20" s="1332">
        <f>SUM(F20,H20,J20,L20)</f>
        <v>1305</v>
      </c>
      <c r="O20" s="1333">
        <f>SUM(G20,I20,K20,M20)</f>
        <v>1305</v>
      </c>
    </row>
    <row r="21" spans="3:15" ht="12" customHeight="1">
      <c r="C21" s="323"/>
      <c r="D21" s="328" t="s">
        <v>434</v>
      </c>
      <c r="E21" s="329"/>
      <c r="F21" s="1329"/>
      <c r="G21" s="1329"/>
      <c r="H21" s="1329"/>
      <c r="I21" s="1329"/>
      <c r="J21" s="1329"/>
      <c r="K21" s="1329"/>
      <c r="L21" s="1329"/>
      <c r="M21" s="1329"/>
      <c r="N21" s="1329"/>
      <c r="O21" s="1331"/>
    </row>
    <row r="22" spans="3:15" ht="24.75" customHeight="1" thickBot="1">
      <c r="C22" s="330"/>
      <c r="D22" s="331" t="s">
        <v>435</v>
      </c>
      <c r="E22" s="332"/>
      <c r="F22" s="333">
        <v>222</v>
      </c>
      <c r="G22" s="333">
        <v>222</v>
      </c>
      <c r="H22" s="333">
        <v>3</v>
      </c>
      <c r="I22" s="333">
        <v>3</v>
      </c>
      <c r="J22" s="333">
        <v>1</v>
      </c>
      <c r="K22" s="333">
        <v>1</v>
      </c>
      <c r="L22" s="333">
        <v>971</v>
      </c>
      <c r="M22" s="333">
        <v>971</v>
      </c>
      <c r="N22" s="333">
        <f t="shared" si="0"/>
        <v>1197</v>
      </c>
      <c r="O22" s="376">
        <f t="shared" si="1"/>
        <v>1197</v>
      </c>
    </row>
    <row r="23" spans="3:15" ht="12" customHeight="1" thickTop="1">
      <c r="C23" s="334" t="s">
        <v>450</v>
      </c>
      <c r="D23" s="304"/>
      <c r="E23" s="335"/>
      <c r="F23" s="1332">
        <v>28</v>
      </c>
      <c r="G23" s="1332">
        <v>28</v>
      </c>
      <c r="H23" s="1332">
        <v>0</v>
      </c>
      <c r="I23" s="1332">
        <v>0</v>
      </c>
      <c r="J23" s="1332">
        <v>1</v>
      </c>
      <c r="K23" s="1332">
        <v>1</v>
      </c>
      <c r="L23" s="1332">
        <v>164</v>
      </c>
      <c r="M23" s="1332">
        <v>164</v>
      </c>
      <c r="N23" s="1332">
        <f>SUM(F23,H23,J23,L23)</f>
        <v>193</v>
      </c>
      <c r="O23" s="1333">
        <f>SUM(G23,I23,K23,M23)</f>
        <v>193</v>
      </c>
    </row>
    <row r="24" spans="3:15" ht="12" customHeight="1">
      <c r="C24" s="323"/>
      <c r="D24" s="328" t="s">
        <v>434</v>
      </c>
      <c r="E24" s="329"/>
      <c r="F24" s="1329"/>
      <c r="G24" s="1329"/>
      <c r="H24" s="1329"/>
      <c r="I24" s="1329"/>
      <c r="J24" s="1329"/>
      <c r="K24" s="1329"/>
      <c r="L24" s="1329"/>
      <c r="M24" s="1329"/>
      <c r="N24" s="1329"/>
      <c r="O24" s="1331"/>
    </row>
    <row r="25" spans="3:15" ht="24.75" customHeight="1" thickBot="1">
      <c r="C25" s="336"/>
      <c r="D25" s="337" t="s">
        <v>435</v>
      </c>
      <c r="E25" s="338"/>
      <c r="F25" s="339">
        <v>26</v>
      </c>
      <c r="G25" s="339">
        <v>26</v>
      </c>
      <c r="H25" s="339">
        <v>0</v>
      </c>
      <c r="I25" s="339">
        <v>0</v>
      </c>
      <c r="J25" s="339">
        <v>1</v>
      </c>
      <c r="K25" s="339">
        <v>1</v>
      </c>
      <c r="L25" s="339">
        <v>147</v>
      </c>
      <c r="M25" s="339">
        <v>147</v>
      </c>
      <c r="N25" s="339">
        <f t="shared" si="0"/>
        <v>174</v>
      </c>
      <c r="O25" s="377">
        <f t="shared" si="1"/>
        <v>174</v>
      </c>
    </row>
    <row r="26" ht="9.75" customHeight="1"/>
    <row r="27" ht="9.75" customHeight="1"/>
    <row r="28" ht="9.75" customHeight="1"/>
    <row r="29" ht="9.75" customHeight="1"/>
    <row r="30" ht="9.75" customHeight="1"/>
    <row r="31" ht="14.25">
      <c r="B31" s="279" t="s">
        <v>1064</v>
      </c>
    </row>
    <row r="32" ht="6" customHeight="1" thickBot="1">
      <c r="B32" s="282"/>
    </row>
    <row r="33" spans="3:15" ht="12.75" customHeight="1">
      <c r="C33" s="340"/>
      <c r="D33" s="341"/>
      <c r="E33" s="342"/>
      <c r="F33" s="1291" t="s">
        <v>451</v>
      </c>
      <c r="G33" s="1292"/>
      <c r="H33" s="1292"/>
      <c r="I33" s="1293"/>
      <c r="J33" s="343"/>
      <c r="K33" s="344"/>
      <c r="L33" s="345"/>
      <c r="M33" s="1285" t="s">
        <v>452</v>
      </c>
      <c r="N33" s="1286"/>
      <c r="O33" s="346"/>
    </row>
    <row r="34" spans="3:15" ht="24.75" customHeight="1" thickBot="1">
      <c r="C34" s="330" t="s">
        <v>433</v>
      </c>
      <c r="D34" s="347"/>
      <c r="E34" s="347"/>
      <c r="F34" s="1314">
        <v>191</v>
      </c>
      <c r="G34" s="1315"/>
      <c r="H34" s="1315"/>
      <c r="I34" s="1316"/>
      <c r="J34" s="331" t="s">
        <v>433</v>
      </c>
      <c r="K34" s="347"/>
      <c r="L34" s="347"/>
      <c r="M34" s="1319">
        <v>95</v>
      </c>
      <c r="N34" s="1320"/>
      <c r="O34" s="348"/>
    </row>
    <row r="35" spans="3:15" ht="13.5" customHeight="1" thickTop="1">
      <c r="C35" s="349"/>
      <c r="D35" s="350"/>
      <c r="E35" s="351"/>
      <c r="F35" s="1326" t="s">
        <v>445</v>
      </c>
      <c r="G35" s="1326"/>
      <c r="H35" s="1326" t="s">
        <v>446</v>
      </c>
      <c r="I35" s="1327"/>
      <c r="J35" s="1287" t="s">
        <v>436</v>
      </c>
      <c r="K35" s="1288"/>
      <c r="L35" s="352"/>
      <c r="M35" s="1298">
        <v>55</v>
      </c>
      <c r="N35" s="1299"/>
      <c r="O35" s="348"/>
    </row>
    <row r="36" spans="3:15" ht="12" customHeight="1">
      <c r="C36" s="334" t="s">
        <v>448</v>
      </c>
      <c r="D36" s="304"/>
      <c r="E36" s="304"/>
      <c r="F36" s="1294">
        <v>36</v>
      </c>
      <c r="G36" s="1324"/>
      <c r="H36" s="1294">
        <v>1</v>
      </c>
      <c r="I36" s="1295"/>
      <c r="J36" s="1289"/>
      <c r="K36" s="1290"/>
      <c r="L36" s="353"/>
      <c r="M36" s="1300"/>
      <c r="N36" s="1301"/>
      <c r="O36" s="354"/>
    </row>
    <row r="37" spans="3:15" ht="12" customHeight="1">
      <c r="C37" s="323"/>
      <c r="D37" s="328" t="s">
        <v>434</v>
      </c>
      <c r="E37" s="318"/>
      <c r="F37" s="1296"/>
      <c r="G37" s="1325"/>
      <c r="H37" s="1296"/>
      <c r="I37" s="1297"/>
      <c r="J37" s="323" t="s">
        <v>437</v>
      </c>
      <c r="K37" s="328"/>
      <c r="L37" s="328"/>
      <c r="M37" s="1302"/>
      <c r="N37" s="1303"/>
      <c r="O37" s="354"/>
    </row>
    <row r="38" spans="3:15" ht="24.75" customHeight="1" thickBot="1">
      <c r="C38" s="330"/>
      <c r="D38" s="331" t="s">
        <v>435</v>
      </c>
      <c r="E38" s="347"/>
      <c r="F38" s="1319">
        <v>32</v>
      </c>
      <c r="G38" s="1323"/>
      <c r="H38" s="1319">
        <v>1</v>
      </c>
      <c r="I38" s="1320"/>
      <c r="J38" s="330" t="s">
        <v>438</v>
      </c>
      <c r="K38" s="331"/>
      <c r="L38" s="331"/>
      <c r="M38" s="1319">
        <v>50</v>
      </c>
      <c r="N38" s="1320"/>
      <c r="O38" s="354"/>
    </row>
    <row r="39" spans="3:15" ht="12" customHeight="1" thickTop="1">
      <c r="C39" s="334" t="s">
        <v>449</v>
      </c>
      <c r="D39" s="304"/>
      <c r="E39" s="304"/>
      <c r="F39" s="1298">
        <v>98</v>
      </c>
      <c r="G39" s="1334"/>
      <c r="H39" s="1298">
        <v>74</v>
      </c>
      <c r="I39" s="1299"/>
      <c r="J39" s="355" t="s">
        <v>439</v>
      </c>
      <c r="K39" s="304"/>
      <c r="L39" s="353"/>
      <c r="M39" s="1298">
        <v>38</v>
      </c>
      <c r="N39" s="1299"/>
      <c r="O39" s="354"/>
    </row>
    <row r="40" spans="3:15" ht="12" customHeight="1">
      <c r="C40" s="323"/>
      <c r="D40" s="328" t="s">
        <v>434</v>
      </c>
      <c r="E40" s="318"/>
      <c r="F40" s="1302"/>
      <c r="G40" s="1335"/>
      <c r="H40" s="1302"/>
      <c r="I40" s="1303"/>
      <c r="J40" s="323" t="s">
        <v>437</v>
      </c>
      <c r="K40" s="328"/>
      <c r="L40" s="328"/>
      <c r="M40" s="1302"/>
      <c r="N40" s="1303"/>
      <c r="O40" s="354"/>
    </row>
    <row r="41" spans="3:15" ht="24.75" customHeight="1" thickBot="1">
      <c r="C41" s="330"/>
      <c r="D41" s="331" t="s">
        <v>435</v>
      </c>
      <c r="E41" s="347"/>
      <c r="F41" s="1319">
        <v>91</v>
      </c>
      <c r="G41" s="1323"/>
      <c r="H41" s="1319">
        <v>69</v>
      </c>
      <c r="I41" s="1320"/>
      <c r="J41" s="336" t="s">
        <v>438</v>
      </c>
      <c r="K41" s="337"/>
      <c r="L41" s="337"/>
      <c r="M41" s="1317">
        <v>33</v>
      </c>
      <c r="N41" s="1318"/>
      <c r="O41" s="354"/>
    </row>
    <row r="42" spans="3:15" ht="12" customHeight="1" thickTop="1">
      <c r="C42" s="334" t="s">
        <v>453</v>
      </c>
      <c r="D42" s="304"/>
      <c r="E42" s="304"/>
      <c r="F42" s="1298">
        <v>57</v>
      </c>
      <c r="G42" s="1334"/>
      <c r="H42" s="1298">
        <v>116</v>
      </c>
      <c r="I42" s="1299"/>
      <c r="J42" s="334"/>
      <c r="K42" s="304"/>
      <c r="L42" s="304"/>
      <c r="M42" s="353"/>
      <c r="N42" s="353"/>
      <c r="O42" s="353"/>
    </row>
    <row r="43" spans="3:15" ht="12" customHeight="1">
      <c r="C43" s="323"/>
      <c r="D43" s="328" t="s">
        <v>434</v>
      </c>
      <c r="E43" s="318"/>
      <c r="F43" s="1302"/>
      <c r="G43" s="1335"/>
      <c r="H43" s="1302"/>
      <c r="I43" s="1303"/>
      <c r="J43" s="355"/>
      <c r="K43" s="304"/>
      <c r="L43" s="352"/>
      <c r="M43" s="304"/>
      <c r="N43" s="304"/>
      <c r="O43" s="304"/>
    </row>
    <row r="44" spans="3:15" ht="24.75" customHeight="1" thickBot="1">
      <c r="C44" s="336"/>
      <c r="D44" s="337" t="s">
        <v>435</v>
      </c>
      <c r="E44" s="356"/>
      <c r="F44" s="1317">
        <v>53</v>
      </c>
      <c r="G44" s="1321"/>
      <c r="H44" s="1317">
        <v>106</v>
      </c>
      <c r="I44" s="1318"/>
      <c r="J44" s="355"/>
      <c r="K44" s="304"/>
      <c r="L44" s="352"/>
      <c r="M44" s="304"/>
      <c r="N44" s="304"/>
      <c r="O44" s="304"/>
    </row>
    <row r="45" spans="4:16" ht="21" customHeight="1">
      <c r="D45" s="304"/>
      <c r="E45" s="304"/>
      <c r="F45" s="304"/>
      <c r="G45" s="357"/>
      <c r="H45" s="304"/>
      <c r="I45" s="304"/>
      <c r="J45" s="304"/>
      <c r="K45" s="304"/>
      <c r="L45" s="304"/>
      <c r="M45" s="304"/>
      <c r="N45" s="304"/>
      <c r="O45" s="304"/>
      <c r="P45" s="304"/>
    </row>
    <row r="46" spans="4:16" ht="21" customHeight="1">
      <c r="D46" s="304"/>
      <c r="E46" s="304"/>
      <c r="F46" s="304"/>
      <c r="G46" s="357"/>
      <c r="H46" s="304"/>
      <c r="I46" s="304"/>
      <c r="J46" s="304"/>
      <c r="K46" s="304"/>
      <c r="L46" s="304"/>
      <c r="M46" s="304"/>
      <c r="N46" s="304"/>
      <c r="O46" s="304"/>
      <c r="P46" s="304"/>
    </row>
    <row r="47" spans="4:16" ht="21" customHeight="1">
      <c r="D47" s="304"/>
      <c r="E47" s="304"/>
      <c r="F47" s="304"/>
      <c r="G47" s="304"/>
      <c r="H47" s="358"/>
      <c r="I47" s="358"/>
      <c r="J47" s="304"/>
      <c r="K47" s="304"/>
      <c r="L47" s="304"/>
      <c r="M47" s="304"/>
      <c r="N47" s="304"/>
      <c r="O47" s="304"/>
      <c r="P47" s="304"/>
    </row>
    <row r="48" spans="4:16" ht="21" customHeight="1">
      <c r="D48" s="304"/>
      <c r="E48" s="304"/>
      <c r="F48" s="304"/>
      <c r="G48" s="357"/>
      <c r="H48" s="304"/>
      <c r="I48" s="304"/>
      <c r="J48" s="304"/>
      <c r="K48" s="304"/>
      <c r="L48" s="304"/>
      <c r="M48" s="304"/>
      <c r="N48" s="304"/>
      <c r="O48" s="304"/>
      <c r="P48" s="304"/>
    </row>
    <row r="49" spans="4:16" ht="21" customHeight="1">
      <c r="D49" s="304"/>
      <c r="E49" s="304"/>
      <c r="F49" s="304"/>
      <c r="G49" s="357"/>
      <c r="H49" s="304"/>
      <c r="I49" s="304"/>
      <c r="J49" s="304"/>
      <c r="K49" s="304"/>
      <c r="L49" s="304"/>
      <c r="M49" s="304"/>
      <c r="N49" s="304"/>
      <c r="O49" s="304"/>
      <c r="P49" s="304"/>
    </row>
    <row r="50" spans="4:16" ht="21" customHeight="1">
      <c r="D50" s="304"/>
      <c r="E50" s="304"/>
      <c r="F50" s="304"/>
      <c r="G50" s="357"/>
      <c r="H50" s="357"/>
      <c r="I50" s="357"/>
      <c r="J50" s="357"/>
      <c r="K50" s="357"/>
      <c r="L50" s="357"/>
      <c r="M50" s="357"/>
      <c r="N50" s="357"/>
      <c r="O50" s="357"/>
      <c r="P50" s="357"/>
    </row>
    <row r="51" spans="4:16" ht="21" customHeight="1">
      <c r="D51" s="304"/>
      <c r="E51" s="304"/>
      <c r="F51" s="304"/>
      <c r="G51" s="357"/>
      <c r="H51" s="304"/>
      <c r="I51" s="304"/>
      <c r="J51" s="304"/>
      <c r="K51" s="304"/>
      <c r="L51" s="304"/>
      <c r="M51" s="304"/>
      <c r="N51" s="304"/>
      <c r="O51" s="304"/>
      <c r="P51" s="304"/>
    </row>
    <row r="52" spans="4:16" ht="21" customHeight="1">
      <c r="D52" s="304"/>
      <c r="E52" s="304"/>
      <c r="F52" s="304"/>
      <c r="G52" s="357"/>
      <c r="H52" s="304"/>
      <c r="I52" s="304"/>
      <c r="J52" s="304"/>
      <c r="K52" s="304"/>
      <c r="L52" s="304"/>
      <c r="M52" s="304"/>
      <c r="N52" s="304"/>
      <c r="O52" s="304"/>
      <c r="P52" s="304"/>
    </row>
    <row r="53" spans="4:16" ht="21" customHeight="1">
      <c r="D53" s="304"/>
      <c r="E53" s="304"/>
      <c r="F53" s="304"/>
      <c r="G53" s="304"/>
      <c r="H53" s="358"/>
      <c r="I53" s="358"/>
      <c r="J53" s="304"/>
      <c r="K53" s="304"/>
      <c r="L53" s="304"/>
      <c r="M53" s="304"/>
      <c r="N53" s="304"/>
      <c r="O53" s="304"/>
      <c r="P53" s="304"/>
    </row>
    <row r="54" spans="4:16" ht="21" customHeight="1">
      <c r="D54" s="304"/>
      <c r="E54" s="304"/>
      <c r="F54" s="304"/>
      <c r="G54" s="357"/>
      <c r="H54" s="304"/>
      <c r="I54" s="304"/>
      <c r="J54" s="304"/>
      <c r="K54" s="304"/>
      <c r="L54" s="304"/>
      <c r="M54" s="304"/>
      <c r="N54" s="304"/>
      <c r="O54" s="304"/>
      <c r="P54" s="304"/>
    </row>
    <row r="55" spans="4:16" ht="21" customHeight="1">
      <c r="D55" s="304"/>
      <c r="E55" s="304"/>
      <c r="F55" s="304"/>
      <c r="G55" s="357"/>
      <c r="H55" s="304"/>
      <c r="I55" s="304"/>
      <c r="J55" s="304"/>
      <c r="K55" s="304"/>
      <c r="L55" s="304"/>
      <c r="M55" s="304"/>
      <c r="N55" s="304"/>
      <c r="O55" s="304"/>
      <c r="P55" s="304"/>
    </row>
    <row r="56" spans="4:16" ht="21" customHeight="1">
      <c r="D56" s="304"/>
      <c r="E56" s="304"/>
      <c r="F56" s="304"/>
      <c r="G56" s="357"/>
      <c r="H56" s="304"/>
      <c r="I56" s="304"/>
      <c r="J56" s="304"/>
      <c r="K56" s="304"/>
      <c r="L56" s="304"/>
      <c r="M56" s="304"/>
      <c r="N56" s="304"/>
      <c r="O56" s="304"/>
      <c r="P56" s="304"/>
    </row>
    <row r="57" spans="4:16" ht="21" customHeight="1">
      <c r="D57" s="304"/>
      <c r="E57" s="304"/>
      <c r="F57" s="304"/>
      <c r="G57" s="357"/>
      <c r="H57" s="304"/>
      <c r="I57" s="304"/>
      <c r="J57" s="304"/>
      <c r="K57" s="304"/>
      <c r="L57" s="304"/>
      <c r="M57" s="304"/>
      <c r="N57" s="304"/>
      <c r="O57" s="304"/>
      <c r="P57" s="304"/>
    </row>
    <row r="58" spans="4:16" ht="21" customHeight="1">
      <c r="D58" s="304"/>
      <c r="E58" s="304"/>
      <c r="F58" s="304"/>
      <c r="G58" s="357"/>
      <c r="H58" s="304"/>
      <c r="I58" s="304"/>
      <c r="J58" s="304"/>
      <c r="K58" s="304"/>
      <c r="L58" s="304"/>
      <c r="M58" s="304"/>
      <c r="N58" s="304"/>
      <c r="O58" s="304"/>
      <c r="P58" s="304"/>
    </row>
    <row r="59" spans="4:16" ht="21" customHeight="1">
      <c r="D59" s="304"/>
      <c r="E59" s="304"/>
      <c r="F59" s="304"/>
      <c r="G59" s="304"/>
      <c r="H59" s="304"/>
      <c r="I59" s="304"/>
      <c r="J59" s="304"/>
      <c r="K59" s="304"/>
      <c r="L59" s="304"/>
      <c r="M59" s="304"/>
      <c r="N59" s="304"/>
      <c r="O59" s="304"/>
      <c r="P59" s="304"/>
    </row>
    <row r="60" spans="4:16" ht="21" customHeight="1">
      <c r="D60" s="304"/>
      <c r="E60" s="304"/>
      <c r="F60" s="304"/>
      <c r="G60" s="304"/>
      <c r="H60" s="304"/>
      <c r="I60" s="304"/>
      <c r="J60" s="304"/>
      <c r="K60" s="304"/>
      <c r="L60" s="304"/>
      <c r="M60" s="304"/>
      <c r="N60" s="304"/>
      <c r="O60" s="304"/>
      <c r="P60" s="304"/>
    </row>
  </sheetData>
  <mergeCells count="67">
    <mergeCell ref="H42:I43"/>
    <mergeCell ref="F42:G43"/>
    <mergeCell ref="H39:I40"/>
    <mergeCell ref="F39:G40"/>
    <mergeCell ref="F41:G41"/>
    <mergeCell ref="L20:L21"/>
    <mergeCell ref="K20:K21"/>
    <mergeCell ref="J20:J21"/>
    <mergeCell ref="I20:I21"/>
    <mergeCell ref="M23:M24"/>
    <mergeCell ref="N23:N24"/>
    <mergeCell ref="O23:O24"/>
    <mergeCell ref="O20:O21"/>
    <mergeCell ref="N20:N21"/>
    <mergeCell ref="M20:M21"/>
    <mergeCell ref="I23:I24"/>
    <mergeCell ref="J23:J24"/>
    <mergeCell ref="K23:K24"/>
    <mergeCell ref="L23:L24"/>
    <mergeCell ref="G17:G18"/>
    <mergeCell ref="F23:F24"/>
    <mergeCell ref="G23:G24"/>
    <mergeCell ref="H23:H24"/>
    <mergeCell ref="H20:H21"/>
    <mergeCell ref="G20:G21"/>
    <mergeCell ref="F20:F21"/>
    <mergeCell ref="F17:F18"/>
    <mergeCell ref="N17:N18"/>
    <mergeCell ref="O17:O18"/>
    <mergeCell ref="I17:I18"/>
    <mergeCell ref="H17:H18"/>
    <mergeCell ref="J17:J18"/>
    <mergeCell ref="K17:K18"/>
    <mergeCell ref="L17:L18"/>
    <mergeCell ref="M17:M18"/>
    <mergeCell ref="F38:G38"/>
    <mergeCell ref="M34:N34"/>
    <mergeCell ref="M41:N41"/>
    <mergeCell ref="M38:N38"/>
    <mergeCell ref="F36:G37"/>
    <mergeCell ref="F35:G35"/>
    <mergeCell ref="H35:I35"/>
    <mergeCell ref="M39:N40"/>
    <mergeCell ref="N15:O15"/>
    <mergeCell ref="F34:I34"/>
    <mergeCell ref="H44:I44"/>
    <mergeCell ref="H41:I41"/>
    <mergeCell ref="H38:I38"/>
    <mergeCell ref="F44:G44"/>
    <mergeCell ref="F15:G15"/>
    <mergeCell ref="H15:I15"/>
    <mergeCell ref="J15:K15"/>
    <mergeCell ref="L15:M15"/>
    <mergeCell ref="A3:O3"/>
    <mergeCell ref="A4:O4"/>
    <mergeCell ref="L13:M14"/>
    <mergeCell ref="F13:G14"/>
    <mergeCell ref="H13:I14"/>
    <mergeCell ref="J13:K14"/>
    <mergeCell ref="N13:O14"/>
    <mergeCell ref="J6:K6"/>
    <mergeCell ref="J7:K7"/>
    <mergeCell ref="M33:N33"/>
    <mergeCell ref="J35:K36"/>
    <mergeCell ref="F33:I33"/>
    <mergeCell ref="H36:I37"/>
    <mergeCell ref="M35:N37"/>
  </mergeCells>
  <printOptions horizontalCentered="1"/>
  <pageMargins left="0.5905511811023623" right="0.5905511811023623" top="0.4330708661417323" bottom="0.1968503937007874" header="0.5118110236220472" footer="0.5118110236220472"/>
  <pageSetup firstPageNumber="28"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P42"/>
  <sheetViews>
    <sheetView workbookViewId="0" topLeftCell="A28">
      <selection activeCell="I13" sqref="I13:J13"/>
    </sheetView>
  </sheetViews>
  <sheetFormatPr defaultColWidth="9.00390625" defaultRowHeight="13.5"/>
  <cols>
    <col min="1" max="4" width="2.25390625" style="47" customWidth="1"/>
    <col min="5" max="5" width="6.125" style="47" customWidth="1"/>
    <col min="6" max="6" width="11.875" style="47" customWidth="1"/>
    <col min="7" max="14" width="5.875" style="47" customWidth="1"/>
    <col min="15" max="15" width="11.125" style="47" customWidth="1"/>
    <col min="16" max="16" width="3.25390625" style="47" customWidth="1"/>
    <col min="17" max="16384" width="8.00390625" style="47" customWidth="1"/>
  </cols>
  <sheetData>
    <row r="1" s="34" customFormat="1" ht="17.25">
      <c r="A1" s="33" t="s">
        <v>908</v>
      </c>
    </row>
    <row r="2" spans="1:16" s="34" customFormat="1" ht="24" customHeight="1">
      <c r="A2" s="39" t="s">
        <v>627</v>
      </c>
      <c r="B2" s="40"/>
      <c r="C2" s="40"/>
      <c r="D2" s="40"/>
      <c r="E2" s="40"/>
      <c r="F2" s="40"/>
      <c r="G2" s="40"/>
      <c r="H2" s="40"/>
      <c r="I2" s="41"/>
      <c r="J2" s="41"/>
      <c r="K2" s="41"/>
      <c r="L2" s="41"/>
      <c r="M2" s="41"/>
      <c r="N2" s="41"/>
      <c r="O2" s="41"/>
      <c r="P2" s="41"/>
    </row>
    <row r="3" spans="1:16" s="34" customFormat="1" ht="24" customHeight="1">
      <c r="A3" s="41" t="s">
        <v>95</v>
      </c>
      <c r="B3" s="41"/>
      <c r="C3" s="41"/>
      <c r="D3" s="41"/>
      <c r="E3" s="41"/>
      <c r="F3" s="41"/>
      <c r="G3" s="41"/>
      <c r="H3" s="41"/>
      <c r="I3" s="41"/>
      <c r="J3" s="41"/>
      <c r="K3" s="41"/>
      <c r="L3" s="41"/>
      <c r="M3" s="41"/>
      <c r="N3" s="41"/>
      <c r="O3" s="41"/>
      <c r="P3" s="41"/>
    </row>
    <row r="4" spans="1:8" s="43" customFormat="1" ht="15" customHeight="1">
      <c r="A4" s="42"/>
      <c r="B4" s="42"/>
      <c r="C4" s="42"/>
      <c r="D4" s="42"/>
      <c r="E4" s="42"/>
      <c r="F4" s="42"/>
      <c r="G4" s="42"/>
      <c r="H4" s="42"/>
    </row>
    <row r="5" spans="12:16" s="34" customFormat="1" ht="17.25">
      <c r="L5" s="1256" t="s">
        <v>597</v>
      </c>
      <c r="M5" s="1256"/>
      <c r="N5" s="56" t="s">
        <v>888</v>
      </c>
      <c r="O5" s="56"/>
      <c r="P5" s="53"/>
    </row>
    <row r="6" spans="12:16" s="34" customFormat="1" ht="17.25">
      <c r="L6" s="1257" t="s">
        <v>598</v>
      </c>
      <c r="M6" s="1257"/>
      <c r="N6" s="56" t="s">
        <v>887</v>
      </c>
      <c r="O6" s="81"/>
      <c r="P6" s="53"/>
    </row>
    <row r="7" ht="15" customHeight="1"/>
    <row r="8" ht="17.25">
      <c r="A8" s="34" t="s">
        <v>890</v>
      </c>
    </row>
    <row r="9" ht="15" customHeight="1"/>
    <row r="10" ht="14.25">
      <c r="B10" s="33" t="s">
        <v>909</v>
      </c>
    </row>
    <row r="11" ht="4.5" customHeight="1" thickBot="1"/>
    <row r="12" spans="4:15" ht="15" customHeight="1">
      <c r="D12" s="83"/>
      <c r="E12" s="84"/>
      <c r="F12" s="84"/>
      <c r="G12" s="1262" t="s">
        <v>617</v>
      </c>
      <c r="H12" s="1264"/>
      <c r="I12" s="1262" t="s">
        <v>618</v>
      </c>
      <c r="J12" s="1264"/>
      <c r="K12" s="1340" t="s">
        <v>619</v>
      </c>
      <c r="L12" s="1341"/>
      <c r="M12" s="1262" t="s">
        <v>646</v>
      </c>
      <c r="N12" s="1264"/>
      <c r="O12" s="198" t="s">
        <v>620</v>
      </c>
    </row>
    <row r="13" spans="4:15" ht="30" customHeight="1" thickBot="1">
      <c r="D13" s="85" t="s">
        <v>587</v>
      </c>
      <c r="E13" s="86"/>
      <c r="F13" s="86"/>
      <c r="G13" s="1269">
        <v>5</v>
      </c>
      <c r="H13" s="1270"/>
      <c r="I13" s="1269">
        <v>0</v>
      </c>
      <c r="J13" s="1270"/>
      <c r="K13" s="1269">
        <v>0</v>
      </c>
      <c r="L13" s="1270"/>
      <c r="M13" s="1269">
        <v>10</v>
      </c>
      <c r="N13" s="1270"/>
      <c r="O13" s="87">
        <f>SUM(G13:N13)</f>
        <v>15</v>
      </c>
    </row>
    <row r="14" spans="4:15" ht="15" customHeight="1" thickTop="1">
      <c r="D14" s="88" t="s">
        <v>588</v>
      </c>
      <c r="E14" s="49"/>
      <c r="F14" s="49"/>
      <c r="G14" s="1265">
        <v>3</v>
      </c>
      <c r="H14" s="1266"/>
      <c r="I14" s="1265">
        <v>0</v>
      </c>
      <c r="J14" s="1266"/>
      <c r="K14" s="1265">
        <v>0</v>
      </c>
      <c r="L14" s="1266"/>
      <c r="M14" s="1265">
        <v>10</v>
      </c>
      <c r="N14" s="1266"/>
      <c r="O14" s="1271">
        <f>SUM(G14:N15)</f>
        <v>13</v>
      </c>
    </row>
    <row r="15" spans="4:15" ht="15" customHeight="1">
      <c r="D15" s="89" t="s">
        <v>589</v>
      </c>
      <c r="E15" s="90"/>
      <c r="F15" s="91"/>
      <c r="G15" s="1267"/>
      <c r="H15" s="1268"/>
      <c r="I15" s="1267"/>
      <c r="J15" s="1268"/>
      <c r="K15" s="1267"/>
      <c r="L15" s="1268"/>
      <c r="M15" s="1267"/>
      <c r="N15" s="1268"/>
      <c r="O15" s="1272"/>
    </row>
    <row r="16" spans="4:15" ht="30" customHeight="1" thickBot="1">
      <c r="D16" s="85" t="s">
        <v>590</v>
      </c>
      <c r="E16" s="92"/>
      <c r="F16" s="86"/>
      <c r="G16" s="1269">
        <v>3</v>
      </c>
      <c r="H16" s="1270"/>
      <c r="I16" s="1269">
        <v>0</v>
      </c>
      <c r="J16" s="1270"/>
      <c r="K16" s="1269">
        <v>0</v>
      </c>
      <c r="L16" s="1270"/>
      <c r="M16" s="1269">
        <v>7</v>
      </c>
      <c r="N16" s="1270"/>
      <c r="O16" s="87">
        <f>SUM(G16:N16)</f>
        <v>10</v>
      </c>
    </row>
    <row r="17" spans="4:15" ht="15" customHeight="1" thickTop="1">
      <c r="D17" s="88" t="s">
        <v>591</v>
      </c>
      <c r="E17" s="49"/>
      <c r="F17" s="49"/>
      <c r="G17" s="1265">
        <v>2</v>
      </c>
      <c r="H17" s="1266"/>
      <c r="I17" s="1265">
        <v>0</v>
      </c>
      <c r="J17" s="1266"/>
      <c r="K17" s="1265">
        <v>0</v>
      </c>
      <c r="L17" s="1266"/>
      <c r="M17" s="1265">
        <v>0</v>
      </c>
      <c r="N17" s="1266"/>
      <c r="O17" s="1271">
        <f>SUM(G17:N18)</f>
        <v>2</v>
      </c>
    </row>
    <row r="18" spans="4:15" ht="15" customHeight="1">
      <c r="D18" s="89" t="s">
        <v>589</v>
      </c>
      <c r="E18" s="90"/>
      <c r="F18" s="91"/>
      <c r="G18" s="1267"/>
      <c r="H18" s="1268"/>
      <c r="I18" s="1267"/>
      <c r="J18" s="1268"/>
      <c r="K18" s="1267"/>
      <c r="L18" s="1268"/>
      <c r="M18" s="1267"/>
      <c r="N18" s="1268"/>
      <c r="O18" s="1272"/>
    </row>
    <row r="19" spans="4:15" ht="30" customHeight="1" thickBot="1">
      <c r="D19" s="95" t="s">
        <v>590</v>
      </c>
      <c r="E19" s="96"/>
      <c r="F19" s="97"/>
      <c r="G19" s="1218">
        <v>0</v>
      </c>
      <c r="H19" s="1220"/>
      <c r="I19" s="1218">
        <v>0</v>
      </c>
      <c r="J19" s="1220"/>
      <c r="K19" s="1218">
        <v>0</v>
      </c>
      <c r="L19" s="1220"/>
      <c r="M19" s="1218">
        <v>0</v>
      </c>
      <c r="N19" s="1220"/>
      <c r="O19" s="98">
        <f>SUM(G19:N19)</f>
        <v>0</v>
      </c>
    </row>
    <row r="20" ht="15" customHeight="1"/>
    <row r="21" ht="14.25">
      <c r="B21" s="33" t="s">
        <v>910</v>
      </c>
    </row>
    <row r="22" spans="3:4" ht="4.5" customHeight="1" thickBot="1">
      <c r="C22" s="43"/>
      <c r="D22" s="43"/>
    </row>
    <row r="23" spans="4:9" ht="15" customHeight="1">
      <c r="D23" s="83"/>
      <c r="E23" s="84"/>
      <c r="F23" s="84"/>
      <c r="G23" s="1338" t="s">
        <v>898</v>
      </c>
      <c r="H23" s="1339"/>
      <c r="I23" s="93"/>
    </row>
    <row r="24" spans="4:9" ht="30" customHeight="1" thickBot="1">
      <c r="D24" s="85" t="s">
        <v>587</v>
      </c>
      <c r="E24" s="86"/>
      <c r="F24" s="86"/>
      <c r="G24" s="1269">
        <v>0</v>
      </c>
      <c r="H24" s="1273"/>
      <c r="I24" s="93"/>
    </row>
    <row r="25" spans="4:9" ht="15" customHeight="1" thickTop="1">
      <c r="D25" s="88" t="s">
        <v>592</v>
      </c>
      <c r="E25" s="49"/>
      <c r="F25" s="49"/>
      <c r="G25" s="1265">
        <v>0</v>
      </c>
      <c r="H25" s="1275"/>
      <c r="I25" s="93"/>
    </row>
    <row r="26" spans="4:9" ht="15" customHeight="1">
      <c r="D26" s="89" t="s">
        <v>589</v>
      </c>
      <c r="E26" s="90"/>
      <c r="F26" s="91"/>
      <c r="G26" s="1267"/>
      <c r="H26" s="1276"/>
      <c r="I26" s="93"/>
    </row>
    <row r="27" spans="4:9" ht="30" customHeight="1" thickBot="1">
      <c r="D27" s="85" t="s">
        <v>590</v>
      </c>
      <c r="E27" s="92"/>
      <c r="F27" s="86"/>
      <c r="G27" s="1269">
        <v>0</v>
      </c>
      <c r="H27" s="1273"/>
      <c r="I27" s="93"/>
    </row>
    <row r="28" spans="4:9" ht="15" customHeight="1" thickTop="1">
      <c r="D28" s="88" t="s">
        <v>593</v>
      </c>
      <c r="E28" s="49"/>
      <c r="F28" s="49"/>
      <c r="G28" s="1265">
        <v>0</v>
      </c>
      <c r="H28" s="1275"/>
      <c r="I28" s="93"/>
    </row>
    <row r="29" spans="4:9" ht="15" customHeight="1">
      <c r="D29" s="89" t="s">
        <v>589</v>
      </c>
      <c r="E29" s="90"/>
      <c r="F29" s="91"/>
      <c r="G29" s="1267"/>
      <c r="H29" s="1276"/>
      <c r="I29" s="93"/>
    </row>
    <row r="30" spans="4:9" ht="30" customHeight="1" thickBot="1">
      <c r="D30" s="95" t="s">
        <v>590</v>
      </c>
      <c r="E30" s="96"/>
      <c r="F30" s="97"/>
      <c r="G30" s="1218">
        <v>0</v>
      </c>
      <c r="H30" s="1274"/>
      <c r="I30" s="93"/>
    </row>
    <row r="31" spans="3:11" ht="15" customHeight="1">
      <c r="C31" s="43"/>
      <c r="D31" s="43"/>
      <c r="K31" s="53"/>
    </row>
    <row r="32" ht="14.25">
      <c r="B32" s="33" t="s">
        <v>911</v>
      </c>
    </row>
    <row r="33" ht="4.5" customHeight="1">
      <c r="B33" s="33"/>
    </row>
    <row r="34" ht="4.5" customHeight="1" thickBot="1"/>
    <row r="35" spans="4:14" ht="15" customHeight="1">
      <c r="D35" s="83"/>
      <c r="E35" s="84"/>
      <c r="F35" s="84"/>
      <c r="G35" s="1260" t="s">
        <v>903</v>
      </c>
      <c r="H35" s="1261"/>
      <c r="I35" s="99"/>
      <c r="J35" s="100"/>
      <c r="K35" s="100"/>
      <c r="L35" s="1336" t="s">
        <v>912</v>
      </c>
      <c r="M35" s="1337"/>
      <c r="N35" s="105"/>
    </row>
    <row r="36" spans="4:14" ht="30" customHeight="1" thickBot="1">
      <c r="D36" s="85" t="s">
        <v>587</v>
      </c>
      <c r="E36" s="86"/>
      <c r="F36" s="86"/>
      <c r="G36" s="1269">
        <v>2</v>
      </c>
      <c r="H36" s="1273"/>
      <c r="I36" s="85" t="s">
        <v>587</v>
      </c>
      <c r="J36" s="92"/>
      <c r="K36" s="92"/>
      <c r="L36" s="1269">
        <v>2</v>
      </c>
      <c r="M36" s="1273"/>
      <c r="N36" s="50"/>
    </row>
    <row r="37" spans="4:14" ht="15" customHeight="1" thickTop="1">
      <c r="D37" s="88" t="s">
        <v>588</v>
      </c>
      <c r="E37" s="49"/>
      <c r="F37" s="49"/>
      <c r="G37" s="1265">
        <v>0</v>
      </c>
      <c r="H37" s="1275"/>
      <c r="I37" s="88" t="s">
        <v>592</v>
      </c>
      <c r="J37" s="49"/>
      <c r="K37" s="102"/>
      <c r="L37" s="1265">
        <v>0</v>
      </c>
      <c r="M37" s="1275"/>
      <c r="N37" s="102"/>
    </row>
    <row r="38" spans="4:14" ht="15" customHeight="1">
      <c r="D38" s="89" t="s">
        <v>589</v>
      </c>
      <c r="E38" s="90"/>
      <c r="F38" s="91"/>
      <c r="G38" s="1267"/>
      <c r="H38" s="1276"/>
      <c r="I38" s="89" t="s">
        <v>589</v>
      </c>
      <c r="J38" s="90"/>
      <c r="K38" s="90"/>
      <c r="L38" s="1267"/>
      <c r="M38" s="1276"/>
      <c r="N38" s="102"/>
    </row>
    <row r="39" spans="4:14" ht="30" customHeight="1" thickBot="1">
      <c r="D39" s="103" t="s">
        <v>594</v>
      </c>
      <c r="E39" s="92"/>
      <c r="F39" s="86"/>
      <c r="G39" s="1269">
        <v>0</v>
      </c>
      <c r="H39" s="1273"/>
      <c r="I39" s="103" t="s">
        <v>595</v>
      </c>
      <c r="J39" s="92"/>
      <c r="K39" s="92"/>
      <c r="L39" s="1269">
        <v>0</v>
      </c>
      <c r="M39" s="1273"/>
      <c r="N39" s="102"/>
    </row>
    <row r="40" spans="4:14" ht="15" customHeight="1" thickTop="1">
      <c r="D40" s="88" t="s">
        <v>591</v>
      </c>
      <c r="E40" s="49"/>
      <c r="F40" s="49"/>
      <c r="G40" s="1265">
        <v>2</v>
      </c>
      <c r="H40" s="1275"/>
      <c r="I40" s="88" t="s">
        <v>596</v>
      </c>
      <c r="J40" s="49"/>
      <c r="K40" s="102"/>
      <c r="L40" s="1265">
        <v>2</v>
      </c>
      <c r="M40" s="1275"/>
      <c r="N40" s="102"/>
    </row>
    <row r="41" spans="4:14" ht="15" customHeight="1">
      <c r="D41" s="89" t="s">
        <v>589</v>
      </c>
      <c r="E41" s="90"/>
      <c r="F41" s="91"/>
      <c r="G41" s="1267"/>
      <c r="H41" s="1276"/>
      <c r="I41" s="89" t="s">
        <v>589</v>
      </c>
      <c r="J41" s="90"/>
      <c r="K41" s="90"/>
      <c r="L41" s="1267"/>
      <c r="M41" s="1276"/>
      <c r="N41" s="49"/>
    </row>
    <row r="42" spans="4:14" ht="30" customHeight="1" thickBot="1">
      <c r="D42" s="104" t="s">
        <v>590</v>
      </c>
      <c r="E42" s="96"/>
      <c r="F42" s="97"/>
      <c r="G42" s="1218">
        <v>2</v>
      </c>
      <c r="H42" s="1274"/>
      <c r="I42" s="104" t="s">
        <v>595</v>
      </c>
      <c r="J42" s="96"/>
      <c r="K42" s="96"/>
      <c r="L42" s="1218">
        <v>2</v>
      </c>
      <c r="M42" s="1274"/>
      <c r="N42" s="49"/>
    </row>
  </sheetData>
  <mergeCells count="46">
    <mergeCell ref="L5:M5"/>
    <mergeCell ref="L6:M6"/>
    <mergeCell ref="L36:M36"/>
    <mergeCell ref="L39:M39"/>
    <mergeCell ref="K19:L19"/>
    <mergeCell ref="M13:N13"/>
    <mergeCell ref="M16:N16"/>
    <mergeCell ref="M19:N19"/>
    <mergeCell ref="K13:L13"/>
    <mergeCell ref="K16:L16"/>
    <mergeCell ref="L42:M42"/>
    <mergeCell ref="G36:H36"/>
    <mergeCell ref="G39:H39"/>
    <mergeCell ref="G37:H38"/>
    <mergeCell ref="L37:M38"/>
    <mergeCell ref="L40:M41"/>
    <mergeCell ref="G40:H41"/>
    <mergeCell ref="G42:H42"/>
    <mergeCell ref="G27:H27"/>
    <mergeCell ref="G30:H30"/>
    <mergeCell ref="G28:H29"/>
    <mergeCell ref="O17:O18"/>
    <mergeCell ref="G24:H24"/>
    <mergeCell ref="G25:H26"/>
    <mergeCell ref="G17:H18"/>
    <mergeCell ref="I17:J18"/>
    <mergeCell ref="K17:L18"/>
    <mergeCell ref="M17:N18"/>
    <mergeCell ref="O14:O15"/>
    <mergeCell ref="M14:N15"/>
    <mergeCell ref="K14:L15"/>
    <mergeCell ref="I14:J15"/>
    <mergeCell ref="I19:J19"/>
    <mergeCell ref="G13:H13"/>
    <mergeCell ref="G16:H16"/>
    <mergeCell ref="G14:H15"/>
    <mergeCell ref="G35:H35"/>
    <mergeCell ref="L35:M35"/>
    <mergeCell ref="G23:H23"/>
    <mergeCell ref="G12:H12"/>
    <mergeCell ref="I12:J12"/>
    <mergeCell ref="K12:L12"/>
    <mergeCell ref="M12:N12"/>
    <mergeCell ref="G19:H19"/>
    <mergeCell ref="I13:J13"/>
    <mergeCell ref="I16:J16"/>
  </mergeCells>
  <printOptions horizontalCentered="1"/>
  <pageMargins left="0.5905511811023623" right="0.5905511811023623" top="0.5905511811023623" bottom="0.3937007874015748" header="0.5118110236220472" footer="0.5118110236220472"/>
  <pageSetup firstPageNumber="29" useFirstPageNumber="1" horizontalDpi="600" verticalDpi="600" orientation="portrait" paperSize="9" scale="95"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P61"/>
  <sheetViews>
    <sheetView view="pageBreakPreview" zoomScaleSheetLayoutView="100" workbookViewId="0" topLeftCell="A22">
      <selection activeCell="K30" sqref="K30"/>
    </sheetView>
  </sheetViews>
  <sheetFormatPr defaultColWidth="9.00390625" defaultRowHeight="13.5"/>
  <cols>
    <col min="1" max="4" width="2.25390625" style="283" customWidth="1"/>
    <col min="5" max="5" width="12.375" style="283" customWidth="1"/>
    <col min="6" max="16" width="6.375" style="283" customWidth="1"/>
    <col min="17" max="16384" width="8.00390625" style="283" customWidth="1"/>
  </cols>
  <sheetData>
    <row r="1" s="280" customFormat="1" ht="17.25">
      <c r="A1" s="279" t="s">
        <v>1065</v>
      </c>
    </row>
    <row r="2" s="280" customFormat="1" ht="15" customHeight="1">
      <c r="A2" s="279"/>
    </row>
    <row r="3" spans="1:15" s="280" customFormat="1" ht="24" customHeight="1">
      <c r="A3" s="1304" t="s">
        <v>627</v>
      </c>
      <c r="B3" s="1304"/>
      <c r="C3" s="1304"/>
      <c r="D3" s="1304"/>
      <c r="E3" s="1304"/>
      <c r="F3" s="1304"/>
      <c r="G3" s="1304"/>
      <c r="H3" s="1304"/>
      <c r="I3" s="1304"/>
      <c r="J3" s="1304"/>
      <c r="K3" s="1304"/>
      <c r="L3" s="1304"/>
      <c r="M3" s="1304"/>
      <c r="N3" s="1304"/>
      <c r="O3" s="1304"/>
    </row>
    <row r="4" spans="1:15" s="280" customFormat="1" ht="24" customHeight="1">
      <c r="A4" s="1305" t="s">
        <v>466</v>
      </c>
      <c r="B4" s="1305"/>
      <c r="C4" s="1305"/>
      <c r="D4" s="1305"/>
      <c r="E4" s="1305"/>
      <c r="F4" s="1305"/>
      <c r="G4" s="1305"/>
      <c r="H4" s="1305"/>
      <c r="I4" s="1305"/>
      <c r="J4" s="1305"/>
      <c r="K4" s="1305"/>
      <c r="L4" s="1305"/>
      <c r="M4" s="1305"/>
      <c r="N4" s="1305"/>
      <c r="O4" s="1305"/>
    </row>
    <row r="5" spans="1:6" s="282" customFormat="1" ht="13.5">
      <c r="A5" s="281"/>
      <c r="B5" s="281"/>
      <c r="C5" s="281"/>
      <c r="D5" s="281"/>
      <c r="E5" s="281"/>
      <c r="F5" s="281"/>
    </row>
    <row r="6" spans="10:13" s="280" customFormat="1" ht="17.25">
      <c r="J6" s="1256" t="s">
        <v>597</v>
      </c>
      <c r="K6" s="1256"/>
      <c r="L6" s="56" t="s">
        <v>1063</v>
      </c>
      <c r="M6" s="359"/>
    </row>
    <row r="7" spans="10:13" s="280" customFormat="1" ht="17.25">
      <c r="J7" s="1257" t="s">
        <v>599</v>
      </c>
      <c r="K7" s="1257"/>
      <c r="L7" s="56" t="s">
        <v>887</v>
      </c>
      <c r="M7" s="360"/>
    </row>
    <row r="8" ht="15" customHeight="1"/>
    <row r="9" ht="17.25">
      <c r="A9" s="280" t="s">
        <v>890</v>
      </c>
    </row>
    <row r="10" ht="15" customHeight="1"/>
    <row r="11" ht="14.25">
      <c r="B11" s="279" t="s">
        <v>454</v>
      </c>
    </row>
    <row r="12" ht="6" customHeight="1" thickBot="1"/>
    <row r="13" spans="3:15" ht="12.75" customHeight="1">
      <c r="C13" s="314"/>
      <c r="D13" s="315"/>
      <c r="E13" s="316"/>
      <c r="F13" s="1306" t="s">
        <v>441</v>
      </c>
      <c r="G13" s="1307"/>
      <c r="H13" s="1306" t="s">
        <v>442</v>
      </c>
      <c r="I13" s="1307"/>
      <c r="J13" s="1306" t="s">
        <v>443</v>
      </c>
      <c r="K13" s="1307"/>
      <c r="L13" s="1306" t="s">
        <v>998</v>
      </c>
      <c r="M13" s="1307"/>
      <c r="N13" s="1306" t="s">
        <v>444</v>
      </c>
      <c r="O13" s="1310"/>
    </row>
    <row r="14" spans="3:15" ht="12.75" customHeight="1">
      <c r="C14" s="317"/>
      <c r="D14" s="318"/>
      <c r="E14" s="319"/>
      <c r="F14" s="1308"/>
      <c r="G14" s="1309"/>
      <c r="H14" s="1308"/>
      <c r="I14" s="1309"/>
      <c r="J14" s="1308"/>
      <c r="K14" s="1309"/>
      <c r="L14" s="1308"/>
      <c r="M14" s="1309"/>
      <c r="N14" s="1308"/>
      <c r="O14" s="1311"/>
    </row>
    <row r="15" spans="3:15" ht="21.75" customHeight="1" thickBot="1">
      <c r="C15" s="320" t="s">
        <v>433</v>
      </c>
      <c r="D15" s="321"/>
      <c r="E15" s="322"/>
      <c r="F15" s="1312">
        <v>3</v>
      </c>
      <c r="G15" s="1322"/>
      <c r="H15" s="1312">
        <v>0</v>
      </c>
      <c r="I15" s="1322"/>
      <c r="J15" s="1312">
        <v>0</v>
      </c>
      <c r="K15" s="1322"/>
      <c r="L15" s="1312">
        <v>30</v>
      </c>
      <c r="M15" s="1322"/>
      <c r="N15" s="1312">
        <f>SUM(F15:M15)</f>
        <v>33</v>
      </c>
      <c r="O15" s="1313"/>
    </row>
    <row r="16" spans="3:15" ht="24.75" customHeight="1">
      <c r="C16" s="323"/>
      <c r="D16" s="318"/>
      <c r="E16" s="319"/>
      <c r="F16" s="324" t="s">
        <v>445</v>
      </c>
      <c r="G16" s="324" t="s">
        <v>446</v>
      </c>
      <c r="H16" s="324" t="s">
        <v>445</v>
      </c>
      <c r="I16" s="324" t="s">
        <v>446</v>
      </c>
      <c r="J16" s="324" t="s">
        <v>445</v>
      </c>
      <c r="K16" s="324" t="s">
        <v>446</v>
      </c>
      <c r="L16" s="324" t="s">
        <v>445</v>
      </c>
      <c r="M16" s="324" t="s">
        <v>447</v>
      </c>
      <c r="N16" s="324" t="s">
        <v>445</v>
      </c>
      <c r="O16" s="375" t="s">
        <v>447</v>
      </c>
    </row>
    <row r="17" spans="3:15" ht="12" customHeight="1">
      <c r="C17" s="325" t="s">
        <v>448</v>
      </c>
      <c r="D17" s="326"/>
      <c r="E17" s="327"/>
      <c r="F17" s="1328">
        <v>1</v>
      </c>
      <c r="G17" s="1328">
        <v>1</v>
      </c>
      <c r="H17" s="1328">
        <v>0</v>
      </c>
      <c r="I17" s="1328">
        <v>0</v>
      </c>
      <c r="J17" s="1328">
        <v>0</v>
      </c>
      <c r="K17" s="1328">
        <v>0</v>
      </c>
      <c r="L17" s="1328">
        <v>3</v>
      </c>
      <c r="M17" s="1328">
        <v>3</v>
      </c>
      <c r="N17" s="1328">
        <f aca="true" t="shared" si="0" ref="N17:N25">SUM(F17,H17,J17,L17)</f>
        <v>4</v>
      </c>
      <c r="O17" s="1330">
        <f aca="true" t="shared" si="1" ref="O17:O25">SUM(G17,I17,K17,M17)</f>
        <v>4</v>
      </c>
    </row>
    <row r="18" spans="3:15" ht="12" customHeight="1">
      <c r="C18" s="323"/>
      <c r="D18" s="328" t="s">
        <v>434</v>
      </c>
      <c r="E18" s="329"/>
      <c r="F18" s="1329">
        <v>1</v>
      </c>
      <c r="G18" s="1329">
        <v>1</v>
      </c>
      <c r="H18" s="1329">
        <v>0</v>
      </c>
      <c r="I18" s="1329">
        <v>0</v>
      </c>
      <c r="J18" s="1329">
        <v>0</v>
      </c>
      <c r="K18" s="1329">
        <v>0</v>
      </c>
      <c r="L18" s="1329">
        <v>3</v>
      </c>
      <c r="M18" s="1329">
        <v>3</v>
      </c>
      <c r="N18" s="1329">
        <f t="shared" si="0"/>
        <v>4</v>
      </c>
      <c r="O18" s="1331">
        <f t="shared" si="1"/>
        <v>4</v>
      </c>
    </row>
    <row r="19" spans="3:15" ht="24.75" customHeight="1" thickBot="1">
      <c r="C19" s="330"/>
      <c r="D19" s="331" t="s">
        <v>435</v>
      </c>
      <c r="E19" s="332"/>
      <c r="F19" s="333">
        <v>1</v>
      </c>
      <c r="G19" s="333">
        <v>1</v>
      </c>
      <c r="H19" s="333">
        <v>0</v>
      </c>
      <c r="I19" s="333">
        <v>0</v>
      </c>
      <c r="J19" s="333">
        <v>0</v>
      </c>
      <c r="K19" s="333">
        <v>0</v>
      </c>
      <c r="L19" s="333">
        <v>3</v>
      </c>
      <c r="M19" s="333">
        <v>3</v>
      </c>
      <c r="N19" s="333">
        <f t="shared" si="0"/>
        <v>4</v>
      </c>
      <c r="O19" s="376">
        <f t="shared" si="1"/>
        <v>4</v>
      </c>
    </row>
    <row r="20" spans="3:15" ht="12" customHeight="1" thickTop="1">
      <c r="C20" s="334" t="s">
        <v>449</v>
      </c>
      <c r="D20" s="304"/>
      <c r="E20" s="335"/>
      <c r="F20" s="1332">
        <v>2</v>
      </c>
      <c r="G20" s="1332">
        <v>2</v>
      </c>
      <c r="H20" s="1332">
        <v>0</v>
      </c>
      <c r="I20" s="1332">
        <v>0</v>
      </c>
      <c r="J20" s="1332">
        <v>0</v>
      </c>
      <c r="K20" s="1332">
        <v>0</v>
      </c>
      <c r="L20" s="1332">
        <v>25</v>
      </c>
      <c r="M20" s="1332">
        <v>25</v>
      </c>
      <c r="N20" s="1332">
        <f t="shared" si="0"/>
        <v>27</v>
      </c>
      <c r="O20" s="1333">
        <f t="shared" si="1"/>
        <v>27</v>
      </c>
    </row>
    <row r="21" spans="3:15" ht="12" customHeight="1">
      <c r="C21" s="323"/>
      <c r="D21" s="328" t="s">
        <v>434</v>
      </c>
      <c r="E21" s="329"/>
      <c r="F21" s="1329">
        <v>2</v>
      </c>
      <c r="G21" s="1329">
        <v>2</v>
      </c>
      <c r="H21" s="1329">
        <v>0</v>
      </c>
      <c r="I21" s="1329">
        <v>0</v>
      </c>
      <c r="J21" s="1329">
        <v>0</v>
      </c>
      <c r="K21" s="1329">
        <v>0</v>
      </c>
      <c r="L21" s="1329">
        <v>25</v>
      </c>
      <c r="M21" s="1329">
        <v>25</v>
      </c>
      <c r="N21" s="1329">
        <f t="shared" si="0"/>
        <v>27</v>
      </c>
      <c r="O21" s="1331">
        <f t="shared" si="1"/>
        <v>27</v>
      </c>
    </row>
    <row r="22" spans="3:15" ht="24.75" customHeight="1" thickBot="1">
      <c r="C22" s="330"/>
      <c r="D22" s="331" t="s">
        <v>435</v>
      </c>
      <c r="E22" s="332"/>
      <c r="F22" s="333">
        <v>2</v>
      </c>
      <c r="G22" s="333">
        <v>2</v>
      </c>
      <c r="H22" s="333">
        <v>0</v>
      </c>
      <c r="I22" s="333">
        <v>0</v>
      </c>
      <c r="J22" s="333">
        <v>0</v>
      </c>
      <c r="K22" s="333">
        <v>0</v>
      </c>
      <c r="L22" s="333">
        <v>21</v>
      </c>
      <c r="M22" s="333">
        <v>21</v>
      </c>
      <c r="N22" s="333">
        <f t="shared" si="0"/>
        <v>23</v>
      </c>
      <c r="O22" s="376">
        <f t="shared" si="1"/>
        <v>23</v>
      </c>
    </row>
    <row r="23" spans="3:15" ht="12" customHeight="1" thickTop="1">
      <c r="C23" s="334" t="s">
        <v>450</v>
      </c>
      <c r="D23" s="304"/>
      <c r="E23" s="335"/>
      <c r="F23" s="1332">
        <v>0</v>
      </c>
      <c r="G23" s="1332">
        <v>0</v>
      </c>
      <c r="H23" s="1332">
        <v>0</v>
      </c>
      <c r="I23" s="1332">
        <v>0</v>
      </c>
      <c r="J23" s="1332">
        <v>0</v>
      </c>
      <c r="K23" s="1332">
        <v>0</v>
      </c>
      <c r="L23" s="1332">
        <v>1</v>
      </c>
      <c r="M23" s="1332">
        <v>1</v>
      </c>
      <c r="N23" s="1332">
        <f t="shared" si="0"/>
        <v>1</v>
      </c>
      <c r="O23" s="1333">
        <f t="shared" si="1"/>
        <v>1</v>
      </c>
    </row>
    <row r="24" spans="3:15" ht="12" customHeight="1">
      <c r="C24" s="323"/>
      <c r="D24" s="328" t="s">
        <v>434</v>
      </c>
      <c r="E24" s="329"/>
      <c r="F24" s="1329">
        <v>0</v>
      </c>
      <c r="G24" s="1329">
        <v>0</v>
      </c>
      <c r="H24" s="1329">
        <v>0</v>
      </c>
      <c r="I24" s="1329">
        <v>0</v>
      </c>
      <c r="J24" s="1329">
        <v>0</v>
      </c>
      <c r="K24" s="1329">
        <v>0</v>
      </c>
      <c r="L24" s="1329">
        <v>1</v>
      </c>
      <c r="M24" s="1329">
        <v>1</v>
      </c>
      <c r="N24" s="1329">
        <f t="shared" si="0"/>
        <v>1</v>
      </c>
      <c r="O24" s="1331">
        <f t="shared" si="1"/>
        <v>1</v>
      </c>
    </row>
    <row r="25" spans="3:15" ht="24.75" customHeight="1" thickBot="1">
      <c r="C25" s="336"/>
      <c r="D25" s="337" t="s">
        <v>435</v>
      </c>
      <c r="E25" s="338"/>
      <c r="F25" s="339">
        <v>0</v>
      </c>
      <c r="G25" s="339">
        <v>0</v>
      </c>
      <c r="H25" s="339">
        <v>0</v>
      </c>
      <c r="I25" s="339">
        <v>0</v>
      </c>
      <c r="J25" s="339">
        <v>0</v>
      </c>
      <c r="K25" s="339">
        <v>0</v>
      </c>
      <c r="L25" s="339">
        <v>1</v>
      </c>
      <c r="M25" s="339">
        <v>1</v>
      </c>
      <c r="N25" s="339">
        <f t="shared" si="0"/>
        <v>1</v>
      </c>
      <c r="O25" s="377">
        <f t="shared" si="1"/>
        <v>1</v>
      </c>
    </row>
    <row r="26" spans="4:16" ht="9.75" customHeight="1">
      <c r="D26" s="304"/>
      <c r="E26" s="304"/>
      <c r="F26" s="352"/>
      <c r="G26" s="304"/>
      <c r="H26" s="304"/>
      <c r="I26" s="304"/>
      <c r="J26" s="304"/>
      <c r="K26" s="304"/>
      <c r="L26" s="304"/>
      <c r="M26" s="304"/>
      <c r="N26" s="304"/>
      <c r="O26" s="304"/>
      <c r="P26" s="304"/>
    </row>
    <row r="27" spans="4:16" ht="9.75" customHeight="1">
      <c r="D27" s="304"/>
      <c r="E27" s="304"/>
      <c r="F27" s="352"/>
      <c r="G27" s="304"/>
      <c r="H27" s="304"/>
      <c r="I27" s="304"/>
      <c r="J27" s="304"/>
      <c r="K27" s="304"/>
      <c r="L27" s="304"/>
      <c r="M27" s="304"/>
      <c r="N27" s="304"/>
      <c r="O27" s="304"/>
      <c r="P27" s="304"/>
    </row>
    <row r="28" spans="4:16" ht="9.75" customHeight="1">
      <c r="D28" s="304"/>
      <c r="E28" s="304"/>
      <c r="F28" s="352"/>
      <c r="G28" s="304"/>
      <c r="H28" s="304"/>
      <c r="I28" s="304"/>
      <c r="J28" s="304"/>
      <c r="K28" s="304"/>
      <c r="L28" s="304"/>
      <c r="M28" s="304"/>
      <c r="N28" s="304"/>
      <c r="O28" s="304"/>
      <c r="P28" s="304"/>
    </row>
    <row r="29" ht="9.75" customHeight="1"/>
    <row r="30" ht="9.75" customHeight="1"/>
    <row r="31" ht="14.25">
      <c r="B31" s="279" t="s">
        <v>1066</v>
      </c>
    </row>
    <row r="32" ht="14.25">
      <c r="B32" s="279" t="s">
        <v>455</v>
      </c>
    </row>
    <row r="33" ht="6" customHeight="1" thickBot="1">
      <c r="B33" s="282"/>
    </row>
    <row r="34" spans="3:15" ht="12.75" customHeight="1">
      <c r="C34" s="340"/>
      <c r="D34" s="341"/>
      <c r="E34" s="342"/>
      <c r="F34" s="1291" t="s">
        <v>451</v>
      </c>
      <c r="G34" s="1292"/>
      <c r="H34" s="1292"/>
      <c r="I34" s="1293"/>
      <c r="J34" s="343"/>
      <c r="K34" s="344"/>
      <c r="L34" s="345"/>
      <c r="M34" s="1285" t="s">
        <v>452</v>
      </c>
      <c r="N34" s="1286"/>
      <c r="O34" s="346"/>
    </row>
    <row r="35" spans="3:15" ht="21" customHeight="1" thickBot="1">
      <c r="C35" s="330" t="s">
        <v>1067</v>
      </c>
      <c r="D35" s="347"/>
      <c r="E35" s="347"/>
      <c r="F35" s="1314">
        <v>2</v>
      </c>
      <c r="G35" s="1315"/>
      <c r="H35" s="1315"/>
      <c r="I35" s="1316"/>
      <c r="J35" s="331" t="s">
        <v>433</v>
      </c>
      <c r="K35" s="347"/>
      <c r="L35" s="347"/>
      <c r="M35" s="1319">
        <v>2</v>
      </c>
      <c r="N35" s="1320"/>
      <c r="O35" s="346"/>
    </row>
    <row r="36" spans="3:15" ht="13.5" customHeight="1" thickTop="1">
      <c r="C36" s="349"/>
      <c r="D36" s="350"/>
      <c r="E36" s="351"/>
      <c r="F36" s="1326" t="s">
        <v>445</v>
      </c>
      <c r="G36" s="1326"/>
      <c r="H36" s="1326" t="s">
        <v>446</v>
      </c>
      <c r="I36" s="1327"/>
      <c r="J36" s="1287" t="s">
        <v>436</v>
      </c>
      <c r="K36" s="1288"/>
      <c r="L36" s="352"/>
      <c r="M36" s="1298">
        <v>0</v>
      </c>
      <c r="N36" s="1299"/>
      <c r="O36" s="348"/>
    </row>
    <row r="37" spans="3:15" ht="12" customHeight="1">
      <c r="C37" s="334" t="s">
        <v>448</v>
      </c>
      <c r="D37" s="304"/>
      <c r="E37" s="304"/>
      <c r="F37" s="1294">
        <v>0</v>
      </c>
      <c r="G37" s="1324"/>
      <c r="H37" s="1294">
        <v>0</v>
      </c>
      <c r="I37" s="1295"/>
      <c r="J37" s="1289"/>
      <c r="K37" s="1290"/>
      <c r="L37" s="353"/>
      <c r="M37" s="1300"/>
      <c r="N37" s="1301"/>
      <c r="O37" s="354"/>
    </row>
    <row r="38" spans="3:15" ht="12" customHeight="1">
      <c r="C38" s="323"/>
      <c r="D38" s="328" t="s">
        <v>434</v>
      </c>
      <c r="E38" s="318"/>
      <c r="F38" s="1296"/>
      <c r="G38" s="1325"/>
      <c r="H38" s="1296"/>
      <c r="I38" s="1297"/>
      <c r="J38" s="323" t="s">
        <v>437</v>
      </c>
      <c r="K38" s="328"/>
      <c r="L38" s="328"/>
      <c r="M38" s="1302"/>
      <c r="N38" s="1303"/>
      <c r="O38" s="354"/>
    </row>
    <row r="39" spans="3:15" ht="24.75" customHeight="1" thickBot="1">
      <c r="C39" s="330"/>
      <c r="D39" s="331" t="s">
        <v>435</v>
      </c>
      <c r="E39" s="347"/>
      <c r="F39" s="1319">
        <v>0</v>
      </c>
      <c r="G39" s="1323"/>
      <c r="H39" s="1319">
        <v>0</v>
      </c>
      <c r="I39" s="1320"/>
      <c r="J39" s="330" t="s">
        <v>438</v>
      </c>
      <c r="K39" s="331"/>
      <c r="L39" s="331"/>
      <c r="M39" s="1319">
        <v>0</v>
      </c>
      <c r="N39" s="1320"/>
      <c r="O39" s="354"/>
    </row>
    <row r="40" spans="3:15" ht="12" customHeight="1" thickTop="1">
      <c r="C40" s="334" t="s">
        <v>449</v>
      </c>
      <c r="D40" s="304"/>
      <c r="E40" s="304"/>
      <c r="F40" s="1298">
        <v>0</v>
      </c>
      <c r="G40" s="1334"/>
      <c r="H40" s="1298">
        <v>0</v>
      </c>
      <c r="I40" s="1299"/>
      <c r="J40" s="355" t="s">
        <v>439</v>
      </c>
      <c r="K40" s="304"/>
      <c r="L40" s="353"/>
      <c r="M40" s="1298">
        <v>2</v>
      </c>
      <c r="N40" s="1299"/>
      <c r="O40" s="354"/>
    </row>
    <row r="41" spans="3:15" ht="12" customHeight="1">
      <c r="C41" s="323"/>
      <c r="D41" s="328" t="s">
        <v>434</v>
      </c>
      <c r="E41" s="318"/>
      <c r="F41" s="1302"/>
      <c r="G41" s="1335"/>
      <c r="H41" s="1302"/>
      <c r="I41" s="1303"/>
      <c r="J41" s="323" t="s">
        <v>437</v>
      </c>
      <c r="K41" s="328"/>
      <c r="L41" s="328"/>
      <c r="M41" s="1302"/>
      <c r="N41" s="1303"/>
      <c r="O41" s="354"/>
    </row>
    <row r="42" spans="3:15" ht="24.75" customHeight="1" thickBot="1">
      <c r="C42" s="330"/>
      <c r="D42" s="331" t="s">
        <v>435</v>
      </c>
      <c r="E42" s="347"/>
      <c r="F42" s="1319">
        <v>0</v>
      </c>
      <c r="G42" s="1323"/>
      <c r="H42" s="1319">
        <v>0</v>
      </c>
      <c r="I42" s="1320"/>
      <c r="J42" s="336" t="s">
        <v>438</v>
      </c>
      <c r="K42" s="337"/>
      <c r="L42" s="337"/>
      <c r="M42" s="1317">
        <v>2</v>
      </c>
      <c r="N42" s="1318"/>
      <c r="O42" s="354"/>
    </row>
    <row r="43" spans="3:15" ht="12" customHeight="1" thickTop="1">
      <c r="C43" s="334" t="s">
        <v>453</v>
      </c>
      <c r="D43" s="304"/>
      <c r="E43" s="304"/>
      <c r="F43" s="1298">
        <v>2</v>
      </c>
      <c r="G43" s="1334"/>
      <c r="H43" s="1298">
        <v>2</v>
      </c>
      <c r="I43" s="1299"/>
      <c r="J43" s="334"/>
      <c r="K43" s="304"/>
      <c r="L43" s="304"/>
      <c r="M43" s="353"/>
      <c r="N43" s="353"/>
      <c r="O43" s="353"/>
    </row>
    <row r="44" spans="3:15" ht="12" customHeight="1">
      <c r="C44" s="323"/>
      <c r="D44" s="328" t="s">
        <v>434</v>
      </c>
      <c r="E44" s="318"/>
      <c r="F44" s="1302"/>
      <c r="G44" s="1335"/>
      <c r="H44" s="1302"/>
      <c r="I44" s="1303"/>
      <c r="J44" s="355"/>
      <c r="K44" s="304"/>
      <c r="L44" s="352"/>
      <c r="M44" s="304"/>
      <c r="N44" s="304"/>
      <c r="O44" s="304"/>
    </row>
    <row r="45" spans="3:15" ht="24.75" customHeight="1" thickBot="1">
      <c r="C45" s="336"/>
      <c r="D45" s="337" t="s">
        <v>435</v>
      </c>
      <c r="E45" s="356"/>
      <c r="F45" s="1317">
        <v>2</v>
      </c>
      <c r="G45" s="1321"/>
      <c r="H45" s="1317">
        <v>2</v>
      </c>
      <c r="I45" s="1318"/>
      <c r="J45" s="355"/>
      <c r="K45" s="304"/>
      <c r="L45" s="352"/>
      <c r="M45" s="304"/>
      <c r="N45" s="304"/>
      <c r="O45" s="304"/>
    </row>
    <row r="46" spans="4:16" ht="21" customHeight="1">
      <c r="D46" s="304"/>
      <c r="E46" s="304"/>
      <c r="F46" s="304"/>
      <c r="G46" s="357"/>
      <c r="H46" s="304"/>
      <c r="I46" s="304"/>
      <c r="J46" s="304"/>
      <c r="K46" s="304"/>
      <c r="L46" s="304"/>
      <c r="M46" s="304"/>
      <c r="N46" s="304"/>
      <c r="O46" s="304"/>
      <c r="P46" s="304"/>
    </row>
    <row r="47" spans="4:16" ht="21" customHeight="1">
      <c r="D47" s="304"/>
      <c r="E47" s="304"/>
      <c r="F47" s="304"/>
      <c r="G47" s="357"/>
      <c r="H47" s="304"/>
      <c r="I47" s="304"/>
      <c r="J47" s="304"/>
      <c r="K47" s="304"/>
      <c r="L47" s="304"/>
      <c r="M47" s="304"/>
      <c r="N47" s="304"/>
      <c r="O47" s="304"/>
      <c r="P47" s="304"/>
    </row>
    <row r="48" spans="4:16" ht="21" customHeight="1">
      <c r="D48" s="304"/>
      <c r="E48" s="304"/>
      <c r="F48" s="304"/>
      <c r="G48" s="304"/>
      <c r="H48" s="358"/>
      <c r="I48" s="358"/>
      <c r="J48" s="304"/>
      <c r="K48" s="304"/>
      <c r="L48" s="304"/>
      <c r="M48" s="304"/>
      <c r="N48" s="304"/>
      <c r="O48" s="304"/>
      <c r="P48" s="304"/>
    </row>
    <row r="49" spans="4:16" ht="21" customHeight="1">
      <c r="D49" s="304"/>
      <c r="E49" s="304"/>
      <c r="F49" s="304"/>
      <c r="G49" s="357"/>
      <c r="H49" s="304"/>
      <c r="I49" s="304"/>
      <c r="J49" s="304"/>
      <c r="K49" s="304"/>
      <c r="L49" s="304"/>
      <c r="M49" s="304"/>
      <c r="N49" s="304"/>
      <c r="O49" s="304"/>
      <c r="P49" s="304"/>
    </row>
    <row r="50" spans="4:16" ht="21" customHeight="1">
      <c r="D50" s="304"/>
      <c r="E50" s="304"/>
      <c r="F50" s="304"/>
      <c r="G50" s="357"/>
      <c r="H50" s="304"/>
      <c r="I50" s="304"/>
      <c r="J50" s="304"/>
      <c r="K50" s="304"/>
      <c r="L50" s="304"/>
      <c r="M50" s="304"/>
      <c r="N50" s="304"/>
      <c r="O50" s="304"/>
      <c r="P50" s="304"/>
    </row>
    <row r="51" spans="4:16" ht="21" customHeight="1">
      <c r="D51" s="304"/>
      <c r="E51" s="304"/>
      <c r="F51" s="304"/>
      <c r="G51" s="357"/>
      <c r="H51" s="357"/>
      <c r="I51" s="357"/>
      <c r="J51" s="357"/>
      <c r="K51" s="357"/>
      <c r="L51" s="357"/>
      <c r="M51" s="357"/>
      <c r="N51" s="357"/>
      <c r="O51" s="357"/>
      <c r="P51" s="357"/>
    </row>
    <row r="52" spans="4:16" ht="21" customHeight="1">
      <c r="D52" s="304"/>
      <c r="E52" s="304"/>
      <c r="F52" s="304"/>
      <c r="G52" s="357"/>
      <c r="H52" s="304"/>
      <c r="I52" s="304"/>
      <c r="J52" s="304"/>
      <c r="K52" s="304"/>
      <c r="L52" s="304"/>
      <c r="M52" s="304"/>
      <c r="N52" s="304"/>
      <c r="O52" s="304"/>
      <c r="P52" s="304"/>
    </row>
    <row r="53" spans="4:16" ht="21" customHeight="1">
      <c r="D53" s="304"/>
      <c r="E53" s="304"/>
      <c r="F53" s="304"/>
      <c r="G53" s="357"/>
      <c r="H53" s="304"/>
      <c r="I53" s="304"/>
      <c r="J53" s="304"/>
      <c r="K53" s="304"/>
      <c r="L53" s="304"/>
      <c r="M53" s="304"/>
      <c r="N53" s="304"/>
      <c r="O53" s="304"/>
      <c r="P53" s="304"/>
    </row>
    <row r="54" spans="4:16" ht="21" customHeight="1">
      <c r="D54" s="304"/>
      <c r="E54" s="304"/>
      <c r="F54" s="304"/>
      <c r="G54" s="304"/>
      <c r="H54" s="358"/>
      <c r="I54" s="358"/>
      <c r="J54" s="304"/>
      <c r="K54" s="304"/>
      <c r="L54" s="304"/>
      <c r="M54" s="304"/>
      <c r="N54" s="304"/>
      <c r="O54" s="304"/>
      <c r="P54" s="304"/>
    </row>
    <row r="55" spans="4:16" ht="21" customHeight="1">
      <c r="D55" s="304"/>
      <c r="E55" s="304"/>
      <c r="F55" s="304"/>
      <c r="G55" s="357"/>
      <c r="H55" s="304"/>
      <c r="I55" s="304"/>
      <c r="J55" s="304"/>
      <c r="K55" s="304"/>
      <c r="L55" s="304"/>
      <c r="M55" s="304"/>
      <c r="N55" s="304"/>
      <c r="O55" s="304"/>
      <c r="P55" s="304"/>
    </row>
    <row r="56" spans="4:16" ht="21" customHeight="1">
      <c r="D56" s="304"/>
      <c r="E56" s="304"/>
      <c r="F56" s="304"/>
      <c r="G56" s="357"/>
      <c r="H56" s="304"/>
      <c r="I56" s="304"/>
      <c r="J56" s="304"/>
      <c r="K56" s="304"/>
      <c r="L56" s="304"/>
      <c r="M56" s="304"/>
      <c r="N56" s="304"/>
      <c r="O56" s="304"/>
      <c r="P56" s="304"/>
    </row>
    <row r="57" spans="4:16" ht="21" customHeight="1">
      <c r="D57" s="304"/>
      <c r="E57" s="304"/>
      <c r="F57" s="304"/>
      <c r="G57" s="357"/>
      <c r="H57" s="304"/>
      <c r="I57" s="304"/>
      <c r="J57" s="304"/>
      <c r="K57" s="304"/>
      <c r="L57" s="304"/>
      <c r="M57" s="304"/>
      <c r="N57" s="304"/>
      <c r="O57" s="304"/>
      <c r="P57" s="304"/>
    </row>
    <row r="58" spans="4:16" ht="21" customHeight="1">
      <c r="D58" s="304"/>
      <c r="E58" s="304"/>
      <c r="F58" s="304"/>
      <c r="G58" s="357"/>
      <c r="H58" s="304"/>
      <c r="I58" s="304"/>
      <c r="J58" s="304"/>
      <c r="K58" s="304"/>
      <c r="L58" s="304"/>
      <c r="M58" s="304"/>
      <c r="N58" s="304"/>
      <c r="O58" s="304"/>
      <c r="P58" s="304"/>
    </row>
    <row r="59" spans="4:16" ht="21" customHeight="1">
      <c r="D59" s="304"/>
      <c r="E59" s="304"/>
      <c r="F59" s="304"/>
      <c r="G59" s="357"/>
      <c r="H59" s="304"/>
      <c r="I59" s="304"/>
      <c r="J59" s="304"/>
      <c r="K59" s="304"/>
      <c r="L59" s="304"/>
      <c r="M59" s="304"/>
      <c r="N59" s="304"/>
      <c r="O59" s="304"/>
      <c r="P59" s="304"/>
    </row>
    <row r="60" spans="4:16" ht="21" customHeight="1">
      <c r="D60" s="304"/>
      <c r="E60" s="304"/>
      <c r="F60" s="304"/>
      <c r="G60" s="304"/>
      <c r="H60" s="304"/>
      <c r="I60" s="304"/>
      <c r="J60" s="304"/>
      <c r="K60" s="304"/>
      <c r="L60" s="304"/>
      <c r="M60" s="304"/>
      <c r="N60" s="304"/>
      <c r="O60" s="304"/>
      <c r="P60" s="304"/>
    </row>
    <row r="61" spans="4:16" ht="21" customHeight="1">
      <c r="D61" s="304"/>
      <c r="E61" s="304"/>
      <c r="F61" s="304"/>
      <c r="G61" s="304"/>
      <c r="H61" s="304"/>
      <c r="I61" s="304"/>
      <c r="J61" s="304"/>
      <c r="K61" s="304"/>
      <c r="L61" s="304"/>
      <c r="M61" s="304"/>
      <c r="N61" s="304"/>
      <c r="O61" s="304"/>
      <c r="P61" s="304"/>
    </row>
  </sheetData>
  <mergeCells count="67">
    <mergeCell ref="M36:N38"/>
    <mergeCell ref="F37:G38"/>
    <mergeCell ref="H37:I38"/>
    <mergeCell ref="F40:G41"/>
    <mergeCell ref="H40:I41"/>
    <mergeCell ref="M40:N41"/>
    <mergeCell ref="F36:G36"/>
    <mergeCell ref="H36:I36"/>
    <mergeCell ref="J36:K37"/>
    <mergeCell ref="O23:O24"/>
    <mergeCell ref="O20:O21"/>
    <mergeCell ref="F23:F24"/>
    <mergeCell ref="G23:G24"/>
    <mergeCell ref="H23:H24"/>
    <mergeCell ref="I23:I24"/>
    <mergeCell ref="J23:J24"/>
    <mergeCell ref="K23:K24"/>
    <mergeCell ref="L23:L24"/>
    <mergeCell ref="M23:M24"/>
    <mergeCell ref="N23:N24"/>
    <mergeCell ref="K20:K21"/>
    <mergeCell ref="L20:L21"/>
    <mergeCell ref="M20:M21"/>
    <mergeCell ref="N20:N21"/>
    <mergeCell ref="G20:G21"/>
    <mergeCell ref="H20:H21"/>
    <mergeCell ref="I20:I21"/>
    <mergeCell ref="J20:J21"/>
    <mergeCell ref="J6:K6"/>
    <mergeCell ref="J7:K7"/>
    <mergeCell ref="F17:F18"/>
    <mergeCell ref="G17:G18"/>
    <mergeCell ref="H17:H18"/>
    <mergeCell ref="I17:I18"/>
    <mergeCell ref="J17:J18"/>
    <mergeCell ref="K17:K18"/>
    <mergeCell ref="J15:K15"/>
    <mergeCell ref="F45:G45"/>
    <mergeCell ref="H45:I45"/>
    <mergeCell ref="F42:G42"/>
    <mergeCell ref="H42:I42"/>
    <mergeCell ref="F43:G44"/>
    <mergeCell ref="H43:I44"/>
    <mergeCell ref="M42:N42"/>
    <mergeCell ref="F39:G39"/>
    <mergeCell ref="H39:I39"/>
    <mergeCell ref="M39:N39"/>
    <mergeCell ref="L15:M15"/>
    <mergeCell ref="N15:O15"/>
    <mergeCell ref="F35:I35"/>
    <mergeCell ref="M35:N35"/>
    <mergeCell ref="L17:L18"/>
    <mergeCell ref="M17:M18"/>
    <mergeCell ref="N17:N18"/>
    <mergeCell ref="O17:O18"/>
    <mergeCell ref="F20:F21"/>
    <mergeCell ref="F34:I34"/>
    <mergeCell ref="A3:O3"/>
    <mergeCell ref="M34:N34"/>
    <mergeCell ref="N13:O14"/>
    <mergeCell ref="A4:O4"/>
    <mergeCell ref="L13:M14"/>
    <mergeCell ref="F13:G14"/>
    <mergeCell ref="H13:I14"/>
    <mergeCell ref="J13:K14"/>
    <mergeCell ref="F15:G15"/>
    <mergeCell ref="H15:I15"/>
  </mergeCells>
  <printOptions horizontalCentered="1"/>
  <pageMargins left="0.5905511811023623" right="0.5905511811023623" top="0.4330708661417323" bottom="0.1968503937007874" header="0.5118110236220472" footer="0.5118110236220472"/>
  <pageSetup firstPageNumber="30"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N33"/>
  <sheetViews>
    <sheetView workbookViewId="0" topLeftCell="A13">
      <selection activeCell="O27" sqref="O27"/>
    </sheetView>
  </sheetViews>
  <sheetFormatPr defaultColWidth="9.00390625" defaultRowHeight="13.5"/>
  <cols>
    <col min="1" max="4" width="3.25390625" style="47" customWidth="1"/>
    <col min="5" max="5" width="12.25390625" style="47" customWidth="1"/>
    <col min="6" max="6" width="8.00390625" style="47" customWidth="1"/>
    <col min="7" max="7" width="8.50390625" style="47" bestFit="1" customWidth="1"/>
    <col min="8" max="11" width="8.00390625" style="47" customWidth="1"/>
    <col min="12" max="12" width="13.50390625" style="47" customWidth="1"/>
    <col min="13" max="13" width="1.4921875" style="47" customWidth="1"/>
    <col min="14" max="14" width="3.25390625" style="47" customWidth="1"/>
    <col min="15" max="16384" width="8.00390625" style="47" customWidth="1"/>
  </cols>
  <sheetData>
    <row r="1" spans="1:14" s="53" customFormat="1" ht="17.25">
      <c r="A1" s="33" t="s">
        <v>913</v>
      </c>
      <c r="B1" s="34"/>
      <c r="C1" s="34"/>
      <c r="D1" s="34"/>
      <c r="E1" s="34"/>
      <c r="F1" s="34"/>
      <c r="G1" s="34"/>
      <c r="H1" s="34"/>
      <c r="I1" s="34"/>
      <c r="J1" s="34"/>
      <c r="K1" s="34"/>
      <c r="L1" s="34"/>
      <c r="M1" s="34"/>
      <c r="N1" s="34"/>
    </row>
    <row r="2" spans="1:14" s="53" customFormat="1" ht="15" customHeight="1">
      <c r="A2" s="33"/>
      <c r="B2" s="34"/>
      <c r="C2" s="34"/>
      <c r="D2" s="34"/>
      <c r="E2" s="34"/>
      <c r="F2" s="34"/>
      <c r="G2" s="34"/>
      <c r="H2" s="34"/>
      <c r="I2" s="34"/>
      <c r="J2" s="34"/>
      <c r="K2" s="34"/>
      <c r="L2" s="34"/>
      <c r="M2" s="34"/>
      <c r="N2" s="34"/>
    </row>
    <row r="3" spans="1:14" s="53" customFormat="1" ht="24" customHeight="1">
      <c r="A3" s="39" t="s">
        <v>627</v>
      </c>
      <c r="B3" s="40"/>
      <c r="C3" s="40"/>
      <c r="D3" s="40"/>
      <c r="E3" s="40"/>
      <c r="F3" s="40"/>
      <c r="G3" s="40"/>
      <c r="H3" s="40"/>
      <c r="I3" s="41"/>
      <c r="J3" s="41"/>
      <c r="K3" s="41"/>
      <c r="L3" s="41"/>
      <c r="M3" s="106"/>
      <c r="N3" s="34"/>
    </row>
    <row r="4" spans="1:14" s="53" customFormat="1" ht="24" customHeight="1">
      <c r="A4" s="41" t="s">
        <v>95</v>
      </c>
      <c r="B4" s="41"/>
      <c r="C4" s="41"/>
      <c r="D4" s="41"/>
      <c r="E4" s="41"/>
      <c r="F4" s="41"/>
      <c r="G4" s="41"/>
      <c r="H4" s="41"/>
      <c r="I4" s="41"/>
      <c r="J4" s="41"/>
      <c r="K4" s="41"/>
      <c r="L4" s="41"/>
      <c r="M4" s="41"/>
      <c r="N4" s="34"/>
    </row>
    <row r="5" spans="1:8" s="43" customFormat="1" ht="13.5">
      <c r="A5" s="42"/>
      <c r="B5" s="42"/>
      <c r="C5" s="42"/>
      <c r="D5" s="42"/>
      <c r="E5" s="42"/>
      <c r="F5" s="42"/>
      <c r="G5" s="42"/>
      <c r="H5" s="42"/>
    </row>
    <row r="6" spans="10:13" s="34" customFormat="1" ht="17.25">
      <c r="J6" s="1256" t="s">
        <v>597</v>
      </c>
      <c r="K6" s="1256"/>
      <c r="L6" s="56" t="s">
        <v>888</v>
      </c>
      <c r="M6" s="35"/>
    </row>
    <row r="7" spans="10:13" s="34" customFormat="1" ht="17.25">
      <c r="J7" s="1257" t="s">
        <v>598</v>
      </c>
      <c r="K7" s="1257"/>
      <c r="L7" s="56" t="s">
        <v>887</v>
      </c>
      <c r="M7" s="54"/>
    </row>
    <row r="8" ht="15" customHeight="1"/>
    <row r="9" spans="1:7" s="53" customFormat="1" ht="22.5" customHeight="1">
      <c r="A9" s="34" t="s">
        <v>890</v>
      </c>
      <c r="B9" s="47"/>
      <c r="C9" s="47"/>
      <c r="D9" s="47"/>
      <c r="E9" s="47"/>
      <c r="F9" s="47"/>
      <c r="G9" s="47"/>
    </row>
    <row r="10" ht="22.5" customHeight="1"/>
    <row r="11" ht="22.5" customHeight="1">
      <c r="B11" s="33" t="s">
        <v>914</v>
      </c>
    </row>
    <row r="12" ht="16.5" customHeight="1" thickBot="1"/>
    <row r="13" spans="3:13" ht="22.5" customHeight="1">
      <c r="C13" s="83"/>
      <c r="D13" s="84"/>
      <c r="E13" s="84"/>
      <c r="F13" s="107" t="s">
        <v>621</v>
      </c>
      <c r="G13" s="108" t="s">
        <v>622</v>
      </c>
      <c r="H13" s="108" t="s">
        <v>623</v>
      </c>
      <c r="I13" s="108" t="s">
        <v>915</v>
      </c>
      <c r="J13" s="108" t="s">
        <v>916</v>
      </c>
      <c r="K13" s="108" t="s">
        <v>917</v>
      </c>
      <c r="L13" s="109" t="s">
        <v>620</v>
      </c>
      <c r="M13" s="53"/>
    </row>
    <row r="14" spans="3:13" ht="22.5" customHeight="1">
      <c r="C14" s="94" t="s">
        <v>692</v>
      </c>
      <c r="D14" s="91"/>
      <c r="E14" s="91"/>
      <c r="F14" s="110">
        <f aca="true" t="shared" si="0" ref="F14:K14">SUM(F15:F16)</f>
        <v>3245</v>
      </c>
      <c r="G14" s="110">
        <f t="shared" si="0"/>
        <v>3188</v>
      </c>
      <c r="H14" s="110">
        <f t="shared" si="0"/>
        <v>1682</v>
      </c>
      <c r="I14" s="110">
        <f t="shared" si="0"/>
        <v>1357</v>
      </c>
      <c r="J14" s="110">
        <f t="shared" si="0"/>
        <v>1101</v>
      </c>
      <c r="K14" s="110">
        <f t="shared" si="0"/>
        <v>1161</v>
      </c>
      <c r="L14" s="111">
        <f>SUM(F14:K14)</f>
        <v>11734</v>
      </c>
      <c r="M14" s="53"/>
    </row>
    <row r="15" spans="3:13" ht="22.5" customHeight="1">
      <c r="C15" s="94"/>
      <c r="D15" s="90" t="s">
        <v>636</v>
      </c>
      <c r="E15" s="90"/>
      <c r="F15" s="110">
        <v>634</v>
      </c>
      <c r="G15" s="112">
        <v>516</v>
      </c>
      <c r="H15" s="112">
        <v>259</v>
      </c>
      <c r="I15" s="112">
        <v>182</v>
      </c>
      <c r="J15" s="112">
        <v>149</v>
      </c>
      <c r="K15" s="112">
        <v>180</v>
      </c>
      <c r="L15" s="111">
        <f>SUM(F15:K15)</f>
        <v>1920</v>
      </c>
      <c r="M15" s="53"/>
    </row>
    <row r="16" spans="3:13" ht="22.5" customHeight="1">
      <c r="C16" s="94"/>
      <c r="D16" s="90" t="s">
        <v>918</v>
      </c>
      <c r="E16" s="90"/>
      <c r="F16" s="110">
        <v>2611</v>
      </c>
      <c r="G16" s="112">
        <v>2672</v>
      </c>
      <c r="H16" s="112">
        <v>1423</v>
      </c>
      <c r="I16" s="112">
        <v>1175</v>
      </c>
      <c r="J16" s="112">
        <v>952</v>
      </c>
      <c r="K16" s="112">
        <v>981</v>
      </c>
      <c r="L16" s="111">
        <f>SUM(F16:K16)</f>
        <v>9814</v>
      </c>
      <c r="M16" s="53"/>
    </row>
    <row r="17" spans="3:13" ht="22.5" customHeight="1">
      <c r="C17" s="94" t="s">
        <v>693</v>
      </c>
      <c r="D17" s="91"/>
      <c r="E17" s="91"/>
      <c r="F17" s="112">
        <v>100</v>
      </c>
      <c r="G17" s="112">
        <v>141</v>
      </c>
      <c r="H17" s="112">
        <v>64</v>
      </c>
      <c r="I17" s="112">
        <v>55</v>
      </c>
      <c r="J17" s="112">
        <v>34</v>
      </c>
      <c r="K17" s="112">
        <v>47</v>
      </c>
      <c r="L17" s="111">
        <f>SUM(F17:K17)</f>
        <v>441</v>
      </c>
      <c r="M17" s="53"/>
    </row>
    <row r="18" spans="3:13" ht="22.5" customHeight="1" thickBot="1">
      <c r="C18" s="113" t="s">
        <v>919</v>
      </c>
      <c r="D18" s="97"/>
      <c r="E18" s="97"/>
      <c r="F18" s="114">
        <f aca="true" t="shared" si="1" ref="F18:K18">F14+F17</f>
        <v>3345</v>
      </c>
      <c r="G18" s="114">
        <f t="shared" si="1"/>
        <v>3329</v>
      </c>
      <c r="H18" s="114">
        <f t="shared" si="1"/>
        <v>1746</v>
      </c>
      <c r="I18" s="114">
        <f t="shared" si="1"/>
        <v>1412</v>
      </c>
      <c r="J18" s="114">
        <f t="shared" si="1"/>
        <v>1135</v>
      </c>
      <c r="K18" s="114">
        <f t="shared" si="1"/>
        <v>1208</v>
      </c>
      <c r="L18" s="115">
        <f>SUM(F18:K18)</f>
        <v>12175</v>
      </c>
      <c r="M18" s="53"/>
    </row>
    <row r="19" spans="4:13" ht="22.5" customHeight="1">
      <c r="D19" s="50"/>
      <c r="E19" s="50"/>
      <c r="F19" s="50"/>
      <c r="G19" s="49"/>
      <c r="H19" s="49"/>
      <c r="I19" s="49"/>
      <c r="J19" s="49"/>
      <c r="K19" s="49"/>
      <c r="L19" s="49"/>
      <c r="M19" s="49"/>
    </row>
    <row r="20" ht="22.5" customHeight="1">
      <c r="B20" s="33" t="s">
        <v>920</v>
      </c>
    </row>
    <row r="21" ht="22.5" customHeight="1" thickBot="1"/>
    <row r="22" spans="3:13" ht="22.5" customHeight="1">
      <c r="C22" s="83"/>
      <c r="D22" s="84"/>
      <c r="E22" s="84"/>
      <c r="F22" s="107" t="s">
        <v>621</v>
      </c>
      <c r="G22" s="108" t="s">
        <v>622</v>
      </c>
      <c r="H22" s="108" t="s">
        <v>623</v>
      </c>
      <c r="I22" s="108" t="s">
        <v>915</v>
      </c>
      <c r="J22" s="108" t="s">
        <v>916</v>
      </c>
      <c r="K22" s="108" t="s">
        <v>917</v>
      </c>
      <c r="L22" s="109" t="s">
        <v>620</v>
      </c>
      <c r="M22" s="53"/>
    </row>
    <row r="23" spans="3:13" ht="22.5" customHeight="1">
      <c r="C23" s="116" t="s">
        <v>1248</v>
      </c>
      <c r="D23" s="91"/>
      <c r="E23" s="91"/>
      <c r="F23" s="112">
        <v>26104</v>
      </c>
      <c r="G23" s="112">
        <v>27202</v>
      </c>
      <c r="H23" s="112">
        <v>13345</v>
      </c>
      <c r="I23" s="112">
        <v>9114</v>
      </c>
      <c r="J23" s="112">
        <v>5581</v>
      </c>
      <c r="K23" s="112">
        <v>4723</v>
      </c>
      <c r="L23" s="111">
        <f>SUM(F23:K23)</f>
        <v>86069</v>
      </c>
      <c r="M23" s="53"/>
    </row>
    <row r="24" spans="3:13" ht="22.5" customHeight="1">
      <c r="C24" s="116" t="s">
        <v>921</v>
      </c>
      <c r="D24" s="91"/>
      <c r="E24" s="91"/>
      <c r="F24" s="112">
        <v>615</v>
      </c>
      <c r="G24" s="112">
        <v>1192</v>
      </c>
      <c r="H24" s="112">
        <v>672</v>
      </c>
      <c r="I24" s="112">
        <v>476</v>
      </c>
      <c r="J24" s="112">
        <v>270</v>
      </c>
      <c r="K24" s="112">
        <v>325</v>
      </c>
      <c r="L24" s="111">
        <f>SUM(F24:K24)</f>
        <v>3550</v>
      </c>
      <c r="M24" s="53"/>
    </row>
    <row r="25" spans="3:13" ht="22.5" customHeight="1" thickBot="1">
      <c r="C25" s="113" t="s">
        <v>919</v>
      </c>
      <c r="D25" s="97"/>
      <c r="E25" s="97"/>
      <c r="F25" s="114">
        <f aca="true" t="shared" si="2" ref="F25:K25">SUM(F23:F24)</f>
        <v>26719</v>
      </c>
      <c r="G25" s="114">
        <f t="shared" si="2"/>
        <v>28394</v>
      </c>
      <c r="H25" s="114">
        <f t="shared" si="2"/>
        <v>14017</v>
      </c>
      <c r="I25" s="114">
        <f t="shared" si="2"/>
        <v>9590</v>
      </c>
      <c r="J25" s="114">
        <f t="shared" si="2"/>
        <v>5851</v>
      </c>
      <c r="K25" s="114">
        <f t="shared" si="2"/>
        <v>5048</v>
      </c>
      <c r="L25" s="115">
        <f>SUM(F25:K25)</f>
        <v>89619</v>
      </c>
      <c r="M25" s="53"/>
    </row>
    <row r="26" ht="22.5" customHeight="1"/>
    <row r="27" ht="16.5" customHeight="1">
      <c r="B27" s="33" t="s">
        <v>922</v>
      </c>
    </row>
    <row r="28" ht="22.5" customHeight="1" thickBot="1"/>
    <row r="29" spans="3:13" ht="22.5" customHeight="1">
      <c r="C29" s="1343"/>
      <c r="D29" s="1344"/>
      <c r="E29" s="1345"/>
      <c r="F29" s="1260" t="s">
        <v>617</v>
      </c>
      <c r="G29" s="1342"/>
      <c r="H29" s="1260" t="s">
        <v>618</v>
      </c>
      <c r="I29" s="1342"/>
      <c r="J29" s="1260" t="s">
        <v>619</v>
      </c>
      <c r="K29" s="1342"/>
      <c r="L29" s="251" t="s">
        <v>620</v>
      </c>
      <c r="M29" s="53"/>
    </row>
    <row r="30" spans="3:13" ht="22.5" customHeight="1">
      <c r="C30" s="116" t="s">
        <v>1248</v>
      </c>
      <c r="D30" s="91"/>
      <c r="E30" s="91"/>
      <c r="F30" s="1212">
        <v>10733</v>
      </c>
      <c r="G30" s="1214"/>
      <c r="H30" s="1212">
        <v>9272</v>
      </c>
      <c r="I30" s="1214"/>
      <c r="J30" s="1212">
        <v>4304</v>
      </c>
      <c r="K30" s="1214"/>
      <c r="L30" s="111">
        <f>SUM(F30:K30)</f>
        <v>24309</v>
      </c>
      <c r="M30" s="53"/>
    </row>
    <row r="31" spans="3:13" ht="22.5" customHeight="1">
      <c r="C31" s="116" t="s">
        <v>921</v>
      </c>
      <c r="D31" s="91"/>
      <c r="E31" s="91"/>
      <c r="F31" s="1212">
        <v>112</v>
      </c>
      <c r="G31" s="1214"/>
      <c r="H31" s="1212">
        <v>102</v>
      </c>
      <c r="I31" s="1214"/>
      <c r="J31" s="1212">
        <v>97</v>
      </c>
      <c r="K31" s="1214"/>
      <c r="L31" s="111">
        <f>SUM(F31:K31)</f>
        <v>311</v>
      </c>
      <c r="M31" s="53"/>
    </row>
    <row r="32" spans="3:13" ht="22.5" customHeight="1" thickBot="1">
      <c r="C32" s="113" t="s">
        <v>919</v>
      </c>
      <c r="D32" s="97"/>
      <c r="E32" s="97"/>
      <c r="F32" s="1206">
        <f>SUM(F30:G31)</f>
        <v>10845</v>
      </c>
      <c r="G32" s="1216"/>
      <c r="H32" s="1206">
        <f>SUM(H30:I31)</f>
        <v>9374</v>
      </c>
      <c r="I32" s="1216"/>
      <c r="J32" s="1206">
        <f>SUM(J30:K31)</f>
        <v>4401</v>
      </c>
      <c r="K32" s="1216"/>
      <c r="L32" s="115">
        <f>SUM(F32:K32)</f>
        <v>24620</v>
      </c>
      <c r="M32" s="53"/>
    </row>
    <row r="33" spans="5:13" ht="22.5" customHeight="1">
      <c r="E33" s="50"/>
      <c r="F33" s="49"/>
      <c r="G33" s="49"/>
      <c r="H33" s="49"/>
      <c r="I33" s="49"/>
      <c r="J33" s="49"/>
      <c r="K33" s="49"/>
      <c r="L33" s="49"/>
      <c r="M33" s="53"/>
    </row>
  </sheetData>
  <mergeCells count="15">
    <mergeCell ref="F29:G29"/>
    <mergeCell ref="H29:I29"/>
    <mergeCell ref="J29:K29"/>
    <mergeCell ref="C29:E29"/>
    <mergeCell ref="J6:K6"/>
    <mergeCell ref="J7:K7"/>
    <mergeCell ref="J30:K30"/>
    <mergeCell ref="J31:K31"/>
    <mergeCell ref="J32:K32"/>
    <mergeCell ref="F30:G30"/>
    <mergeCell ref="F31:G31"/>
    <mergeCell ref="F32:G32"/>
    <mergeCell ref="H30:I30"/>
    <mergeCell ref="H31:I31"/>
    <mergeCell ref="H32:I32"/>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V127"/>
  <sheetViews>
    <sheetView zoomScale="75" zoomScaleNormal="75" workbookViewId="0" topLeftCell="A1">
      <pane xSplit="14" ySplit="9" topLeftCell="O10" activePane="bottomRight" state="frozen"/>
      <selection pane="topLeft" activeCell="B5" sqref="B5"/>
      <selection pane="topRight" activeCell="B5" sqref="B5"/>
      <selection pane="bottomLeft" activeCell="B5" sqref="B5"/>
      <selection pane="bottomRight" activeCell="V69" sqref="V69"/>
    </sheetView>
  </sheetViews>
  <sheetFormatPr defaultColWidth="9.00390625" defaultRowHeight="16.5" customHeight="1"/>
  <cols>
    <col min="1" max="14" width="1.625" style="32" customWidth="1"/>
    <col min="15" max="22" width="12.625" style="32" customWidth="1"/>
    <col min="23" max="16384" width="8.625" style="32" customWidth="1"/>
  </cols>
  <sheetData>
    <row r="1" ht="16.5" customHeight="1">
      <c r="A1" s="51" t="s">
        <v>223</v>
      </c>
    </row>
    <row r="2" spans="1:22" ht="16.5" customHeight="1">
      <c r="A2" s="1356" t="s">
        <v>224</v>
      </c>
      <c r="B2" s="1356"/>
      <c r="C2" s="1356"/>
      <c r="D2" s="1356"/>
      <c r="E2" s="1356"/>
      <c r="F2" s="1356"/>
      <c r="G2" s="1356"/>
      <c r="H2" s="1356"/>
      <c r="I2" s="1356"/>
      <c r="J2" s="1356"/>
      <c r="K2" s="1356"/>
      <c r="L2" s="1356"/>
      <c r="M2" s="1356"/>
      <c r="N2" s="1356"/>
      <c r="O2" s="1356"/>
      <c r="P2" s="1356"/>
      <c r="Q2" s="1356"/>
      <c r="R2" s="1356"/>
      <c r="S2" s="1356"/>
      <c r="T2" s="1356"/>
      <c r="U2" s="1356"/>
      <c r="V2" s="1356"/>
    </row>
    <row r="3" spans="1:22" ht="16.5" customHeight="1">
      <c r="A3" s="1356" t="s">
        <v>1238</v>
      </c>
      <c r="B3" s="1356"/>
      <c r="C3" s="1356"/>
      <c r="D3" s="1356"/>
      <c r="E3" s="1356"/>
      <c r="F3" s="1356"/>
      <c r="G3" s="1356"/>
      <c r="H3" s="1356"/>
      <c r="I3" s="1356"/>
      <c r="J3" s="1356"/>
      <c r="K3" s="1356"/>
      <c r="L3" s="1356"/>
      <c r="M3" s="1356"/>
      <c r="N3" s="1356"/>
      <c r="O3" s="1356"/>
      <c r="P3" s="1356"/>
      <c r="Q3" s="1356"/>
      <c r="R3" s="1356"/>
      <c r="S3" s="1356"/>
      <c r="T3" s="1356"/>
      <c r="U3" s="1356"/>
      <c r="V3" s="1356"/>
    </row>
    <row r="5" spans="21:22" ht="16.5" customHeight="1">
      <c r="U5" s="194" t="s">
        <v>250</v>
      </c>
      <c r="V5" s="195" t="s">
        <v>251</v>
      </c>
    </row>
    <row r="6" spans="1:22" ht="16.5" customHeight="1">
      <c r="A6" s="52" t="s">
        <v>225</v>
      </c>
      <c r="U6" s="196" t="s">
        <v>249</v>
      </c>
      <c r="V6" s="196" t="s">
        <v>1191</v>
      </c>
    </row>
    <row r="7" ht="16.5" customHeight="1">
      <c r="B7" s="52" t="s">
        <v>1151</v>
      </c>
    </row>
    <row r="8" ht="16.5" customHeight="1">
      <c r="B8" s="52" t="s">
        <v>226</v>
      </c>
    </row>
    <row r="9" spans="1:22" ht="16.5" customHeight="1">
      <c r="A9" s="1357" t="s">
        <v>73</v>
      </c>
      <c r="B9" s="1357"/>
      <c r="C9" s="1357"/>
      <c r="D9" s="1357"/>
      <c r="E9" s="1357"/>
      <c r="F9" s="1357"/>
      <c r="G9" s="1357"/>
      <c r="H9" s="1357"/>
      <c r="I9" s="1357"/>
      <c r="J9" s="1357"/>
      <c r="K9" s="1357"/>
      <c r="L9" s="1357"/>
      <c r="M9" s="1357"/>
      <c r="N9" s="1357"/>
      <c r="O9" s="178" t="s">
        <v>71</v>
      </c>
      <c r="P9" s="178" t="s">
        <v>245</v>
      </c>
      <c r="Q9" s="178" t="s">
        <v>246</v>
      </c>
      <c r="R9" s="178" t="s">
        <v>247</v>
      </c>
      <c r="S9" s="178" t="s">
        <v>248</v>
      </c>
      <c r="T9" s="178" t="s">
        <v>916</v>
      </c>
      <c r="U9" s="178" t="s">
        <v>917</v>
      </c>
      <c r="V9" s="178" t="s">
        <v>1257</v>
      </c>
    </row>
    <row r="10" spans="1:22" ht="16.5" customHeight="1">
      <c r="A10" s="179" t="s">
        <v>227</v>
      </c>
      <c r="B10" s="180"/>
      <c r="C10" s="180"/>
      <c r="D10" s="180"/>
      <c r="E10" s="180"/>
      <c r="F10" s="180"/>
      <c r="G10" s="180"/>
      <c r="H10" s="180"/>
      <c r="I10" s="180"/>
      <c r="J10" s="180"/>
      <c r="K10" s="180"/>
      <c r="L10" s="180"/>
      <c r="M10" s="180"/>
      <c r="N10" s="181"/>
      <c r="O10" s="180"/>
      <c r="P10" s="180"/>
      <c r="Q10" s="180"/>
      <c r="R10" s="180"/>
      <c r="S10" s="180"/>
      <c r="T10" s="180"/>
      <c r="U10" s="180"/>
      <c r="V10" s="181"/>
    </row>
    <row r="11" spans="1:22" ht="16.5" customHeight="1">
      <c r="A11" s="182" t="s">
        <v>1138</v>
      </c>
      <c r="B11" s="180"/>
      <c r="C11" s="180"/>
      <c r="D11" s="180"/>
      <c r="E11" s="180"/>
      <c r="F11" s="180"/>
      <c r="G11" s="180"/>
      <c r="H11" s="180"/>
      <c r="I11" s="180"/>
      <c r="J11" s="180"/>
      <c r="K11" s="180"/>
      <c r="L11" s="180"/>
      <c r="M11" s="180"/>
      <c r="N11" s="181"/>
      <c r="O11" s="191"/>
      <c r="P11" s="192">
        <f aca="true" t="shared" si="0" ref="P11:U11">SUM(P12,P20,P24,P29,P30)</f>
        <v>63214</v>
      </c>
      <c r="Q11" s="192">
        <f t="shared" si="0"/>
        <v>82042</v>
      </c>
      <c r="R11" s="192">
        <f t="shared" si="0"/>
        <v>44164</v>
      </c>
      <c r="S11" s="192">
        <f t="shared" si="0"/>
        <v>34488</v>
      </c>
      <c r="T11" s="192">
        <f t="shared" si="0"/>
        <v>23053</v>
      </c>
      <c r="U11" s="192">
        <f t="shared" si="0"/>
        <v>23549</v>
      </c>
      <c r="V11" s="192">
        <f>SUM(O11:U11)</f>
        <v>270510</v>
      </c>
    </row>
    <row r="12" spans="1:22" ht="16.5" customHeight="1">
      <c r="A12" s="184"/>
      <c r="B12" s="182" t="s">
        <v>1139</v>
      </c>
      <c r="C12" s="180"/>
      <c r="D12" s="180"/>
      <c r="E12" s="180"/>
      <c r="F12" s="180"/>
      <c r="G12" s="180"/>
      <c r="H12" s="180"/>
      <c r="I12" s="180"/>
      <c r="J12" s="180"/>
      <c r="K12" s="180"/>
      <c r="L12" s="180"/>
      <c r="M12" s="180"/>
      <c r="N12" s="181"/>
      <c r="O12" s="191"/>
      <c r="P12" s="192">
        <f aca="true" t="shared" si="1" ref="P12:U12">SUM(P13:P19)</f>
        <v>34784</v>
      </c>
      <c r="Q12" s="192">
        <f t="shared" si="1"/>
        <v>48725</v>
      </c>
      <c r="R12" s="192">
        <f t="shared" si="1"/>
        <v>25891</v>
      </c>
      <c r="S12" s="192">
        <f t="shared" si="1"/>
        <v>21154</v>
      </c>
      <c r="T12" s="192">
        <f t="shared" si="1"/>
        <v>14305</v>
      </c>
      <c r="U12" s="192">
        <f t="shared" si="1"/>
        <v>15093</v>
      </c>
      <c r="V12" s="192">
        <f aca="true" t="shared" si="2" ref="V12:V75">SUM(O12:U12)</f>
        <v>159952</v>
      </c>
    </row>
    <row r="13" spans="1:22" ht="16.5" customHeight="1">
      <c r="A13" s="184"/>
      <c r="B13" s="184"/>
      <c r="C13" s="179" t="s">
        <v>1496</v>
      </c>
      <c r="D13" s="180"/>
      <c r="E13" s="180"/>
      <c r="F13" s="180"/>
      <c r="G13" s="180"/>
      <c r="H13" s="180"/>
      <c r="I13" s="180"/>
      <c r="J13" s="180"/>
      <c r="K13" s="180"/>
      <c r="L13" s="180"/>
      <c r="M13" s="180"/>
      <c r="N13" s="181"/>
      <c r="O13" s="183"/>
      <c r="P13" s="177">
        <v>19957</v>
      </c>
      <c r="Q13" s="177">
        <v>18928</v>
      </c>
      <c r="R13" s="177">
        <v>8039</v>
      </c>
      <c r="S13" s="177">
        <v>5797</v>
      </c>
      <c r="T13" s="177">
        <v>3763</v>
      </c>
      <c r="U13" s="177">
        <v>3982</v>
      </c>
      <c r="V13" s="192">
        <f t="shared" si="2"/>
        <v>60466</v>
      </c>
    </row>
    <row r="14" spans="1:22" ht="16.5" customHeight="1">
      <c r="A14" s="184"/>
      <c r="B14" s="184"/>
      <c r="C14" s="179" t="s">
        <v>1497</v>
      </c>
      <c r="D14" s="180"/>
      <c r="E14" s="180"/>
      <c r="F14" s="180"/>
      <c r="G14" s="180"/>
      <c r="H14" s="180"/>
      <c r="I14" s="180"/>
      <c r="J14" s="180"/>
      <c r="K14" s="180"/>
      <c r="L14" s="180"/>
      <c r="M14" s="180"/>
      <c r="N14" s="181"/>
      <c r="O14" s="183"/>
      <c r="P14" s="177">
        <v>4</v>
      </c>
      <c r="Q14" s="177">
        <v>97</v>
      </c>
      <c r="R14" s="177">
        <v>128</v>
      </c>
      <c r="S14" s="177">
        <v>260</v>
      </c>
      <c r="T14" s="177">
        <v>647</v>
      </c>
      <c r="U14" s="177">
        <v>1765</v>
      </c>
      <c r="V14" s="192">
        <f t="shared" si="2"/>
        <v>2901</v>
      </c>
    </row>
    <row r="15" spans="1:22" ht="16.5" customHeight="1">
      <c r="A15" s="184"/>
      <c r="B15" s="184"/>
      <c r="C15" s="179" t="s">
        <v>1498</v>
      </c>
      <c r="D15" s="180"/>
      <c r="E15" s="180"/>
      <c r="F15" s="180"/>
      <c r="G15" s="180"/>
      <c r="H15" s="180"/>
      <c r="I15" s="180"/>
      <c r="J15" s="180"/>
      <c r="K15" s="180"/>
      <c r="L15" s="180"/>
      <c r="M15" s="180"/>
      <c r="N15" s="181"/>
      <c r="O15" s="183"/>
      <c r="P15" s="177">
        <v>891</v>
      </c>
      <c r="Q15" s="177">
        <v>3069</v>
      </c>
      <c r="R15" s="177">
        <v>2252</v>
      </c>
      <c r="S15" s="177">
        <v>2479</v>
      </c>
      <c r="T15" s="177">
        <v>1931</v>
      </c>
      <c r="U15" s="177">
        <v>2578</v>
      </c>
      <c r="V15" s="192">
        <f t="shared" si="2"/>
        <v>13200</v>
      </c>
    </row>
    <row r="16" spans="1:22" ht="16.5" customHeight="1">
      <c r="A16" s="184"/>
      <c r="B16" s="184"/>
      <c r="C16" s="179" t="s">
        <v>1499</v>
      </c>
      <c r="D16" s="180"/>
      <c r="E16" s="180"/>
      <c r="F16" s="180"/>
      <c r="G16" s="180"/>
      <c r="H16" s="180"/>
      <c r="I16" s="180"/>
      <c r="J16" s="180"/>
      <c r="K16" s="180"/>
      <c r="L16" s="180"/>
      <c r="M16" s="180"/>
      <c r="N16" s="181"/>
      <c r="O16" s="183"/>
      <c r="P16" s="177">
        <v>46</v>
      </c>
      <c r="Q16" s="177">
        <v>174</v>
      </c>
      <c r="R16" s="177">
        <v>181</v>
      </c>
      <c r="S16" s="177">
        <v>180</v>
      </c>
      <c r="T16" s="177">
        <v>92</v>
      </c>
      <c r="U16" s="177">
        <v>253</v>
      </c>
      <c r="V16" s="192">
        <f t="shared" si="2"/>
        <v>926</v>
      </c>
    </row>
    <row r="17" spans="1:22" ht="16.5" customHeight="1">
      <c r="A17" s="184"/>
      <c r="B17" s="184"/>
      <c r="C17" s="179" t="s">
        <v>1140</v>
      </c>
      <c r="D17" s="180"/>
      <c r="E17" s="180"/>
      <c r="F17" s="180"/>
      <c r="G17" s="180"/>
      <c r="H17" s="180"/>
      <c r="I17" s="180"/>
      <c r="J17" s="180"/>
      <c r="K17" s="180"/>
      <c r="L17" s="180"/>
      <c r="M17" s="180"/>
      <c r="N17" s="181"/>
      <c r="O17" s="183"/>
      <c r="P17" s="177">
        <v>6000</v>
      </c>
      <c r="Q17" s="177">
        <v>11006</v>
      </c>
      <c r="R17" s="177">
        <v>6448</v>
      </c>
      <c r="S17" s="177">
        <v>4694</v>
      </c>
      <c r="T17" s="177">
        <v>2595</v>
      </c>
      <c r="U17" s="177">
        <v>1423</v>
      </c>
      <c r="V17" s="192">
        <f t="shared" si="2"/>
        <v>32166</v>
      </c>
    </row>
    <row r="18" spans="1:22" ht="16.5" customHeight="1">
      <c r="A18" s="184"/>
      <c r="B18" s="184"/>
      <c r="C18" s="179" t="s">
        <v>1141</v>
      </c>
      <c r="D18" s="180"/>
      <c r="E18" s="180"/>
      <c r="F18" s="180"/>
      <c r="G18" s="180"/>
      <c r="H18" s="180"/>
      <c r="I18" s="180"/>
      <c r="J18" s="180"/>
      <c r="K18" s="180"/>
      <c r="L18" s="180"/>
      <c r="M18" s="180"/>
      <c r="N18" s="181"/>
      <c r="O18" s="183"/>
      <c r="P18" s="177">
        <v>800</v>
      </c>
      <c r="Q18" s="177">
        <v>2146</v>
      </c>
      <c r="R18" s="177">
        <v>1588</v>
      </c>
      <c r="S18" s="177">
        <v>1278</v>
      </c>
      <c r="T18" s="177">
        <v>623</v>
      </c>
      <c r="U18" s="177">
        <v>362</v>
      </c>
      <c r="V18" s="192">
        <f t="shared" si="2"/>
        <v>6797</v>
      </c>
    </row>
    <row r="19" spans="1:22" ht="16.5" customHeight="1">
      <c r="A19" s="185"/>
      <c r="B19" s="186"/>
      <c r="C19" s="179" t="s">
        <v>1502</v>
      </c>
      <c r="D19" s="180"/>
      <c r="E19" s="180"/>
      <c r="F19" s="180"/>
      <c r="G19" s="180"/>
      <c r="H19" s="180"/>
      <c r="I19" s="180"/>
      <c r="J19" s="180"/>
      <c r="K19" s="180"/>
      <c r="L19" s="180"/>
      <c r="M19" s="180"/>
      <c r="N19" s="181"/>
      <c r="O19" s="183"/>
      <c r="P19" s="177">
        <v>7086</v>
      </c>
      <c r="Q19" s="177">
        <v>13305</v>
      </c>
      <c r="R19" s="177">
        <v>7255</v>
      </c>
      <c r="S19" s="177">
        <v>6466</v>
      </c>
      <c r="T19" s="177">
        <v>4654</v>
      </c>
      <c r="U19" s="177">
        <v>4730</v>
      </c>
      <c r="V19" s="192">
        <f t="shared" si="2"/>
        <v>43496</v>
      </c>
    </row>
    <row r="20" spans="1:22" ht="16.5" customHeight="1">
      <c r="A20" s="184"/>
      <c r="B20" s="1346" t="s">
        <v>1503</v>
      </c>
      <c r="C20" s="1347"/>
      <c r="D20" s="1347"/>
      <c r="E20" s="1347"/>
      <c r="F20" s="1347"/>
      <c r="G20" s="1347"/>
      <c r="H20" s="1347"/>
      <c r="I20" s="1347"/>
      <c r="J20" s="1347"/>
      <c r="K20" s="1347"/>
      <c r="L20" s="1347"/>
      <c r="M20" s="1347"/>
      <c r="N20" s="1348"/>
      <c r="O20" s="191"/>
      <c r="P20" s="192">
        <f aca="true" t="shared" si="3" ref="P20:U20">SUM(P21:P23)</f>
        <v>186</v>
      </c>
      <c r="Q20" s="192">
        <f t="shared" si="3"/>
        <v>1584</v>
      </c>
      <c r="R20" s="192">
        <f t="shared" si="3"/>
        <v>1724</v>
      </c>
      <c r="S20" s="192">
        <f t="shared" si="3"/>
        <v>1820</v>
      </c>
      <c r="T20" s="192">
        <f t="shared" si="3"/>
        <v>1303</v>
      </c>
      <c r="U20" s="192">
        <f t="shared" si="3"/>
        <v>1162</v>
      </c>
      <c r="V20" s="192">
        <f t="shared" si="2"/>
        <v>7779</v>
      </c>
    </row>
    <row r="21" spans="1:22" ht="16.5" customHeight="1">
      <c r="A21" s="184"/>
      <c r="B21" s="184"/>
      <c r="C21" s="179" t="s">
        <v>1504</v>
      </c>
      <c r="D21" s="180"/>
      <c r="E21" s="180"/>
      <c r="F21" s="180"/>
      <c r="G21" s="180"/>
      <c r="H21" s="180"/>
      <c r="I21" s="180"/>
      <c r="J21" s="180"/>
      <c r="K21" s="180"/>
      <c r="L21" s="180"/>
      <c r="M21" s="180"/>
      <c r="N21" s="181"/>
      <c r="O21" s="183"/>
      <c r="P21" s="177">
        <v>148</v>
      </c>
      <c r="Q21" s="177">
        <v>1258</v>
      </c>
      <c r="R21" s="177">
        <v>1301</v>
      </c>
      <c r="S21" s="177">
        <v>1330</v>
      </c>
      <c r="T21" s="177">
        <v>988</v>
      </c>
      <c r="U21" s="177">
        <v>918</v>
      </c>
      <c r="V21" s="192">
        <f t="shared" si="2"/>
        <v>5943</v>
      </c>
    </row>
    <row r="22" spans="1:22" ht="16.5" customHeight="1">
      <c r="A22" s="184"/>
      <c r="B22" s="184"/>
      <c r="C22" s="1349" t="s">
        <v>1142</v>
      </c>
      <c r="D22" s="1350"/>
      <c r="E22" s="1350"/>
      <c r="F22" s="1350"/>
      <c r="G22" s="1350"/>
      <c r="H22" s="1350"/>
      <c r="I22" s="1350"/>
      <c r="J22" s="1350"/>
      <c r="K22" s="1350"/>
      <c r="L22" s="1350"/>
      <c r="M22" s="1350"/>
      <c r="N22" s="1351"/>
      <c r="O22" s="183"/>
      <c r="P22" s="177">
        <v>38</v>
      </c>
      <c r="Q22" s="177">
        <v>324</v>
      </c>
      <c r="R22" s="177">
        <v>422</v>
      </c>
      <c r="S22" s="177">
        <v>487</v>
      </c>
      <c r="T22" s="177">
        <v>305</v>
      </c>
      <c r="U22" s="177">
        <v>237</v>
      </c>
      <c r="V22" s="192">
        <f t="shared" si="2"/>
        <v>1813</v>
      </c>
    </row>
    <row r="23" spans="1:22" ht="16.5" customHeight="1">
      <c r="A23" s="185"/>
      <c r="B23" s="186"/>
      <c r="C23" s="1349" t="s">
        <v>1143</v>
      </c>
      <c r="D23" s="1350"/>
      <c r="E23" s="1350"/>
      <c r="F23" s="1350"/>
      <c r="G23" s="1350"/>
      <c r="H23" s="1350"/>
      <c r="I23" s="1350"/>
      <c r="J23" s="1350"/>
      <c r="K23" s="1350"/>
      <c r="L23" s="1350"/>
      <c r="M23" s="1350"/>
      <c r="N23" s="1351"/>
      <c r="O23" s="183"/>
      <c r="P23" s="177">
        <v>0</v>
      </c>
      <c r="Q23" s="177">
        <v>2</v>
      </c>
      <c r="R23" s="177">
        <v>1</v>
      </c>
      <c r="S23" s="177">
        <v>3</v>
      </c>
      <c r="T23" s="177">
        <v>10</v>
      </c>
      <c r="U23" s="177">
        <v>7</v>
      </c>
      <c r="V23" s="192">
        <f t="shared" si="2"/>
        <v>23</v>
      </c>
    </row>
    <row r="24" spans="1:22" ht="16.5" customHeight="1">
      <c r="A24" s="184"/>
      <c r="B24" s="1346" t="s">
        <v>1506</v>
      </c>
      <c r="C24" s="1347"/>
      <c r="D24" s="1347"/>
      <c r="E24" s="1347"/>
      <c r="F24" s="1347"/>
      <c r="G24" s="1347"/>
      <c r="H24" s="1347"/>
      <c r="I24" s="1347"/>
      <c r="J24" s="1347"/>
      <c r="K24" s="1347"/>
      <c r="L24" s="1347"/>
      <c r="M24" s="1347"/>
      <c r="N24" s="1348"/>
      <c r="O24" s="191"/>
      <c r="P24" s="192">
        <f aca="true" t="shared" si="4" ref="P24:U24">SUM(P25:P28)</f>
        <v>27359</v>
      </c>
      <c r="Q24" s="192">
        <f t="shared" si="4"/>
        <v>30931</v>
      </c>
      <c r="R24" s="192">
        <f t="shared" si="4"/>
        <v>16127</v>
      </c>
      <c r="S24" s="192">
        <f t="shared" si="4"/>
        <v>11155</v>
      </c>
      <c r="T24" s="192">
        <f t="shared" si="4"/>
        <v>7270</v>
      </c>
      <c r="U24" s="192">
        <f t="shared" si="4"/>
        <v>7190</v>
      </c>
      <c r="V24" s="192">
        <f t="shared" si="2"/>
        <v>100032</v>
      </c>
    </row>
    <row r="25" spans="1:22" ht="16.5" customHeight="1">
      <c r="A25" s="184"/>
      <c r="B25" s="184"/>
      <c r="C25" s="179" t="s">
        <v>1507</v>
      </c>
      <c r="D25" s="180"/>
      <c r="E25" s="180"/>
      <c r="F25" s="180"/>
      <c r="G25" s="180"/>
      <c r="H25" s="180"/>
      <c r="I25" s="180"/>
      <c r="J25" s="180"/>
      <c r="K25" s="180"/>
      <c r="L25" s="180"/>
      <c r="M25" s="180"/>
      <c r="N25" s="181"/>
      <c r="O25" s="183"/>
      <c r="P25" s="177">
        <v>677</v>
      </c>
      <c r="Q25" s="177">
        <v>2346</v>
      </c>
      <c r="R25" s="177">
        <v>1970</v>
      </c>
      <c r="S25" s="177">
        <v>1457</v>
      </c>
      <c r="T25" s="177">
        <v>1358</v>
      </c>
      <c r="U25" s="177">
        <v>2140</v>
      </c>
      <c r="V25" s="192">
        <f t="shared" si="2"/>
        <v>9948</v>
      </c>
    </row>
    <row r="26" spans="1:22" ht="16.5" customHeight="1">
      <c r="A26" s="184"/>
      <c r="B26" s="184"/>
      <c r="C26" s="1349" t="s">
        <v>467</v>
      </c>
      <c r="D26" s="1350"/>
      <c r="E26" s="1350"/>
      <c r="F26" s="1350"/>
      <c r="G26" s="1350"/>
      <c r="H26" s="1350"/>
      <c r="I26" s="1350"/>
      <c r="J26" s="1350"/>
      <c r="K26" s="1350"/>
      <c r="L26" s="1350"/>
      <c r="M26" s="1350"/>
      <c r="N26" s="1351"/>
      <c r="O26" s="183"/>
      <c r="P26" s="183"/>
      <c r="Q26" s="177">
        <v>750</v>
      </c>
      <c r="R26" s="177">
        <v>1154</v>
      </c>
      <c r="S26" s="177">
        <v>625</v>
      </c>
      <c r="T26" s="177">
        <v>416</v>
      </c>
      <c r="U26" s="177">
        <v>196</v>
      </c>
      <c r="V26" s="192">
        <f t="shared" si="2"/>
        <v>3141</v>
      </c>
    </row>
    <row r="27" spans="1:22" ht="16.5" customHeight="1">
      <c r="A27" s="184"/>
      <c r="B27" s="184"/>
      <c r="C27" s="1349" t="s">
        <v>1508</v>
      </c>
      <c r="D27" s="1350"/>
      <c r="E27" s="1350"/>
      <c r="F27" s="1350"/>
      <c r="G27" s="1350"/>
      <c r="H27" s="1350"/>
      <c r="I27" s="1350"/>
      <c r="J27" s="1350"/>
      <c r="K27" s="1350"/>
      <c r="L27" s="1350"/>
      <c r="M27" s="1350"/>
      <c r="N27" s="1351"/>
      <c r="O27" s="183"/>
      <c r="P27" s="177">
        <v>288</v>
      </c>
      <c r="Q27" s="177">
        <v>739</v>
      </c>
      <c r="R27" s="177">
        <v>416</v>
      </c>
      <c r="S27" s="177">
        <v>367</v>
      </c>
      <c r="T27" s="177">
        <v>310</v>
      </c>
      <c r="U27" s="177">
        <v>158</v>
      </c>
      <c r="V27" s="192">
        <f t="shared" si="2"/>
        <v>2278</v>
      </c>
    </row>
    <row r="28" spans="1:22" ht="16.5" customHeight="1">
      <c r="A28" s="185"/>
      <c r="B28" s="186"/>
      <c r="C28" s="179" t="s">
        <v>1144</v>
      </c>
      <c r="D28" s="180"/>
      <c r="E28" s="180"/>
      <c r="F28" s="180"/>
      <c r="G28" s="180"/>
      <c r="H28" s="180"/>
      <c r="I28" s="180"/>
      <c r="J28" s="180"/>
      <c r="K28" s="180"/>
      <c r="L28" s="180"/>
      <c r="M28" s="180"/>
      <c r="N28" s="181"/>
      <c r="O28" s="183"/>
      <c r="P28" s="177">
        <v>26394</v>
      </c>
      <c r="Q28" s="177">
        <v>27096</v>
      </c>
      <c r="R28" s="177">
        <v>12587</v>
      </c>
      <c r="S28" s="177">
        <v>8706</v>
      </c>
      <c r="T28" s="177">
        <v>5186</v>
      </c>
      <c r="U28" s="177">
        <v>4696</v>
      </c>
      <c r="V28" s="192">
        <f t="shared" si="2"/>
        <v>84665</v>
      </c>
    </row>
    <row r="29" spans="1:22" ht="16.5" customHeight="1">
      <c r="A29" s="185"/>
      <c r="B29" s="1352" t="s">
        <v>1511</v>
      </c>
      <c r="C29" s="1347"/>
      <c r="D29" s="1347"/>
      <c r="E29" s="1347"/>
      <c r="F29" s="1347"/>
      <c r="G29" s="1347"/>
      <c r="H29" s="1347"/>
      <c r="I29" s="1347"/>
      <c r="J29" s="1347"/>
      <c r="K29" s="1347"/>
      <c r="L29" s="1347"/>
      <c r="M29" s="1347"/>
      <c r="N29" s="1348"/>
      <c r="O29" s="183"/>
      <c r="P29" s="177">
        <v>467</v>
      </c>
      <c r="Q29" s="177">
        <v>467</v>
      </c>
      <c r="R29" s="177">
        <v>251</v>
      </c>
      <c r="S29" s="177">
        <v>237</v>
      </c>
      <c r="T29" s="177">
        <v>122</v>
      </c>
      <c r="U29" s="177">
        <v>70</v>
      </c>
      <c r="V29" s="192">
        <f t="shared" si="2"/>
        <v>1614</v>
      </c>
    </row>
    <row r="30" spans="1:22" ht="16.5" customHeight="1">
      <c r="A30" s="186"/>
      <c r="B30" s="1352" t="s">
        <v>1512</v>
      </c>
      <c r="C30" s="1347"/>
      <c r="D30" s="1347"/>
      <c r="E30" s="1347"/>
      <c r="F30" s="1347"/>
      <c r="G30" s="1347"/>
      <c r="H30" s="1347"/>
      <c r="I30" s="1347"/>
      <c r="J30" s="1347"/>
      <c r="K30" s="1347"/>
      <c r="L30" s="1347"/>
      <c r="M30" s="1347"/>
      <c r="N30" s="1348"/>
      <c r="O30" s="183"/>
      <c r="P30" s="177">
        <v>418</v>
      </c>
      <c r="Q30" s="177">
        <v>335</v>
      </c>
      <c r="R30" s="177">
        <v>171</v>
      </c>
      <c r="S30" s="177">
        <v>122</v>
      </c>
      <c r="T30" s="177">
        <v>53</v>
      </c>
      <c r="U30" s="177">
        <v>34</v>
      </c>
      <c r="V30" s="192">
        <f t="shared" si="2"/>
        <v>1133</v>
      </c>
    </row>
    <row r="31" spans="1:22" ht="16.5" customHeight="1">
      <c r="A31" s="182" t="s">
        <v>228</v>
      </c>
      <c r="B31" s="187"/>
      <c r="C31" s="187"/>
      <c r="D31" s="187"/>
      <c r="E31" s="187"/>
      <c r="F31" s="187"/>
      <c r="G31" s="187"/>
      <c r="H31" s="187"/>
      <c r="I31" s="187"/>
      <c r="J31" s="187"/>
      <c r="K31" s="187"/>
      <c r="L31" s="187"/>
      <c r="M31" s="187"/>
      <c r="N31" s="188"/>
      <c r="O31" s="193">
        <f>SUM(O32:O34)</f>
        <v>0</v>
      </c>
      <c r="P31" s="193">
        <f aca="true" t="shared" si="5" ref="P31:U31">SUM(P32:P34)</f>
        <v>0</v>
      </c>
      <c r="Q31" s="193">
        <f t="shared" si="5"/>
        <v>3043</v>
      </c>
      <c r="R31" s="193">
        <f t="shared" si="5"/>
        <v>3731</v>
      </c>
      <c r="S31" s="193">
        <f t="shared" si="5"/>
        <v>4870</v>
      </c>
      <c r="T31" s="193">
        <f t="shared" si="5"/>
        <v>5944</v>
      </c>
      <c r="U31" s="193">
        <f t="shared" si="5"/>
        <v>7523</v>
      </c>
      <c r="V31" s="192">
        <f t="shared" si="2"/>
        <v>25111</v>
      </c>
    </row>
    <row r="32" spans="1:22" ht="16.5" customHeight="1">
      <c r="A32" s="185"/>
      <c r="B32" s="179"/>
      <c r="C32" s="180" t="s">
        <v>1270</v>
      </c>
      <c r="D32" s="180"/>
      <c r="E32" s="180"/>
      <c r="F32" s="180"/>
      <c r="G32" s="180"/>
      <c r="H32" s="180"/>
      <c r="I32" s="180"/>
      <c r="J32" s="180"/>
      <c r="K32" s="180"/>
      <c r="L32" s="180"/>
      <c r="M32" s="180"/>
      <c r="N32" s="181"/>
      <c r="O32" s="177">
        <v>0</v>
      </c>
      <c r="P32" s="177">
        <v>0</v>
      </c>
      <c r="Q32" s="177">
        <v>923</v>
      </c>
      <c r="R32" s="177">
        <v>1562</v>
      </c>
      <c r="S32" s="177">
        <v>2135</v>
      </c>
      <c r="T32" s="177">
        <v>2862</v>
      </c>
      <c r="U32" s="177">
        <v>3480</v>
      </c>
      <c r="V32" s="192">
        <f t="shared" si="2"/>
        <v>10962</v>
      </c>
    </row>
    <row r="33" spans="1:22" ht="16.5" customHeight="1">
      <c r="A33" s="185"/>
      <c r="B33" s="179"/>
      <c r="C33" s="180" t="s">
        <v>1459</v>
      </c>
      <c r="D33" s="180"/>
      <c r="E33" s="180"/>
      <c r="F33" s="180"/>
      <c r="G33" s="180"/>
      <c r="H33" s="180"/>
      <c r="I33" s="180"/>
      <c r="J33" s="180"/>
      <c r="K33" s="180"/>
      <c r="L33" s="180"/>
      <c r="M33" s="180"/>
      <c r="N33" s="181"/>
      <c r="O33" s="183"/>
      <c r="P33" s="183"/>
      <c r="Q33" s="177">
        <v>2007</v>
      </c>
      <c r="R33" s="177">
        <v>2067</v>
      </c>
      <c r="S33" s="177">
        <v>2333</v>
      </c>
      <c r="T33" s="177">
        <v>2041</v>
      </c>
      <c r="U33" s="177">
        <v>1196</v>
      </c>
      <c r="V33" s="192">
        <f t="shared" si="2"/>
        <v>9644</v>
      </c>
    </row>
    <row r="34" spans="1:22" ht="16.5" customHeight="1">
      <c r="A34" s="185"/>
      <c r="B34" s="179"/>
      <c r="C34" s="180" t="s">
        <v>1246</v>
      </c>
      <c r="D34" s="180"/>
      <c r="E34" s="180"/>
      <c r="F34" s="180"/>
      <c r="G34" s="180"/>
      <c r="H34" s="180"/>
      <c r="I34" s="180"/>
      <c r="J34" s="180"/>
      <c r="K34" s="180"/>
      <c r="L34" s="180"/>
      <c r="M34" s="180"/>
      <c r="N34" s="181"/>
      <c r="O34" s="183"/>
      <c r="P34" s="183"/>
      <c r="Q34" s="177">
        <v>113</v>
      </c>
      <c r="R34" s="177">
        <v>102</v>
      </c>
      <c r="S34" s="177">
        <v>402</v>
      </c>
      <c r="T34" s="177">
        <v>1041</v>
      </c>
      <c r="U34" s="177">
        <v>2847</v>
      </c>
      <c r="V34" s="192">
        <f t="shared" si="2"/>
        <v>4505</v>
      </c>
    </row>
    <row r="35" spans="1:22" ht="16.5" customHeight="1">
      <c r="A35" s="185"/>
      <c r="B35" s="182" t="s">
        <v>229</v>
      </c>
      <c r="C35" s="180"/>
      <c r="D35" s="180"/>
      <c r="E35" s="180"/>
      <c r="F35" s="180"/>
      <c r="G35" s="180"/>
      <c r="H35" s="180"/>
      <c r="I35" s="180"/>
      <c r="J35" s="180"/>
      <c r="K35" s="180"/>
      <c r="L35" s="180"/>
      <c r="M35" s="180"/>
      <c r="N35" s="181"/>
      <c r="O35" s="193">
        <f>SUM(O36:O38)</f>
        <v>0</v>
      </c>
      <c r="P35" s="193">
        <f aca="true" t="shared" si="6" ref="P35:U35">SUM(P36:P38)</f>
        <v>0</v>
      </c>
      <c r="Q35" s="193">
        <f t="shared" si="6"/>
        <v>1723</v>
      </c>
      <c r="R35" s="193">
        <f t="shared" si="6"/>
        <v>2130</v>
      </c>
      <c r="S35" s="193">
        <f t="shared" si="6"/>
        <v>2744</v>
      </c>
      <c r="T35" s="193">
        <f t="shared" si="6"/>
        <v>3430</v>
      </c>
      <c r="U35" s="193">
        <f t="shared" si="6"/>
        <v>4432</v>
      </c>
      <c r="V35" s="192">
        <f t="shared" si="2"/>
        <v>14459</v>
      </c>
    </row>
    <row r="36" spans="1:22" ht="16.5" customHeight="1">
      <c r="A36" s="185"/>
      <c r="B36" s="184"/>
      <c r="C36" s="179" t="s">
        <v>1270</v>
      </c>
      <c r="D36" s="180"/>
      <c r="E36" s="180"/>
      <c r="F36" s="180"/>
      <c r="G36" s="180"/>
      <c r="H36" s="180"/>
      <c r="I36" s="180"/>
      <c r="J36" s="180"/>
      <c r="K36" s="180"/>
      <c r="L36" s="180"/>
      <c r="M36" s="180"/>
      <c r="N36" s="181"/>
      <c r="O36" s="177">
        <v>0</v>
      </c>
      <c r="P36" s="177">
        <v>0</v>
      </c>
      <c r="Q36" s="177">
        <v>528</v>
      </c>
      <c r="R36" s="177">
        <v>886</v>
      </c>
      <c r="S36" s="177">
        <v>1209</v>
      </c>
      <c r="T36" s="177">
        <v>1638</v>
      </c>
      <c r="U36" s="177">
        <v>2045</v>
      </c>
      <c r="V36" s="192">
        <f t="shared" si="2"/>
        <v>6306</v>
      </c>
    </row>
    <row r="37" spans="1:22" ht="16.5" customHeight="1">
      <c r="A37" s="185"/>
      <c r="B37" s="185"/>
      <c r="C37" s="179" t="s">
        <v>1459</v>
      </c>
      <c r="D37" s="180"/>
      <c r="E37" s="180"/>
      <c r="F37" s="180"/>
      <c r="G37" s="180"/>
      <c r="H37" s="180"/>
      <c r="I37" s="180"/>
      <c r="J37" s="180"/>
      <c r="K37" s="180"/>
      <c r="L37" s="180"/>
      <c r="M37" s="180"/>
      <c r="N37" s="181"/>
      <c r="O37" s="183"/>
      <c r="P37" s="183"/>
      <c r="Q37" s="177">
        <v>1134</v>
      </c>
      <c r="R37" s="177">
        <v>1178</v>
      </c>
      <c r="S37" s="177">
        <v>1318</v>
      </c>
      <c r="T37" s="177">
        <v>1196</v>
      </c>
      <c r="U37" s="177">
        <v>673</v>
      </c>
      <c r="V37" s="192">
        <f t="shared" si="2"/>
        <v>5499</v>
      </c>
    </row>
    <row r="38" spans="1:22" ht="16.5" customHeight="1">
      <c r="A38" s="186"/>
      <c r="B38" s="186"/>
      <c r="C38" s="179" t="s">
        <v>1246</v>
      </c>
      <c r="D38" s="180"/>
      <c r="E38" s="180"/>
      <c r="F38" s="180"/>
      <c r="G38" s="180"/>
      <c r="H38" s="180"/>
      <c r="I38" s="180"/>
      <c r="J38" s="180"/>
      <c r="K38" s="180"/>
      <c r="L38" s="180"/>
      <c r="M38" s="180"/>
      <c r="N38" s="181"/>
      <c r="O38" s="183"/>
      <c r="P38" s="183"/>
      <c r="Q38" s="177">
        <v>61</v>
      </c>
      <c r="R38" s="177">
        <v>66</v>
      </c>
      <c r="S38" s="177">
        <v>217</v>
      </c>
      <c r="T38" s="177">
        <v>596</v>
      </c>
      <c r="U38" s="177">
        <v>1714</v>
      </c>
      <c r="V38" s="192">
        <f t="shared" si="2"/>
        <v>2654</v>
      </c>
    </row>
    <row r="39" spans="1:22" ht="16.5" customHeight="1">
      <c r="A39" s="1353" t="s">
        <v>72</v>
      </c>
      <c r="B39" s="1354"/>
      <c r="C39" s="1354"/>
      <c r="D39" s="1354"/>
      <c r="E39" s="1354"/>
      <c r="F39" s="1354"/>
      <c r="G39" s="1354"/>
      <c r="H39" s="1354"/>
      <c r="I39" s="1354"/>
      <c r="J39" s="1354"/>
      <c r="K39" s="1354"/>
      <c r="L39" s="1354"/>
      <c r="M39" s="1354"/>
      <c r="N39" s="1355"/>
      <c r="O39" s="193">
        <f>SUM(O11,O31)</f>
        <v>0</v>
      </c>
      <c r="P39" s="193">
        <f aca="true" t="shared" si="7" ref="P39:U39">SUM(P11,P31)</f>
        <v>63214</v>
      </c>
      <c r="Q39" s="193">
        <f t="shared" si="7"/>
        <v>85085</v>
      </c>
      <c r="R39" s="193">
        <f t="shared" si="7"/>
        <v>47895</v>
      </c>
      <c r="S39" s="193">
        <f t="shared" si="7"/>
        <v>39358</v>
      </c>
      <c r="T39" s="193">
        <f t="shared" si="7"/>
        <v>28997</v>
      </c>
      <c r="U39" s="193">
        <f t="shared" si="7"/>
        <v>31072</v>
      </c>
      <c r="V39" s="192">
        <f t="shared" si="2"/>
        <v>295621</v>
      </c>
    </row>
    <row r="40" spans="1:22" ht="16.5" customHeight="1">
      <c r="A40" s="179" t="s">
        <v>230</v>
      </c>
      <c r="B40" s="180"/>
      <c r="C40" s="180"/>
      <c r="D40" s="180"/>
      <c r="E40" s="180"/>
      <c r="F40" s="180"/>
      <c r="G40" s="180"/>
      <c r="H40" s="180"/>
      <c r="I40" s="180"/>
      <c r="J40" s="180"/>
      <c r="K40" s="180"/>
      <c r="L40" s="180"/>
      <c r="M40" s="180"/>
      <c r="N40" s="181"/>
      <c r="O40" s="180"/>
      <c r="P40" s="180"/>
      <c r="Q40" s="180"/>
      <c r="R40" s="180"/>
      <c r="S40" s="180"/>
      <c r="T40" s="180"/>
      <c r="U40" s="180"/>
      <c r="V40" s="197"/>
    </row>
    <row r="41" spans="1:22" ht="16.5" customHeight="1">
      <c r="A41" s="182" t="s">
        <v>1138</v>
      </c>
      <c r="B41" s="180"/>
      <c r="C41" s="180"/>
      <c r="D41" s="180"/>
      <c r="E41" s="180"/>
      <c r="F41" s="180"/>
      <c r="G41" s="180"/>
      <c r="H41" s="180"/>
      <c r="I41" s="180"/>
      <c r="J41" s="180"/>
      <c r="K41" s="180"/>
      <c r="L41" s="180"/>
      <c r="M41" s="180"/>
      <c r="N41" s="181"/>
      <c r="O41" s="191"/>
      <c r="P41" s="192">
        <f aca="true" t="shared" si="8" ref="P41:U41">SUM(P42,P50,P54)</f>
        <v>102919506</v>
      </c>
      <c r="Q41" s="192">
        <f t="shared" si="8"/>
        <v>244952426</v>
      </c>
      <c r="R41" s="192">
        <f t="shared" si="8"/>
        <v>177598211</v>
      </c>
      <c r="S41" s="192">
        <f t="shared" si="8"/>
        <v>158923848</v>
      </c>
      <c r="T41" s="192">
        <f t="shared" si="8"/>
        <v>117398782</v>
      </c>
      <c r="U41" s="192">
        <f t="shared" si="8"/>
        <v>120183415</v>
      </c>
      <c r="V41" s="192">
        <f t="shared" si="2"/>
        <v>921976188</v>
      </c>
    </row>
    <row r="42" spans="1:22" ht="16.5" customHeight="1">
      <c r="A42" s="185"/>
      <c r="B42" s="182" t="s">
        <v>1139</v>
      </c>
      <c r="C42" s="180"/>
      <c r="D42" s="180"/>
      <c r="E42" s="180"/>
      <c r="F42" s="180"/>
      <c r="G42" s="180"/>
      <c r="H42" s="180"/>
      <c r="I42" s="180"/>
      <c r="J42" s="180"/>
      <c r="K42" s="180"/>
      <c r="L42" s="180"/>
      <c r="M42" s="180"/>
      <c r="N42" s="181"/>
      <c r="O42" s="191"/>
      <c r="P42" s="192">
        <f aca="true" t="shared" si="9" ref="P42:U42">SUM(P43:P49)</f>
        <v>77388017</v>
      </c>
      <c r="Q42" s="192">
        <f t="shared" si="9"/>
        <v>181127091</v>
      </c>
      <c r="R42" s="192">
        <f t="shared" si="9"/>
        <v>117850859</v>
      </c>
      <c r="S42" s="192">
        <f t="shared" si="9"/>
        <v>113714823</v>
      </c>
      <c r="T42" s="192">
        <f t="shared" si="9"/>
        <v>81714407</v>
      </c>
      <c r="U42" s="192">
        <f t="shared" si="9"/>
        <v>93069404</v>
      </c>
      <c r="V42" s="192">
        <f t="shared" si="2"/>
        <v>664864601</v>
      </c>
    </row>
    <row r="43" spans="1:22" ht="16.5" customHeight="1">
      <c r="A43" s="185"/>
      <c r="B43" s="184"/>
      <c r="C43" s="179" t="s">
        <v>1496</v>
      </c>
      <c r="D43" s="180"/>
      <c r="E43" s="180"/>
      <c r="F43" s="180"/>
      <c r="G43" s="180"/>
      <c r="H43" s="180"/>
      <c r="I43" s="180"/>
      <c r="J43" s="180"/>
      <c r="K43" s="180"/>
      <c r="L43" s="180"/>
      <c r="M43" s="180"/>
      <c r="N43" s="181"/>
      <c r="O43" s="183"/>
      <c r="P43" s="177">
        <v>47195865</v>
      </c>
      <c r="Q43" s="177">
        <v>84230931</v>
      </c>
      <c r="R43" s="177">
        <v>49690878</v>
      </c>
      <c r="S43" s="177">
        <v>46268462</v>
      </c>
      <c r="T43" s="177">
        <v>35583099</v>
      </c>
      <c r="U43" s="177">
        <v>45215122</v>
      </c>
      <c r="V43" s="192">
        <f t="shared" si="2"/>
        <v>308184357</v>
      </c>
    </row>
    <row r="44" spans="1:22" ht="16.5" customHeight="1">
      <c r="A44" s="185"/>
      <c r="B44" s="184"/>
      <c r="C44" s="179" t="s">
        <v>1497</v>
      </c>
      <c r="D44" s="180"/>
      <c r="E44" s="180"/>
      <c r="F44" s="180"/>
      <c r="G44" s="180"/>
      <c r="H44" s="180"/>
      <c r="I44" s="180"/>
      <c r="J44" s="180"/>
      <c r="K44" s="180"/>
      <c r="L44" s="180"/>
      <c r="M44" s="180"/>
      <c r="N44" s="181"/>
      <c r="O44" s="183"/>
      <c r="P44" s="177">
        <v>10775</v>
      </c>
      <c r="Q44" s="177">
        <v>459075</v>
      </c>
      <c r="R44" s="177">
        <v>685198</v>
      </c>
      <c r="S44" s="177">
        <v>1475244</v>
      </c>
      <c r="T44" s="177">
        <v>3475826</v>
      </c>
      <c r="U44" s="177">
        <v>10128697</v>
      </c>
      <c r="V44" s="192">
        <f t="shared" si="2"/>
        <v>16234815</v>
      </c>
    </row>
    <row r="45" spans="1:22" ht="16.5" customHeight="1">
      <c r="A45" s="185"/>
      <c r="B45" s="184"/>
      <c r="C45" s="179" t="s">
        <v>1498</v>
      </c>
      <c r="D45" s="180"/>
      <c r="E45" s="180"/>
      <c r="F45" s="180"/>
      <c r="G45" s="180"/>
      <c r="H45" s="180"/>
      <c r="I45" s="180"/>
      <c r="J45" s="180"/>
      <c r="K45" s="180"/>
      <c r="L45" s="180"/>
      <c r="M45" s="180"/>
      <c r="N45" s="181"/>
      <c r="O45" s="183"/>
      <c r="P45" s="177">
        <v>2146613</v>
      </c>
      <c r="Q45" s="177">
        <v>11670432</v>
      </c>
      <c r="R45" s="177">
        <v>9952258</v>
      </c>
      <c r="S45" s="177">
        <v>11372889</v>
      </c>
      <c r="T45" s="177">
        <v>9879641</v>
      </c>
      <c r="U45" s="177">
        <v>14922008</v>
      </c>
      <c r="V45" s="192">
        <f t="shared" si="2"/>
        <v>59943841</v>
      </c>
    </row>
    <row r="46" spans="1:22" ht="16.5" customHeight="1">
      <c r="A46" s="185"/>
      <c r="B46" s="184"/>
      <c r="C46" s="179" t="s">
        <v>1499</v>
      </c>
      <c r="D46" s="180"/>
      <c r="E46" s="180"/>
      <c r="F46" s="180"/>
      <c r="G46" s="180"/>
      <c r="H46" s="180"/>
      <c r="I46" s="180"/>
      <c r="J46" s="180"/>
      <c r="K46" s="180"/>
      <c r="L46" s="180"/>
      <c r="M46" s="180"/>
      <c r="N46" s="181"/>
      <c r="O46" s="183"/>
      <c r="P46" s="177">
        <v>94130</v>
      </c>
      <c r="Q46" s="177">
        <v>382600</v>
      </c>
      <c r="R46" s="177">
        <v>350650</v>
      </c>
      <c r="S46" s="177">
        <v>380550</v>
      </c>
      <c r="T46" s="177">
        <v>190550</v>
      </c>
      <c r="U46" s="177">
        <v>565700</v>
      </c>
      <c r="V46" s="192">
        <f t="shared" si="2"/>
        <v>1964180</v>
      </c>
    </row>
    <row r="47" spans="1:22" ht="16.5" customHeight="1">
      <c r="A47" s="185"/>
      <c r="B47" s="184"/>
      <c r="C47" s="179" t="s">
        <v>1140</v>
      </c>
      <c r="D47" s="180"/>
      <c r="E47" s="180"/>
      <c r="F47" s="180"/>
      <c r="G47" s="180"/>
      <c r="H47" s="180"/>
      <c r="I47" s="180"/>
      <c r="J47" s="180"/>
      <c r="K47" s="180"/>
      <c r="L47" s="180"/>
      <c r="M47" s="180"/>
      <c r="N47" s="181"/>
      <c r="O47" s="183"/>
      <c r="P47" s="177">
        <v>17537772</v>
      </c>
      <c r="Q47" s="177">
        <v>56745191</v>
      </c>
      <c r="R47" s="177">
        <v>38066677</v>
      </c>
      <c r="S47" s="177">
        <v>35449399</v>
      </c>
      <c r="T47" s="177">
        <v>20373077</v>
      </c>
      <c r="U47" s="177">
        <v>11218265</v>
      </c>
      <c r="V47" s="192">
        <f t="shared" si="2"/>
        <v>179390381</v>
      </c>
    </row>
    <row r="48" spans="1:22" ht="16.5" customHeight="1">
      <c r="A48" s="185"/>
      <c r="B48" s="184"/>
      <c r="C48" s="179" t="s">
        <v>1141</v>
      </c>
      <c r="D48" s="180"/>
      <c r="E48" s="180"/>
      <c r="F48" s="180"/>
      <c r="G48" s="180"/>
      <c r="H48" s="180"/>
      <c r="I48" s="180"/>
      <c r="J48" s="180"/>
      <c r="K48" s="180"/>
      <c r="L48" s="180"/>
      <c r="M48" s="180"/>
      <c r="N48" s="181"/>
      <c r="O48" s="183"/>
      <c r="P48" s="177">
        <v>2396201</v>
      </c>
      <c r="Q48" s="177">
        <v>11178996</v>
      </c>
      <c r="R48" s="177">
        <v>9154562</v>
      </c>
      <c r="S48" s="177">
        <v>9108277</v>
      </c>
      <c r="T48" s="177">
        <v>4344873</v>
      </c>
      <c r="U48" s="177">
        <v>2516844</v>
      </c>
      <c r="V48" s="192">
        <f t="shared" si="2"/>
        <v>38699753</v>
      </c>
    </row>
    <row r="49" spans="1:22" ht="16.5" customHeight="1">
      <c r="A49" s="185"/>
      <c r="B49" s="186"/>
      <c r="C49" s="179" t="s">
        <v>1502</v>
      </c>
      <c r="D49" s="180"/>
      <c r="E49" s="180"/>
      <c r="F49" s="180"/>
      <c r="G49" s="180"/>
      <c r="H49" s="180"/>
      <c r="I49" s="180"/>
      <c r="J49" s="180"/>
      <c r="K49" s="180"/>
      <c r="L49" s="180"/>
      <c r="M49" s="180"/>
      <c r="N49" s="181"/>
      <c r="O49" s="183"/>
      <c r="P49" s="177">
        <v>8006661</v>
      </c>
      <c r="Q49" s="177">
        <v>16459866</v>
      </c>
      <c r="R49" s="177">
        <v>9950636</v>
      </c>
      <c r="S49" s="177">
        <v>9660002</v>
      </c>
      <c r="T49" s="177">
        <v>7867341</v>
      </c>
      <c r="U49" s="177">
        <v>8502768</v>
      </c>
      <c r="V49" s="192">
        <f t="shared" si="2"/>
        <v>60447274</v>
      </c>
    </row>
    <row r="50" spans="1:22" ht="16.5" customHeight="1">
      <c r="A50" s="185"/>
      <c r="B50" s="1346" t="s">
        <v>1503</v>
      </c>
      <c r="C50" s="1347"/>
      <c r="D50" s="1347"/>
      <c r="E50" s="1347"/>
      <c r="F50" s="1347"/>
      <c r="G50" s="1347"/>
      <c r="H50" s="1347"/>
      <c r="I50" s="1347"/>
      <c r="J50" s="1347"/>
      <c r="K50" s="1347"/>
      <c r="L50" s="1347"/>
      <c r="M50" s="1347"/>
      <c r="N50" s="1348"/>
      <c r="O50" s="191"/>
      <c r="P50" s="192">
        <f aca="true" t="shared" si="10" ref="P50:U50">SUM(P51:P53)</f>
        <v>586233</v>
      </c>
      <c r="Q50" s="192">
        <f t="shared" si="10"/>
        <v>8539116</v>
      </c>
      <c r="R50" s="192">
        <f t="shared" si="10"/>
        <v>10692924</v>
      </c>
      <c r="S50" s="192">
        <f t="shared" si="10"/>
        <v>13548318</v>
      </c>
      <c r="T50" s="192">
        <f t="shared" si="10"/>
        <v>12408988</v>
      </c>
      <c r="U50" s="192">
        <f t="shared" si="10"/>
        <v>12356276</v>
      </c>
      <c r="V50" s="192">
        <f t="shared" si="2"/>
        <v>58131855</v>
      </c>
    </row>
    <row r="51" spans="1:22" ht="16.5" customHeight="1">
      <c r="A51" s="185"/>
      <c r="B51" s="184"/>
      <c r="C51" s="179" t="s">
        <v>1504</v>
      </c>
      <c r="D51" s="180"/>
      <c r="E51" s="180"/>
      <c r="F51" s="180"/>
      <c r="G51" s="180"/>
      <c r="H51" s="180"/>
      <c r="I51" s="180"/>
      <c r="J51" s="180"/>
      <c r="K51" s="180"/>
      <c r="L51" s="180"/>
      <c r="M51" s="180"/>
      <c r="N51" s="181"/>
      <c r="O51" s="183"/>
      <c r="P51" s="177">
        <v>447827</v>
      </c>
      <c r="Q51" s="177">
        <v>6543177</v>
      </c>
      <c r="R51" s="177">
        <v>7772328</v>
      </c>
      <c r="S51" s="177">
        <v>10152948</v>
      </c>
      <c r="T51" s="177">
        <v>9461311</v>
      </c>
      <c r="U51" s="177">
        <v>10099207</v>
      </c>
      <c r="V51" s="192">
        <f t="shared" si="2"/>
        <v>44476798</v>
      </c>
    </row>
    <row r="52" spans="1:22" ht="16.5" customHeight="1">
      <c r="A52" s="185"/>
      <c r="B52" s="184"/>
      <c r="C52" s="1349" t="s">
        <v>1142</v>
      </c>
      <c r="D52" s="1350"/>
      <c r="E52" s="1350"/>
      <c r="F52" s="1350"/>
      <c r="G52" s="1350"/>
      <c r="H52" s="1350"/>
      <c r="I52" s="1350"/>
      <c r="J52" s="1350"/>
      <c r="K52" s="1350"/>
      <c r="L52" s="1350"/>
      <c r="M52" s="1350"/>
      <c r="N52" s="1351"/>
      <c r="O52" s="183"/>
      <c r="P52" s="177">
        <v>138406</v>
      </c>
      <c r="Q52" s="177">
        <v>1989841</v>
      </c>
      <c r="R52" s="177">
        <v>2918704</v>
      </c>
      <c r="S52" s="177">
        <v>3381354</v>
      </c>
      <c r="T52" s="177">
        <v>2821889</v>
      </c>
      <c r="U52" s="177">
        <v>2155270</v>
      </c>
      <c r="V52" s="192">
        <f t="shared" si="2"/>
        <v>13405464</v>
      </c>
    </row>
    <row r="53" spans="1:22" ht="16.5" customHeight="1">
      <c r="A53" s="185"/>
      <c r="B53" s="186"/>
      <c r="C53" s="1349" t="s">
        <v>1143</v>
      </c>
      <c r="D53" s="1350"/>
      <c r="E53" s="1350"/>
      <c r="F53" s="1350"/>
      <c r="G53" s="1350"/>
      <c r="H53" s="1350"/>
      <c r="I53" s="1350"/>
      <c r="J53" s="1350"/>
      <c r="K53" s="1350"/>
      <c r="L53" s="1350"/>
      <c r="M53" s="1350"/>
      <c r="N53" s="1351"/>
      <c r="O53" s="183"/>
      <c r="P53" s="177">
        <v>0</v>
      </c>
      <c r="Q53" s="177">
        <v>6098</v>
      </c>
      <c r="R53" s="177">
        <v>1892</v>
      </c>
      <c r="S53" s="177">
        <v>14016</v>
      </c>
      <c r="T53" s="177">
        <v>125788</v>
      </c>
      <c r="U53" s="177">
        <v>101799</v>
      </c>
      <c r="V53" s="192">
        <f t="shared" si="2"/>
        <v>249593</v>
      </c>
    </row>
    <row r="54" spans="1:22" ht="16.5" customHeight="1">
      <c r="A54" s="185"/>
      <c r="B54" s="1346" t="s">
        <v>1506</v>
      </c>
      <c r="C54" s="1347"/>
      <c r="D54" s="1347"/>
      <c r="E54" s="1347"/>
      <c r="F54" s="1347"/>
      <c r="G54" s="1347"/>
      <c r="H54" s="1347"/>
      <c r="I54" s="1347"/>
      <c r="J54" s="1347"/>
      <c r="K54" s="1347"/>
      <c r="L54" s="1347"/>
      <c r="M54" s="1347"/>
      <c r="N54" s="1348"/>
      <c r="O54" s="191"/>
      <c r="P54" s="192">
        <f aca="true" t="shared" si="11" ref="P54:U54">SUM(P55:P58)</f>
        <v>24945256</v>
      </c>
      <c r="Q54" s="192">
        <f t="shared" si="11"/>
        <v>55286219</v>
      </c>
      <c r="R54" s="192">
        <f t="shared" si="11"/>
        <v>49054428</v>
      </c>
      <c r="S54" s="192">
        <f t="shared" si="11"/>
        <v>31660707</v>
      </c>
      <c r="T54" s="192">
        <f t="shared" si="11"/>
        <v>23275387</v>
      </c>
      <c r="U54" s="192">
        <f t="shared" si="11"/>
        <v>14757735</v>
      </c>
      <c r="V54" s="192">
        <f t="shared" si="2"/>
        <v>198979732</v>
      </c>
    </row>
    <row r="55" spans="1:22" ht="16.5" customHeight="1">
      <c r="A55" s="185"/>
      <c r="B55" s="184"/>
      <c r="C55" s="179" t="s">
        <v>1507</v>
      </c>
      <c r="D55" s="180"/>
      <c r="E55" s="180"/>
      <c r="F55" s="180"/>
      <c r="G55" s="180"/>
      <c r="H55" s="180"/>
      <c r="I55" s="180"/>
      <c r="J55" s="180"/>
      <c r="K55" s="180"/>
      <c r="L55" s="180"/>
      <c r="M55" s="180"/>
      <c r="N55" s="181"/>
      <c r="O55" s="183"/>
      <c r="P55" s="177">
        <v>627410</v>
      </c>
      <c r="Q55" s="177">
        <v>1956540</v>
      </c>
      <c r="R55" s="177">
        <v>1634340</v>
      </c>
      <c r="S55" s="177">
        <v>1224210</v>
      </c>
      <c r="T55" s="177">
        <v>1210910</v>
      </c>
      <c r="U55" s="177">
        <v>1722680</v>
      </c>
      <c r="V55" s="192">
        <f t="shared" si="2"/>
        <v>8376090</v>
      </c>
    </row>
    <row r="56" spans="1:22" ht="16.5" customHeight="1">
      <c r="A56" s="185"/>
      <c r="B56" s="184"/>
      <c r="C56" s="1349" t="s">
        <v>467</v>
      </c>
      <c r="D56" s="1350"/>
      <c r="E56" s="1350"/>
      <c r="F56" s="1350"/>
      <c r="G56" s="1350"/>
      <c r="H56" s="1350"/>
      <c r="I56" s="1350"/>
      <c r="J56" s="1350"/>
      <c r="K56" s="1350"/>
      <c r="L56" s="1350"/>
      <c r="M56" s="1350"/>
      <c r="N56" s="1351"/>
      <c r="O56" s="183"/>
      <c r="P56" s="183"/>
      <c r="Q56" s="177">
        <v>18477813</v>
      </c>
      <c r="R56" s="177">
        <v>29170643</v>
      </c>
      <c r="S56" s="177">
        <v>15701481</v>
      </c>
      <c r="T56" s="177">
        <v>10815056</v>
      </c>
      <c r="U56" s="177">
        <v>5052158</v>
      </c>
      <c r="V56" s="192">
        <f t="shared" si="2"/>
        <v>79217151</v>
      </c>
    </row>
    <row r="57" spans="1:22" ht="16.5" customHeight="1">
      <c r="A57" s="185"/>
      <c r="B57" s="184"/>
      <c r="C57" s="1349" t="s">
        <v>1508</v>
      </c>
      <c r="D57" s="1350"/>
      <c r="E57" s="1350"/>
      <c r="F57" s="1350"/>
      <c r="G57" s="1350"/>
      <c r="H57" s="1350"/>
      <c r="I57" s="1350"/>
      <c r="J57" s="1350"/>
      <c r="K57" s="1350"/>
      <c r="L57" s="1350"/>
      <c r="M57" s="1350"/>
      <c r="N57" s="1351"/>
      <c r="O57" s="183"/>
      <c r="P57" s="177">
        <v>1907302</v>
      </c>
      <c r="Q57" s="177">
        <v>11819295</v>
      </c>
      <c r="R57" s="177">
        <v>7495130</v>
      </c>
      <c r="S57" s="177">
        <v>7223911</v>
      </c>
      <c r="T57" s="177">
        <v>6741426</v>
      </c>
      <c r="U57" s="177">
        <v>3843962</v>
      </c>
      <c r="V57" s="192">
        <f t="shared" si="2"/>
        <v>39031026</v>
      </c>
    </row>
    <row r="58" spans="1:22" ht="16.5" customHeight="1">
      <c r="A58" s="186"/>
      <c r="B58" s="186"/>
      <c r="C58" s="179" t="s">
        <v>1144</v>
      </c>
      <c r="D58" s="180"/>
      <c r="E58" s="180"/>
      <c r="F58" s="180"/>
      <c r="G58" s="180"/>
      <c r="H58" s="180"/>
      <c r="I58" s="180"/>
      <c r="J58" s="180"/>
      <c r="K58" s="180"/>
      <c r="L58" s="180"/>
      <c r="M58" s="180"/>
      <c r="N58" s="181"/>
      <c r="O58" s="183"/>
      <c r="P58" s="177">
        <v>22410544</v>
      </c>
      <c r="Q58" s="177">
        <v>23032571</v>
      </c>
      <c r="R58" s="177">
        <v>10754315</v>
      </c>
      <c r="S58" s="177">
        <v>7511105</v>
      </c>
      <c r="T58" s="177">
        <v>4507995</v>
      </c>
      <c r="U58" s="177">
        <v>4138935</v>
      </c>
      <c r="V58" s="192">
        <f t="shared" si="2"/>
        <v>72355465</v>
      </c>
    </row>
    <row r="59" spans="1:22" ht="16.5" customHeight="1">
      <c r="A59" s="182" t="s">
        <v>228</v>
      </c>
      <c r="B59" s="187"/>
      <c r="C59" s="187"/>
      <c r="D59" s="187"/>
      <c r="E59" s="187"/>
      <c r="F59" s="187"/>
      <c r="G59" s="187"/>
      <c r="H59" s="187"/>
      <c r="I59" s="187"/>
      <c r="J59" s="187"/>
      <c r="K59" s="187"/>
      <c r="L59" s="187"/>
      <c r="M59" s="187"/>
      <c r="N59" s="188"/>
      <c r="O59" s="193">
        <f aca="true" t="shared" si="12" ref="O59:U59">SUM(O60:O62)</f>
        <v>0</v>
      </c>
      <c r="P59" s="193">
        <f t="shared" si="12"/>
        <v>0</v>
      </c>
      <c r="Q59" s="193">
        <f t="shared" si="12"/>
        <v>69082558</v>
      </c>
      <c r="R59" s="193">
        <f t="shared" si="12"/>
        <v>90089364</v>
      </c>
      <c r="S59" s="193">
        <f t="shared" si="12"/>
        <v>126196502</v>
      </c>
      <c r="T59" s="193">
        <f t="shared" si="12"/>
        <v>172100609</v>
      </c>
      <c r="U59" s="193">
        <f t="shared" si="12"/>
        <v>246538095</v>
      </c>
      <c r="V59" s="192">
        <f t="shared" si="2"/>
        <v>704007128</v>
      </c>
    </row>
    <row r="60" spans="1:22" ht="16.5" customHeight="1">
      <c r="A60" s="185"/>
      <c r="B60" s="182"/>
      <c r="C60" s="180" t="s">
        <v>1270</v>
      </c>
      <c r="D60" s="180"/>
      <c r="E60" s="180"/>
      <c r="F60" s="180"/>
      <c r="G60" s="180"/>
      <c r="H60" s="180"/>
      <c r="I60" s="180"/>
      <c r="J60" s="180"/>
      <c r="K60" s="180"/>
      <c r="L60" s="180"/>
      <c r="M60" s="180"/>
      <c r="N60" s="181"/>
      <c r="O60" s="177">
        <v>0</v>
      </c>
      <c r="P60" s="177">
        <v>0</v>
      </c>
      <c r="Q60" s="177">
        <v>18993660</v>
      </c>
      <c r="R60" s="177">
        <v>35462795</v>
      </c>
      <c r="S60" s="177">
        <v>51721400</v>
      </c>
      <c r="T60" s="177">
        <v>76549018</v>
      </c>
      <c r="U60" s="177">
        <v>97968183</v>
      </c>
      <c r="V60" s="192">
        <f t="shared" si="2"/>
        <v>280695056</v>
      </c>
    </row>
    <row r="61" spans="1:22" ht="16.5" customHeight="1">
      <c r="A61" s="185"/>
      <c r="B61" s="179"/>
      <c r="C61" s="180" t="s">
        <v>1459</v>
      </c>
      <c r="D61" s="180"/>
      <c r="E61" s="180"/>
      <c r="F61" s="180"/>
      <c r="G61" s="180"/>
      <c r="H61" s="180"/>
      <c r="I61" s="180"/>
      <c r="J61" s="180"/>
      <c r="K61" s="180"/>
      <c r="L61" s="180"/>
      <c r="M61" s="180"/>
      <c r="N61" s="181"/>
      <c r="O61" s="183"/>
      <c r="P61" s="183"/>
      <c r="Q61" s="177">
        <v>47214171</v>
      </c>
      <c r="R61" s="177">
        <v>51844945</v>
      </c>
      <c r="S61" s="177">
        <v>61055345</v>
      </c>
      <c r="T61" s="177">
        <v>57111256</v>
      </c>
      <c r="U61" s="177">
        <v>35302444</v>
      </c>
      <c r="V61" s="192">
        <f t="shared" si="2"/>
        <v>252528161</v>
      </c>
    </row>
    <row r="62" spans="1:22" ht="16.5" customHeight="1">
      <c r="A62" s="185"/>
      <c r="B62" s="186"/>
      <c r="C62" s="180" t="s">
        <v>1246</v>
      </c>
      <c r="D62" s="180"/>
      <c r="E62" s="180"/>
      <c r="F62" s="180"/>
      <c r="G62" s="180"/>
      <c r="H62" s="180"/>
      <c r="I62" s="180"/>
      <c r="J62" s="180"/>
      <c r="K62" s="180"/>
      <c r="L62" s="180"/>
      <c r="M62" s="180"/>
      <c r="N62" s="181"/>
      <c r="O62" s="183"/>
      <c r="P62" s="183"/>
      <c r="Q62" s="177">
        <v>2874727</v>
      </c>
      <c r="R62" s="177">
        <v>2781624</v>
      </c>
      <c r="S62" s="177">
        <v>13419757</v>
      </c>
      <c r="T62" s="177">
        <v>38440335</v>
      </c>
      <c r="U62" s="177">
        <v>113267468</v>
      </c>
      <c r="V62" s="192">
        <f t="shared" si="2"/>
        <v>170783911</v>
      </c>
    </row>
    <row r="63" spans="1:22" ht="16.5" customHeight="1">
      <c r="A63" s="185"/>
      <c r="B63" s="182" t="s">
        <v>1145</v>
      </c>
      <c r="C63" s="180"/>
      <c r="D63" s="180"/>
      <c r="E63" s="180"/>
      <c r="F63" s="180"/>
      <c r="G63" s="180"/>
      <c r="H63" s="180"/>
      <c r="I63" s="180"/>
      <c r="J63" s="180"/>
      <c r="K63" s="180"/>
      <c r="L63" s="180"/>
      <c r="M63" s="180"/>
      <c r="N63" s="181"/>
      <c r="O63" s="193">
        <f>SUM(O64:O66)</f>
        <v>0</v>
      </c>
      <c r="P63" s="193">
        <f aca="true" t="shared" si="13" ref="P63:U63">SUM(P64:P66)</f>
        <v>0</v>
      </c>
      <c r="Q63" s="193">
        <f t="shared" si="13"/>
        <v>48611</v>
      </c>
      <c r="R63" s="193">
        <f t="shared" si="13"/>
        <v>60108</v>
      </c>
      <c r="S63" s="193">
        <f t="shared" si="13"/>
        <v>77562</v>
      </c>
      <c r="T63" s="193">
        <f t="shared" si="13"/>
        <v>97930</v>
      </c>
      <c r="U63" s="193">
        <f t="shared" si="13"/>
        <v>128059</v>
      </c>
      <c r="V63" s="192">
        <f t="shared" si="2"/>
        <v>412270</v>
      </c>
    </row>
    <row r="64" spans="1:22" ht="16.5" customHeight="1">
      <c r="A64" s="185"/>
      <c r="B64" s="185"/>
      <c r="C64" s="179" t="s">
        <v>1270</v>
      </c>
      <c r="D64" s="180"/>
      <c r="E64" s="180"/>
      <c r="F64" s="180"/>
      <c r="G64" s="180"/>
      <c r="H64" s="180"/>
      <c r="I64" s="180"/>
      <c r="J64" s="180"/>
      <c r="K64" s="180"/>
      <c r="L64" s="180"/>
      <c r="M64" s="180"/>
      <c r="N64" s="181"/>
      <c r="O64" s="177">
        <v>0</v>
      </c>
      <c r="P64" s="177">
        <v>0</v>
      </c>
      <c r="Q64" s="177">
        <v>15487</v>
      </c>
      <c r="R64" s="177">
        <v>25969</v>
      </c>
      <c r="S64" s="177">
        <v>35414</v>
      </c>
      <c r="T64" s="177">
        <v>48049</v>
      </c>
      <c r="U64" s="177">
        <v>60239</v>
      </c>
      <c r="V64" s="192">
        <f t="shared" si="2"/>
        <v>185158</v>
      </c>
    </row>
    <row r="65" spans="1:22" ht="16.5" customHeight="1">
      <c r="A65" s="185"/>
      <c r="B65" s="185"/>
      <c r="C65" s="179" t="s">
        <v>1459</v>
      </c>
      <c r="D65" s="180"/>
      <c r="E65" s="180"/>
      <c r="F65" s="180"/>
      <c r="G65" s="180"/>
      <c r="H65" s="180"/>
      <c r="I65" s="180"/>
      <c r="J65" s="180"/>
      <c r="K65" s="180"/>
      <c r="L65" s="180"/>
      <c r="M65" s="180"/>
      <c r="N65" s="181"/>
      <c r="O65" s="183"/>
      <c r="P65" s="183"/>
      <c r="Q65" s="177">
        <v>31364</v>
      </c>
      <c r="R65" s="177">
        <v>32233</v>
      </c>
      <c r="S65" s="177">
        <v>35919</v>
      </c>
      <c r="T65" s="177">
        <v>32857</v>
      </c>
      <c r="U65" s="177">
        <v>18597</v>
      </c>
      <c r="V65" s="192">
        <f t="shared" si="2"/>
        <v>150970</v>
      </c>
    </row>
    <row r="66" spans="1:22" ht="16.5" customHeight="1">
      <c r="A66" s="186"/>
      <c r="B66" s="186"/>
      <c r="C66" s="179" t="s">
        <v>1246</v>
      </c>
      <c r="D66" s="180"/>
      <c r="E66" s="180"/>
      <c r="F66" s="180"/>
      <c r="G66" s="180"/>
      <c r="H66" s="180"/>
      <c r="I66" s="180"/>
      <c r="J66" s="180"/>
      <c r="K66" s="180"/>
      <c r="L66" s="180"/>
      <c r="M66" s="180"/>
      <c r="N66" s="181"/>
      <c r="O66" s="183"/>
      <c r="P66" s="183"/>
      <c r="Q66" s="177">
        <v>1760</v>
      </c>
      <c r="R66" s="177">
        <v>1906</v>
      </c>
      <c r="S66" s="177">
        <v>6229</v>
      </c>
      <c r="T66" s="177">
        <v>17024</v>
      </c>
      <c r="U66" s="177">
        <v>49223</v>
      </c>
      <c r="V66" s="192">
        <f t="shared" si="2"/>
        <v>76142</v>
      </c>
    </row>
    <row r="67" spans="1:22" ht="16.5" customHeight="1">
      <c r="A67" s="1353" t="s">
        <v>72</v>
      </c>
      <c r="B67" s="1354"/>
      <c r="C67" s="1354"/>
      <c r="D67" s="1354"/>
      <c r="E67" s="1354"/>
      <c r="F67" s="1354"/>
      <c r="G67" s="1354"/>
      <c r="H67" s="1354"/>
      <c r="I67" s="1354"/>
      <c r="J67" s="1354"/>
      <c r="K67" s="1354"/>
      <c r="L67" s="1354"/>
      <c r="M67" s="1354"/>
      <c r="N67" s="1355"/>
      <c r="O67" s="193">
        <f>SUM(O41,O59)</f>
        <v>0</v>
      </c>
      <c r="P67" s="193">
        <f aca="true" t="shared" si="14" ref="P67:U67">SUM(P41,P59)</f>
        <v>102919506</v>
      </c>
      <c r="Q67" s="193">
        <f t="shared" si="14"/>
        <v>314034984</v>
      </c>
      <c r="R67" s="193">
        <f t="shared" si="14"/>
        <v>267687575</v>
      </c>
      <c r="S67" s="193">
        <f t="shared" si="14"/>
        <v>285120350</v>
      </c>
      <c r="T67" s="193">
        <f t="shared" si="14"/>
        <v>289499391</v>
      </c>
      <c r="U67" s="193">
        <f t="shared" si="14"/>
        <v>366721510</v>
      </c>
      <c r="V67" s="192">
        <f t="shared" si="2"/>
        <v>1625983316</v>
      </c>
    </row>
    <row r="68" spans="1:22" ht="16.5" customHeight="1">
      <c r="A68" s="179" t="s">
        <v>231</v>
      </c>
      <c r="B68" s="180"/>
      <c r="C68" s="180"/>
      <c r="D68" s="180"/>
      <c r="E68" s="180"/>
      <c r="F68" s="180"/>
      <c r="G68" s="180"/>
      <c r="H68" s="180"/>
      <c r="I68" s="180"/>
      <c r="J68" s="180"/>
      <c r="K68" s="180"/>
      <c r="L68" s="180"/>
      <c r="M68" s="180"/>
      <c r="N68" s="181"/>
      <c r="O68" s="180"/>
      <c r="P68" s="180"/>
      <c r="Q68" s="180"/>
      <c r="R68" s="180"/>
      <c r="S68" s="180"/>
      <c r="T68" s="180"/>
      <c r="U68" s="180"/>
      <c r="V68" s="197"/>
    </row>
    <row r="69" spans="1:22" ht="16.5" customHeight="1">
      <c r="A69" s="182" t="s">
        <v>1138</v>
      </c>
      <c r="B69" s="180"/>
      <c r="C69" s="180"/>
      <c r="D69" s="180"/>
      <c r="E69" s="180"/>
      <c r="F69" s="180"/>
      <c r="G69" s="180"/>
      <c r="H69" s="180"/>
      <c r="I69" s="180"/>
      <c r="J69" s="180"/>
      <c r="K69" s="180"/>
      <c r="L69" s="180"/>
      <c r="M69" s="180"/>
      <c r="N69" s="181"/>
      <c r="O69" s="191"/>
      <c r="P69" s="192">
        <f aca="true" t="shared" si="15" ref="P69:U69">SUM(P70,P78,P82,P87,P88)</f>
        <v>1155649230</v>
      </c>
      <c r="Q69" s="192">
        <f t="shared" si="15"/>
        <v>2633324720</v>
      </c>
      <c r="R69" s="192">
        <f t="shared" si="15"/>
        <v>1897114131</v>
      </c>
      <c r="S69" s="192">
        <f t="shared" si="15"/>
        <v>1693987156</v>
      </c>
      <c r="T69" s="192">
        <f t="shared" si="15"/>
        <v>1243088099</v>
      </c>
      <c r="U69" s="192">
        <f t="shared" si="15"/>
        <v>1268791375</v>
      </c>
      <c r="V69" s="192">
        <f t="shared" si="2"/>
        <v>9891954711</v>
      </c>
    </row>
    <row r="70" spans="1:22" ht="16.5" customHeight="1">
      <c r="A70" s="185"/>
      <c r="B70" s="182" t="s">
        <v>1139</v>
      </c>
      <c r="C70" s="180"/>
      <c r="D70" s="180"/>
      <c r="E70" s="180"/>
      <c r="F70" s="180"/>
      <c r="G70" s="180"/>
      <c r="H70" s="180"/>
      <c r="I70" s="180"/>
      <c r="J70" s="180"/>
      <c r="K70" s="180"/>
      <c r="L70" s="180"/>
      <c r="M70" s="180"/>
      <c r="N70" s="181"/>
      <c r="O70" s="191"/>
      <c r="P70" s="192">
        <f aca="true" t="shared" si="16" ref="P70:U70">SUM(P71:P77)</f>
        <v>814324439</v>
      </c>
      <c r="Q70" s="192">
        <f t="shared" si="16"/>
        <v>1904640145</v>
      </c>
      <c r="R70" s="192">
        <f t="shared" si="16"/>
        <v>1238827621</v>
      </c>
      <c r="S70" s="192">
        <f t="shared" si="16"/>
        <v>1194937860</v>
      </c>
      <c r="T70" s="192">
        <f t="shared" si="16"/>
        <v>858394232</v>
      </c>
      <c r="U70" s="192">
        <f t="shared" si="16"/>
        <v>977368211</v>
      </c>
      <c r="V70" s="192">
        <f t="shared" si="2"/>
        <v>6988492508</v>
      </c>
    </row>
    <row r="71" spans="1:22" ht="16.5" customHeight="1">
      <c r="A71" s="185"/>
      <c r="B71" s="184"/>
      <c r="C71" s="179" t="s">
        <v>1496</v>
      </c>
      <c r="D71" s="180"/>
      <c r="E71" s="180"/>
      <c r="F71" s="180"/>
      <c r="G71" s="180"/>
      <c r="H71" s="180"/>
      <c r="I71" s="180"/>
      <c r="J71" s="180"/>
      <c r="K71" s="180"/>
      <c r="L71" s="180"/>
      <c r="M71" s="180"/>
      <c r="N71" s="181"/>
      <c r="O71" s="183"/>
      <c r="P71" s="177">
        <v>500124657</v>
      </c>
      <c r="Q71" s="177">
        <v>892547575</v>
      </c>
      <c r="R71" s="177">
        <v>526658198</v>
      </c>
      <c r="S71" s="177">
        <v>490220941</v>
      </c>
      <c r="T71" s="177">
        <v>377111243</v>
      </c>
      <c r="U71" s="177">
        <v>478956608</v>
      </c>
      <c r="V71" s="192">
        <f t="shared" si="2"/>
        <v>3265619222</v>
      </c>
    </row>
    <row r="72" spans="1:22" ht="16.5" customHeight="1">
      <c r="A72" s="185"/>
      <c r="B72" s="184"/>
      <c r="C72" s="179" t="s">
        <v>1497</v>
      </c>
      <c r="D72" s="180"/>
      <c r="E72" s="180"/>
      <c r="F72" s="180"/>
      <c r="G72" s="180"/>
      <c r="H72" s="180"/>
      <c r="I72" s="180"/>
      <c r="J72" s="180"/>
      <c r="K72" s="180"/>
      <c r="L72" s="180"/>
      <c r="M72" s="180"/>
      <c r="N72" s="181"/>
      <c r="O72" s="183"/>
      <c r="P72" s="177">
        <v>114215</v>
      </c>
      <c r="Q72" s="177">
        <v>4864410</v>
      </c>
      <c r="R72" s="177">
        <v>7241048</v>
      </c>
      <c r="S72" s="177">
        <v>15636529</v>
      </c>
      <c r="T72" s="177">
        <v>36822749</v>
      </c>
      <c r="U72" s="177">
        <v>107345798</v>
      </c>
      <c r="V72" s="192">
        <f t="shared" si="2"/>
        <v>172024749</v>
      </c>
    </row>
    <row r="73" spans="1:22" ht="16.5" customHeight="1">
      <c r="A73" s="185"/>
      <c r="B73" s="184"/>
      <c r="C73" s="179" t="s">
        <v>1498</v>
      </c>
      <c r="D73" s="180"/>
      <c r="E73" s="180"/>
      <c r="F73" s="180"/>
      <c r="G73" s="180"/>
      <c r="H73" s="180"/>
      <c r="I73" s="180"/>
      <c r="J73" s="180"/>
      <c r="K73" s="180"/>
      <c r="L73" s="180"/>
      <c r="M73" s="180"/>
      <c r="N73" s="181"/>
      <c r="O73" s="183"/>
      <c r="P73" s="177">
        <v>22316198</v>
      </c>
      <c r="Q73" s="177">
        <v>121269224</v>
      </c>
      <c r="R73" s="177">
        <v>103446080</v>
      </c>
      <c r="S73" s="177">
        <v>118272822</v>
      </c>
      <c r="T73" s="177">
        <v>102731877</v>
      </c>
      <c r="U73" s="177">
        <v>155172701</v>
      </c>
      <c r="V73" s="192">
        <f t="shared" si="2"/>
        <v>623208902</v>
      </c>
    </row>
    <row r="74" spans="1:22" ht="16.5" customHeight="1">
      <c r="A74" s="185"/>
      <c r="B74" s="184"/>
      <c r="C74" s="179" t="s">
        <v>1499</v>
      </c>
      <c r="D74" s="180"/>
      <c r="E74" s="180"/>
      <c r="F74" s="180"/>
      <c r="G74" s="180"/>
      <c r="H74" s="180"/>
      <c r="I74" s="180"/>
      <c r="J74" s="180"/>
      <c r="K74" s="180"/>
      <c r="L74" s="180"/>
      <c r="M74" s="180"/>
      <c r="N74" s="181"/>
      <c r="O74" s="183"/>
      <c r="P74" s="177">
        <v>979192</v>
      </c>
      <c r="Q74" s="177">
        <v>3979040</v>
      </c>
      <c r="R74" s="177">
        <v>3646760</v>
      </c>
      <c r="S74" s="177">
        <v>3950944</v>
      </c>
      <c r="T74" s="177">
        <v>1981720</v>
      </c>
      <c r="U74" s="177">
        <v>5883280</v>
      </c>
      <c r="V74" s="192">
        <f t="shared" si="2"/>
        <v>20420936</v>
      </c>
    </row>
    <row r="75" spans="1:22" ht="16.5" customHeight="1">
      <c r="A75" s="185"/>
      <c r="B75" s="184"/>
      <c r="C75" s="179" t="s">
        <v>1140</v>
      </c>
      <c r="D75" s="180"/>
      <c r="E75" s="180"/>
      <c r="F75" s="180"/>
      <c r="G75" s="180"/>
      <c r="H75" s="180"/>
      <c r="I75" s="180"/>
      <c r="J75" s="180"/>
      <c r="K75" s="180"/>
      <c r="L75" s="180"/>
      <c r="M75" s="180"/>
      <c r="N75" s="181"/>
      <c r="O75" s="183"/>
      <c r="P75" s="177">
        <v>185813282</v>
      </c>
      <c r="Q75" s="177">
        <v>601171453</v>
      </c>
      <c r="R75" s="177">
        <v>403152510</v>
      </c>
      <c r="S75" s="177">
        <v>375543902</v>
      </c>
      <c r="T75" s="177">
        <v>215901260</v>
      </c>
      <c r="U75" s="177">
        <v>118807054</v>
      </c>
      <c r="V75" s="192">
        <f t="shared" si="2"/>
        <v>1900389461</v>
      </c>
    </row>
    <row r="76" spans="1:22" ht="16.5" customHeight="1">
      <c r="A76" s="185"/>
      <c r="B76" s="184"/>
      <c r="C76" s="179" t="s">
        <v>1141</v>
      </c>
      <c r="D76" s="180"/>
      <c r="E76" s="180"/>
      <c r="F76" s="180"/>
      <c r="G76" s="180"/>
      <c r="H76" s="180"/>
      <c r="I76" s="180"/>
      <c r="J76" s="180"/>
      <c r="K76" s="180"/>
      <c r="L76" s="180"/>
      <c r="M76" s="180"/>
      <c r="N76" s="181"/>
      <c r="O76" s="183"/>
      <c r="P76" s="177">
        <v>24910285</v>
      </c>
      <c r="Q76" s="177">
        <v>116209783</v>
      </c>
      <c r="R76" s="177">
        <v>95176665</v>
      </c>
      <c r="S76" s="177">
        <v>94712702</v>
      </c>
      <c r="T76" s="177">
        <v>45171973</v>
      </c>
      <c r="U76" s="177">
        <v>26175090</v>
      </c>
      <c r="V76" s="192">
        <f aca="true" t="shared" si="17" ref="V76:V127">SUM(O76:U76)</f>
        <v>402356498</v>
      </c>
    </row>
    <row r="77" spans="1:22" ht="16.5" customHeight="1">
      <c r="A77" s="185"/>
      <c r="B77" s="186"/>
      <c r="C77" s="179" t="s">
        <v>1502</v>
      </c>
      <c r="D77" s="180"/>
      <c r="E77" s="180"/>
      <c r="F77" s="180"/>
      <c r="G77" s="180"/>
      <c r="H77" s="180"/>
      <c r="I77" s="180"/>
      <c r="J77" s="180"/>
      <c r="K77" s="180"/>
      <c r="L77" s="180"/>
      <c r="M77" s="180"/>
      <c r="N77" s="181"/>
      <c r="O77" s="183"/>
      <c r="P77" s="177">
        <v>80066610</v>
      </c>
      <c r="Q77" s="177">
        <v>164598660</v>
      </c>
      <c r="R77" s="177">
        <v>99506360</v>
      </c>
      <c r="S77" s="177">
        <v>96600020</v>
      </c>
      <c r="T77" s="177">
        <v>78673410</v>
      </c>
      <c r="U77" s="177">
        <v>85027680</v>
      </c>
      <c r="V77" s="192">
        <f t="shared" si="17"/>
        <v>604472740</v>
      </c>
    </row>
    <row r="78" spans="1:22" ht="16.5" customHeight="1">
      <c r="A78" s="185"/>
      <c r="B78" s="1346" t="s">
        <v>1503</v>
      </c>
      <c r="C78" s="1347"/>
      <c r="D78" s="1347"/>
      <c r="E78" s="1347"/>
      <c r="F78" s="1347"/>
      <c r="G78" s="1347"/>
      <c r="H78" s="1347"/>
      <c r="I78" s="1347"/>
      <c r="J78" s="1347"/>
      <c r="K78" s="1347"/>
      <c r="L78" s="1347"/>
      <c r="M78" s="1347"/>
      <c r="N78" s="1348"/>
      <c r="O78" s="191"/>
      <c r="P78" s="192">
        <f aca="true" t="shared" si="18" ref="P78:U78">SUM(P79:P81)</f>
        <v>6093859</v>
      </c>
      <c r="Q78" s="192">
        <f t="shared" si="18"/>
        <v>88785609</v>
      </c>
      <c r="R78" s="192">
        <f t="shared" si="18"/>
        <v>111135164</v>
      </c>
      <c r="S78" s="192">
        <f t="shared" si="18"/>
        <v>140675676</v>
      </c>
      <c r="T78" s="192">
        <f t="shared" si="18"/>
        <v>129001464</v>
      </c>
      <c r="U78" s="192">
        <f t="shared" si="18"/>
        <v>128375063</v>
      </c>
      <c r="V78" s="192">
        <f t="shared" si="17"/>
        <v>604066835</v>
      </c>
    </row>
    <row r="79" spans="1:22" ht="16.5" customHeight="1">
      <c r="A79" s="185"/>
      <c r="B79" s="184"/>
      <c r="C79" s="179" t="s">
        <v>1504</v>
      </c>
      <c r="D79" s="180"/>
      <c r="E79" s="180"/>
      <c r="F79" s="180"/>
      <c r="G79" s="180"/>
      <c r="H79" s="180"/>
      <c r="I79" s="180"/>
      <c r="J79" s="180"/>
      <c r="K79" s="180"/>
      <c r="L79" s="180"/>
      <c r="M79" s="180"/>
      <c r="N79" s="181"/>
      <c r="O79" s="183"/>
      <c r="P79" s="177">
        <v>4656801</v>
      </c>
      <c r="Q79" s="177">
        <v>68033635</v>
      </c>
      <c r="R79" s="177">
        <v>80784493</v>
      </c>
      <c r="S79" s="177">
        <v>105374912</v>
      </c>
      <c r="T79" s="177">
        <v>98387910</v>
      </c>
      <c r="U79" s="177">
        <v>104905364</v>
      </c>
      <c r="V79" s="192">
        <f t="shared" si="17"/>
        <v>462143115</v>
      </c>
    </row>
    <row r="80" spans="1:22" ht="16.5" customHeight="1">
      <c r="A80" s="185"/>
      <c r="B80" s="184"/>
      <c r="C80" s="1349" t="s">
        <v>1142</v>
      </c>
      <c r="D80" s="1350"/>
      <c r="E80" s="1350"/>
      <c r="F80" s="1350"/>
      <c r="G80" s="1350"/>
      <c r="H80" s="1350"/>
      <c r="I80" s="1350"/>
      <c r="J80" s="1350"/>
      <c r="K80" s="1350"/>
      <c r="L80" s="1350"/>
      <c r="M80" s="1350"/>
      <c r="N80" s="1351"/>
      <c r="O80" s="183"/>
      <c r="P80" s="177">
        <v>1437058</v>
      </c>
      <c r="Q80" s="177">
        <v>20689156</v>
      </c>
      <c r="R80" s="177">
        <v>30330995</v>
      </c>
      <c r="S80" s="177">
        <v>35155038</v>
      </c>
      <c r="T80" s="177">
        <v>29309217</v>
      </c>
      <c r="U80" s="177">
        <v>22412753</v>
      </c>
      <c r="V80" s="192">
        <f t="shared" si="17"/>
        <v>139334217</v>
      </c>
    </row>
    <row r="81" spans="1:22" ht="16.5" customHeight="1">
      <c r="A81" s="185"/>
      <c r="B81" s="186"/>
      <c r="C81" s="1349" t="s">
        <v>1143</v>
      </c>
      <c r="D81" s="1350"/>
      <c r="E81" s="1350"/>
      <c r="F81" s="1350"/>
      <c r="G81" s="1350"/>
      <c r="H81" s="1350"/>
      <c r="I81" s="1350"/>
      <c r="J81" s="1350"/>
      <c r="K81" s="1350"/>
      <c r="L81" s="1350"/>
      <c r="M81" s="1350"/>
      <c r="N81" s="1351"/>
      <c r="O81" s="183"/>
      <c r="P81" s="177">
        <v>0</v>
      </c>
      <c r="Q81" s="177">
        <v>62818</v>
      </c>
      <c r="R81" s="177">
        <v>19676</v>
      </c>
      <c r="S81" s="177">
        <v>145726</v>
      </c>
      <c r="T81" s="177">
        <v>1304337</v>
      </c>
      <c r="U81" s="177">
        <v>1056946</v>
      </c>
      <c r="V81" s="192">
        <f t="shared" si="17"/>
        <v>2589503</v>
      </c>
    </row>
    <row r="82" spans="1:22" ht="16.5" customHeight="1">
      <c r="A82" s="185"/>
      <c r="B82" s="1346" t="s">
        <v>1506</v>
      </c>
      <c r="C82" s="1347"/>
      <c r="D82" s="1347"/>
      <c r="E82" s="1347"/>
      <c r="F82" s="1347"/>
      <c r="G82" s="1347"/>
      <c r="H82" s="1347"/>
      <c r="I82" s="1347"/>
      <c r="J82" s="1347"/>
      <c r="K82" s="1347"/>
      <c r="L82" s="1347"/>
      <c r="M82" s="1347"/>
      <c r="N82" s="1348"/>
      <c r="O82" s="191"/>
      <c r="P82" s="192">
        <f aca="true" t="shared" si="19" ref="P82:U82">SUM(P83:P86)</f>
        <v>263879225</v>
      </c>
      <c r="Q82" s="192">
        <f t="shared" si="19"/>
        <v>583991206</v>
      </c>
      <c r="R82" s="192">
        <f t="shared" si="19"/>
        <v>517266120</v>
      </c>
      <c r="S82" s="192">
        <f t="shared" si="19"/>
        <v>333894885</v>
      </c>
      <c r="T82" s="192">
        <f t="shared" si="19"/>
        <v>245236518</v>
      </c>
      <c r="U82" s="192">
        <f t="shared" si="19"/>
        <v>155183683</v>
      </c>
      <c r="V82" s="192">
        <f t="shared" si="17"/>
        <v>2099451637</v>
      </c>
    </row>
    <row r="83" spans="1:22" ht="16.5" customHeight="1">
      <c r="A83" s="185"/>
      <c r="B83" s="185"/>
      <c r="C83" s="179" t="s">
        <v>1507</v>
      </c>
      <c r="D83" s="180"/>
      <c r="E83" s="180"/>
      <c r="F83" s="180"/>
      <c r="G83" s="180"/>
      <c r="H83" s="180"/>
      <c r="I83" s="180"/>
      <c r="J83" s="180"/>
      <c r="K83" s="180"/>
      <c r="L83" s="180"/>
      <c r="M83" s="180"/>
      <c r="N83" s="181"/>
      <c r="O83" s="183"/>
      <c r="P83" s="177">
        <v>6274100</v>
      </c>
      <c r="Q83" s="177">
        <v>19565400</v>
      </c>
      <c r="R83" s="177">
        <v>16343400</v>
      </c>
      <c r="S83" s="177">
        <v>12242100</v>
      </c>
      <c r="T83" s="177">
        <v>12109100</v>
      </c>
      <c r="U83" s="177">
        <v>17226800</v>
      </c>
      <c r="V83" s="192">
        <f t="shared" si="17"/>
        <v>83760900</v>
      </c>
    </row>
    <row r="84" spans="1:22" ht="16.5" customHeight="1">
      <c r="A84" s="185"/>
      <c r="B84" s="185"/>
      <c r="C84" s="1349" t="s">
        <v>467</v>
      </c>
      <c r="D84" s="1350"/>
      <c r="E84" s="1350"/>
      <c r="F84" s="1350"/>
      <c r="G84" s="1350"/>
      <c r="H84" s="1350"/>
      <c r="I84" s="1350"/>
      <c r="J84" s="1350"/>
      <c r="K84" s="1350"/>
      <c r="L84" s="1350"/>
      <c r="M84" s="1350"/>
      <c r="N84" s="1351"/>
      <c r="O84" s="183"/>
      <c r="P84" s="183"/>
      <c r="Q84" s="177">
        <v>195395007</v>
      </c>
      <c r="R84" s="177">
        <v>307592789</v>
      </c>
      <c r="S84" s="177">
        <v>165749324</v>
      </c>
      <c r="T84" s="177">
        <v>114195302</v>
      </c>
      <c r="U84" s="177">
        <v>53521036</v>
      </c>
      <c r="V84" s="192">
        <f t="shared" si="17"/>
        <v>836453458</v>
      </c>
    </row>
    <row r="85" spans="1:22" ht="16.5" customHeight="1">
      <c r="A85" s="185"/>
      <c r="B85" s="185"/>
      <c r="C85" s="1349" t="s">
        <v>1508</v>
      </c>
      <c r="D85" s="1350"/>
      <c r="E85" s="1350"/>
      <c r="F85" s="1350"/>
      <c r="G85" s="1350"/>
      <c r="H85" s="1350"/>
      <c r="I85" s="1350"/>
      <c r="J85" s="1350"/>
      <c r="K85" s="1350"/>
      <c r="L85" s="1350"/>
      <c r="M85" s="1350"/>
      <c r="N85" s="1351"/>
      <c r="O85" s="183"/>
      <c r="P85" s="177">
        <v>20178083</v>
      </c>
      <c r="Q85" s="177">
        <v>125023309</v>
      </c>
      <c r="R85" s="177">
        <v>79379582</v>
      </c>
      <c r="S85" s="177">
        <v>76343006</v>
      </c>
      <c r="T85" s="177">
        <v>71200183</v>
      </c>
      <c r="U85" s="177">
        <v>40594565</v>
      </c>
      <c r="V85" s="192">
        <f t="shared" si="17"/>
        <v>412718728</v>
      </c>
    </row>
    <row r="86" spans="1:22" ht="16.5" customHeight="1">
      <c r="A86" s="185"/>
      <c r="B86" s="186"/>
      <c r="C86" s="179" t="s">
        <v>1144</v>
      </c>
      <c r="D86" s="180"/>
      <c r="E86" s="180"/>
      <c r="F86" s="180"/>
      <c r="G86" s="180"/>
      <c r="H86" s="180"/>
      <c r="I86" s="180"/>
      <c r="J86" s="180"/>
      <c r="K86" s="180"/>
      <c r="L86" s="180"/>
      <c r="M86" s="180"/>
      <c r="N86" s="181"/>
      <c r="O86" s="183"/>
      <c r="P86" s="177">
        <v>237427042</v>
      </c>
      <c r="Q86" s="177">
        <v>244007490</v>
      </c>
      <c r="R86" s="177">
        <v>113950349</v>
      </c>
      <c r="S86" s="177">
        <v>79560455</v>
      </c>
      <c r="T86" s="177">
        <v>47731933</v>
      </c>
      <c r="U86" s="177">
        <v>43841282</v>
      </c>
      <c r="V86" s="192">
        <f t="shared" si="17"/>
        <v>766518551</v>
      </c>
    </row>
    <row r="87" spans="1:22" ht="16.5" customHeight="1">
      <c r="A87" s="185"/>
      <c r="B87" s="1352" t="s">
        <v>1511</v>
      </c>
      <c r="C87" s="1347"/>
      <c r="D87" s="1347"/>
      <c r="E87" s="1347"/>
      <c r="F87" s="1347"/>
      <c r="G87" s="1347"/>
      <c r="H87" s="1347"/>
      <c r="I87" s="1347"/>
      <c r="J87" s="1347"/>
      <c r="K87" s="1347"/>
      <c r="L87" s="1347"/>
      <c r="M87" s="1347"/>
      <c r="N87" s="1348"/>
      <c r="O87" s="183"/>
      <c r="P87" s="177">
        <v>13790571</v>
      </c>
      <c r="Q87" s="177">
        <v>12932852</v>
      </c>
      <c r="R87" s="177">
        <v>8283932</v>
      </c>
      <c r="S87" s="177">
        <v>8238398</v>
      </c>
      <c r="T87" s="177">
        <v>4567764</v>
      </c>
      <c r="U87" s="177">
        <v>2941837</v>
      </c>
      <c r="V87" s="192">
        <f t="shared" si="17"/>
        <v>50755354</v>
      </c>
    </row>
    <row r="88" spans="1:22" ht="16.5" customHeight="1">
      <c r="A88" s="186"/>
      <c r="B88" s="1352" t="s">
        <v>1512</v>
      </c>
      <c r="C88" s="1347"/>
      <c r="D88" s="1347"/>
      <c r="E88" s="1347"/>
      <c r="F88" s="1347"/>
      <c r="G88" s="1347"/>
      <c r="H88" s="1347"/>
      <c r="I88" s="1347"/>
      <c r="J88" s="1347"/>
      <c r="K88" s="1347"/>
      <c r="L88" s="1347"/>
      <c r="M88" s="1347"/>
      <c r="N88" s="1348"/>
      <c r="O88" s="183"/>
      <c r="P88" s="177">
        <v>57561136</v>
      </c>
      <c r="Q88" s="177">
        <v>42974908</v>
      </c>
      <c r="R88" s="177">
        <v>21601294</v>
      </c>
      <c r="S88" s="177">
        <v>16240337</v>
      </c>
      <c r="T88" s="177">
        <v>5888121</v>
      </c>
      <c r="U88" s="177">
        <v>4922581</v>
      </c>
      <c r="V88" s="192">
        <f t="shared" si="17"/>
        <v>149188377</v>
      </c>
    </row>
    <row r="89" spans="1:22" ht="16.5" customHeight="1">
      <c r="A89" s="182" t="s">
        <v>228</v>
      </c>
      <c r="B89" s="187"/>
      <c r="C89" s="187"/>
      <c r="D89" s="187"/>
      <c r="E89" s="187"/>
      <c r="F89" s="187"/>
      <c r="G89" s="187"/>
      <c r="H89" s="187"/>
      <c r="I89" s="187"/>
      <c r="J89" s="187"/>
      <c r="K89" s="187"/>
      <c r="L89" s="187"/>
      <c r="M89" s="187"/>
      <c r="N89" s="188"/>
      <c r="O89" s="193">
        <f>SUM(O90:O92)</f>
        <v>0</v>
      </c>
      <c r="P89" s="193">
        <f aca="true" t="shared" si="20" ref="P89:U89">SUM(P90:P92)</f>
        <v>0</v>
      </c>
      <c r="Q89" s="193">
        <f t="shared" si="20"/>
        <v>822322265</v>
      </c>
      <c r="R89" s="193">
        <f t="shared" si="20"/>
        <v>1065294464</v>
      </c>
      <c r="S89" s="193">
        <f t="shared" si="20"/>
        <v>1476411401</v>
      </c>
      <c r="T89" s="193">
        <f t="shared" si="20"/>
        <v>1994853219</v>
      </c>
      <c r="U89" s="193">
        <f t="shared" si="20"/>
        <v>2835698868</v>
      </c>
      <c r="V89" s="192">
        <f t="shared" si="17"/>
        <v>8194580217</v>
      </c>
    </row>
    <row r="90" spans="1:22" ht="16.5" customHeight="1">
      <c r="A90" s="185"/>
      <c r="B90" s="179"/>
      <c r="C90" s="180" t="s">
        <v>1270</v>
      </c>
      <c r="D90" s="180"/>
      <c r="E90" s="180"/>
      <c r="F90" s="180"/>
      <c r="G90" s="180"/>
      <c r="H90" s="180"/>
      <c r="I90" s="180"/>
      <c r="J90" s="180"/>
      <c r="K90" s="180"/>
      <c r="L90" s="180"/>
      <c r="M90" s="180"/>
      <c r="N90" s="181"/>
      <c r="O90" s="177">
        <v>0</v>
      </c>
      <c r="P90" s="177">
        <v>0</v>
      </c>
      <c r="Q90" s="177">
        <v>230547334</v>
      </c>
      <c r="R90" s="177">
        <v>423616679</v>
      </c>
      <c r="S90" s="177">
        <v>611592125</v>
      </c>
      <c r="T90" s="177">
        <v>896090589</v>
      </c>
      <c r="U90" s="177">
        <v>1146602762</v>
      </c>
      <c r="V90" s="192">
        <f t="shared" si="17"/>
        <v>3308449489</v>
      </c>
    </row>
    <row r="91" spans="1:22" ht="16.5" customHeight="1">
      <c r="A91" s="185"/>
      <c r="B91" s="179"/>
      <c r="C91" s="180" t="s">
        <v>1459</v>
      </c>
      <c r="D91" s="180"/>
      <c r="E91" s="180"/>
      <c r="F91" s="180"/>
      <c r="G91" s="180"/>
      <c r="H91" s="180"/>
      <c r="I91" s="180"/>
      <c r="J91" s="180"/>
      <c r="K91" s="180"/>
      <c r="L91" s="180"/>
      <c r="M91" s="180"/>
      <c r="N91" s="181"/>
      <c r="O91" s="183"/>
      <c r="P91" s="183"/>
      <c r="Q91" s="177">
        <v>558215172</v>
      </c>
      <c r="R91" s="177">
        <v>608636735</v>
      </c>
      <c r="S91" s="177">
        <v>712933186</v>
      </c>
      <c r="T91" s="177">
        <v>665203215</v>
      </c>
      <c r="U91" s="177">
        <v>406654769</v>
      </c>
      <c r="V91" s="192">
        <f t="shared" si="17"/>
        <v>2951643077</v>
      </c>
    </row>
    <row r="92" spans="1:22" ht="16.5" customHeight="1">
      <c r="A92" s="185"/>
      <c r="B92" s="179"/>
      <c r="C92" s="180" t="s">
        <v>1246</v>
      </c>
      <c r="D92" s="180"/>
      <c r="E92" s="180"/>
      <c r="F92" s="180"/>
      <c r="G92" s="180"/>
      <c r="H92" s="180"/>
      <c r="I92" s="180"/>
      <c r="J92" s="180"/>
      <c r="K92" s="180"/>
      <c r="L92" s="180"/>
      <c r="M92" s="180"/>
      <c r="N92" s="181"/>
      <c r="O92" s="183"/>
      <c r="P92" s="183"/>
      <c r="Q92" s="177">
        <v>33559759</v>
      </c>
      <c r="R92" s="177">
        <v>33041050</v>
      </c>
      <c r="S92" s="177">
        <v>151886090</v>
      </c>
      <c r="T92" s="177">
        <v>433559415</v>
      </c>
      <c r="U92" s="177">
        <v>1282441337</v>
      </c>
      <c r="V92" s="192">
        <f t="shared" si="17"/>
        <v>1934487651</v>
      </c>
    </row>
    <row r="93" spans="1:22" ht="16.5" customHeight="1">
      <c r="A93" s="185"/>
      <c r="B93" s="182" t="s">
        <v>229</v>
      </c>
      <c r="C93" s="180"/>
      <c r="D93" s="180"/>
      <c r="E93" s="180"/>
      <c r="F93" s="180"/>
      <c r="G93" s="180"/>
      <c r="H93" s="180"/>
      <c r="I93" s="180"/>
      <c r="J93" s="180"/>
      <c r="K93" s="180"/>
      <c r="L93" s="180"/>
      <c r="M93" s="180"/>
      <c r="N93" s="181"/>
      <c r="O93" s="193">
        <f>SUM(O94:O96)</f>
        <v>0</v>
      </c>
      <c r="P93" s="193">
        <f aca="true" t="shared" si="21" ref="P93:U93">SUM(P94:P96)</f>
        <v>0</v>
      </c>
      <c r="Q93" s="193">
        <f t="shared" si="21"/>
        <v>105682070</v>
      </c>
      <c r="R93" s="193">
        <f t="shared" si="21"/>
        <v>130540560</v>
      </c>
      <c r="S93" s="193">
        <f t="shared" si="21"/>
        <v>168559290</v>
      </c>
      <c r="T93" s="193">
        <f t="shared" si="21"/>
        <v>212422300</v>
      </c>
      <c r="U93" s="193">
        <f t="shared" si="21"/>
        <v>285214180</v>
      </c>
      <c r="V93" s="192">
        <f t="shared" si="17"/>
        <v>902418400</v>
      </c>
    </row>
    <row r="94" spans="1:22" ht="16.5" customHeight="1">
      <c r="A94" s="185"/>
      <c r="B94" s="184"/>
      <c r="C94" s="179" t="s">
        <v>1270</v>
      </c>
      <c r="D94" s="180"/>
      <c r="E94" s="180"/>
      <c r="F94" s="180"/>
      <c r="G94" s="180"/>
      <c r="H94" s="180"/>
      <c r="I94" s="180"/>
      <c r="J94" s="180"/>
      <c r="K94" s="180"/>
      <c r="L94" s="180"/>
      <c r="M94" s="180"/>
      <c r="N94" s="181"/>
      <c r="O94" s="177">
        <v>0</v>
      </c>
      <c r="P94" s="177">
        <v>0</v>
      </c>
      <c r="Q94" s="177">
        <v>33536140</v>
      </c>
      <c r="R94" s="177">
        <v>55488880</v>
      </c>
      <c r="S94" s="177">
        <v>75836630</v>
      </c>
      <c r="T94" s="177">
        <v>102364330</v>
      </c>
      <c r="U94" s="177">
        <v>130239580</v>
      </c>
      <c r="V94" s="192">
        <f t="shared" si="17"/>
        <v>397465560</v>
      </c>
    </row>
    <row r="95" spans="1:22" ht="16.5" customHeight="1">
      <c r="A95" s="185"/>
      <c r="B95" s="185"/>
      <c r="C95" s="179" t="s">
        <v>1459</v>
      </c>
      <c r="D95" s="180"/>
      <c r="E95" s="180"/>
      <c r="F95" s="180"/>
      <c r="G95" s="180"/>
      <c r="H95" s="180"/>
      <c r="I95" s="180"/>
      <c r="J95" s="180"/>
      <c r="K95" s="180"/>
      <c r="L95" s="180"/>
      <c r="M95" s="180"/>
      <c r="N95" s="181"/>
      <c r="O95" s="183"/>
      <c r="P95" s="183"/>
      <c r="Q95" s="177">
        <v>68238180</v>
      </c>
      <c r="R95" s="177">
        <v>70862660</v>
      </c>
      <c r="S95" s="177">
        <v>78817980</v>
      </c>
      <c r="T95" s="177">
        <v>72252990</v>
      </c>
      <c r="U95" s="177">
        <v>40928440</v>
      </c>
      <c r="V95" s="192">
        <f t="shared" si="17"/>
        <v>331100250</v>
      </c>
    </row>
    <row r="96" spans="1:22" ht="16.5" customHeight="1">
      <c r="A96" s="186"/>
      <c r="B96" s="186"/>
      <c r="C96" s="179" t="s">
        <v>1246</v>
      </c>
      <c r="D96" s="180"/>
      <c r="E96" s="180"/>
      <c r="F96" s="180"/>
      <c r="G96" s="180"/>
      <c r="H96" s="180"/>
      <c r="I96" s="180"/>
      <c r="J96" s="180"/>
      <c r="K96" s="180"/>
      <c r="L96" s="180"/>
      <c r="M96" s="180"/>
      <c r="N96" s="181"/>
      <c r="O96" s="183"/>
      <c r="P96" s="183"/>
      <c r="Q96" s="177">
        <v>3907750</v>
      </c>
      <c r="R96" s="177">
        <v>4189020</v>
      </c>
      <c r="S96" s="177">
        <v>13904680</v>
      </c>
      <c r="T96" s="177">
        <v>37804980</v>
      </c>
      <c r="U96" s="177">
        <v>114046160</v>
      </c>
      <c r="V96" s="192">
        <f t="shared" si="17"/>
        <v>173852590</v>
      </c>
    </row>
    <row r="97" spans="1:22" ht="16.5" customHeight="1">
      <c r="A97" s="1353" t="s">
        <v>72</v>
      </c>
      <c r="B97" s="1354"/>
      <c r="C97" s="1354"/>
      <c r="D97" s="1354"/>
      <c r="E97" s="1354"/>
      <c r="F97" s="1354"/>
      <c r="G97" s="1354"/>
      <c r="H97" s="1354"/>
      <c r="I97" s="1354"/>
      <c r="J97" s="1354"/>
      <c r="K97" s="1354"/>
      <c r="L97" s="1354"/>
      <c r="M97" s="1354"/>
      <c r="N97" s="1355"/>
      <c r="O97" s="193">
        <f>SUM(O69,O89)</f>
        <v>0</v>
      </c>
      <c r="P97" s="193">
        <f aca="true" t="shared" si="22" ref="P97:U97">SUM(P69,P89)</f>
        <v>1155649230</v>
      </c>
      <c r="Q97" s="193">
        <f t="shared" si="22"/>
        <v>3455646985</v>
      </c>
      <c r="R97" s="193">
        <f t="shared" si="22"/>
        <v>2962408595</v>
      </c>
      <c r="S97" s="193">
        <f t="shared" si="22"/>
        <v>3170398557</v>
      </c>
      <c r="T97" s="193">
        <f t="shared" si="22"/>
        <v>3237941318</v>
      </c>
      <c r="U97" s="193">
        <f t="shared" si="22"/>
        <v>4104490243</v>
      </c>
      <c r="V97" s="192">
        <f t="shared" si="17"/>
        <v>18086534928</v>
      </c>
    </row>
    <row r="98" spans="1:22" ht="16.5" customHeight="1">
      <c r="A98" s="179" t="s">
        <v>232</v>
      </c>
      <c r="B98" s="180"/>
      <c r="C98" s="180"/>
      <c r="D98" s="180"/>
      <c r="E98" s="180"/>
      <c r="F98" s="180"/>
      <c r="G98" s="180"/>
      <c r="H98" s="180"/>
      <c r="I98" s="180"/>
      <c r="J98" s="180"/>
      <c r="K98" s="180"/>
      <c r="L98" s="180"/>
      <c r="M98" s="180"/>
      <c r="N98" s="181"/>
      <c r="O98" s="180"/>
      <c r="P98" s="180"/>
      <c r="Q98" s="180"/>
      <c r="R98" s="180"/>
      <c r="S98" s="180"/>
      <c r="T98" s="180"/>
      <c r="U98" s="180"/>
      <c r="V98" s="197"/>
    </row>
    <row r="99" spans="1:22" ht="16.5" customHeight="1">
      <c r="A99" s="182" t="s">
        <v>1138</v>
      </c>
      <c r="B99" s="180"/>
      <c r="C99" s="180"/>
      <c r="D99" s="180"/>
      <c r="E99" s="180"/>
      <c r="F99" s="180"/>
      <c r="G99" s="180"/>
      <c r="H99" s="180"/>
      <c r="I99" s="180"/>
      <c r="J99" s="180"/>
      <c r="K99" s="180"/>
      <c r="L99" s="180"/>
      <c r="M99" s="180"/>
      <c r="N99" s="181"/>
      <c r="O99" s="191"/>
      <c r="P99" s="192">
        <f aca="true" t="shared" si="23" ref="P99:U99">SUM(P100,P108,P112,P117,P118)</f>
        <v>1063794915</v>
      </c>
      <c r="Q99" s="192">
        <f t="shared" si="23"/>
        <v>2394415037</v>
      </c>
      <c r="R99" s="192">
        <f t="shared" si="23"/>
        <v>1718786528</v>
      </c>
      <c r="S99" s="192">
        <f t="shared" si="23"/>
        <v>1532536572</v>
      </c>
      <c r="T99" s="192">
        <f t="shared" si="23"/>
        <v>1123545670</v>
      </c>
      <c r="U99" s="192">
        <f t="shared" si="23"/>
        <v>1146292128</v>
      </c>
      <c r="V99" s="192">
        <f t="shared" si="17"/>
        <v>8979370850</v>
      </c>
    </row>
    <row r="100" spans="1:22" ht="16.5" customHeight="1">
      <c r="A100" s="185"/>
      <c r="B100" s="182" t="s">
        <v>1139</v>
      </c>
      <c r="C100" s="180"/>
      <c r="D100" s="180"/>
      <c r="E100" s="180"/>
      <c r="F100" s="180"/>
      <c r="G100" s="180"/>
      <c r="H100" s="180"/>
      <c r="I100" s="180"/>
      <c r="J100" s="180"/>
      <c r="K100" s="180"/>
      <c r="L100" s="180"/>
      <c r="M100" s="180"/>
      <c r="N100" s="181"/>
      <c r="O100" s="191"/>
      <c r="P100" s="192">
        <f aca="true" t="shared" si="24" ref="P100:U100">SUM(P101:P107)</f>
        <v>732860193</v>
      </c>
      <c r="Q100" s="192">
        <f t="shared" si="24"/>
        <v>1714199829</v>
      </c>
      <c r="R100" s="192">
        <f t="shared" si="24"/>
        <v>1114935231</v>
      </c>
      <c r="S100" s="192">
        <f t="shared" si="24"/>
        <v>1075437525</v>
      </c>
      <c r="T100" s="192">
        <f t="shared" si="24"/>
        <v>772548674</v>
      </c>
      <c r="U100" s="192">
        <f t="shared" si="24"/>
        <v>879627862</v>
      </c>
      <c r="V100" s="192">
        <f t="shared" si="17"/>
        <v>6289609314</v>
      </c>
    </row>
    <row r="101" spans="1:22" ht="16.5" customHeight="1">
      <c r="A101" s="185"/>
      <c r="B101" s="185"/>
      <c r="C101" s="179" t="s">
        <v>1496</v>
      </c>
      <c r="D101" s="180"/>
      <c r="E101" s="180"/>
      <c r="F101" s="180"/>
      <c r="G101" s="180"/>
      <c r="H101" s="180"/>
      <c r="I101" s="180"/>
      <c r="J101" s="180"/>
      <c r="K101" s="180"/>
      <c r="L101" s="180"/>
      <c r="M101" s="180"/>
      <c r="N101" s="181"/>
      <c r="O101" s="183"/>
      <c r="P101" s="177">
        <v>450083740</v>
      </c>
      <c r="Q101" s="177">
        <v>803307114</v>
      </c>
      <c r="R101" s="177">
        <v>473988858</v>
      </c>
      <c r="S101" s="177">
        <v>441195808</v>
      </c>
      <c r="T101" s="177">
        <v>339398443</v>
      </c>
      <c r="U101" s="177">
        <v>431059269</v>
      </c>
      <c r="V101" s="192">
        <f t="shared" si="17"/>
        <v>2939033232</v>
      </c>
    </row>
    <row r="102" spans="1:22" ht="16.5" customHeight="1">
      <c r="A102" s="185"/>
      <c r="B102" s="185"/>
      <c r="C102" s="179" t="s">
        <v>1497</v>
      </c>
      <c r="D102" s="180"/>
      <c r="E102" s="180"/>
      <c r="F102" s="180"/>
      <c r="G102" s="180"/>
      <c r="H102" s="180"/>
      <c r="I102" s="180"/>
      <c r="J102" s="180"/>
      <c r="K102" s="180"/>
      <c r="L102" s="180"/>
      <c r="M102" s="180"/>
      <c r="N102" s="181"/>
      <c r="O102" s="183"/>
      <c r="P102" s="177">
        <v>102793</v>
      </c>
      <c r="Q102" s="177">
        <v>4377964</v>
      </c>
      <c r="R102" s="177">
        <v>6516938</v>
      </c>
      <c r="S102" s="177">
        <v>14072856</v>
      </c>
      <c r="T102" s="177">
        <v>33140452</v>
      </c>
      <c r="U102" s="177">
        <v>96611169</v>
      </c>
      <c r="V102" s="192">
        <f t="shared" si="17"/>
        <v>154822172</v>
      </c>
    </row>
    <row r="103" spans="1:22" ht="16.5" customHeight="1">
      <c r="A103" s="185"/>
      <c r="B103" s="185"/>
      <c r="C103" s="179" t="s">
        <v>1498</v>
      </c>
      <c r="D103" s="180"/>
      <c r="E103" s="180"/>
      <c r="F103" s="180"/>
      <c r="G103" s="180"/>
      <c r="H103" s="180"/>
      <c r="I103" s="180"/>
      <c r="J103" s="180"/>
      <c r="K103" s="180"/>
      <c r="L103" s="180"/>
      <c r="M103" s="180"/>
      <c r="N103" s="181"/>
      <c r="O103" s="183"/>
      <c r="P103" s="177">
        <v>20084322</v>
      </c>
      <c r="Q103" s="177">
        <v>109141230</v>
      </c>
      <c r="R103" s="177">
        <v>93100620</v>
      </c>
      <c r="S103" s="177">
        <v>106444595</v>
      </c>
      <c r="T103" s="177">
        <v>92455604</v>
      </c>
      <c r="U103" s="177">
        <v>139654387</v>
      </c>
      <c r="V103" s="192">
        <f t="shared" si="17"/>
        <v>560880758</v>
      </c>
    </row>
    <row r="104" spans="1:22" ht="16.5" customHeight="1">
      <c r="A104" s="185"/>
      <c r="B104" s="185"/>
      <c r="C104" s="179" t="s">
        <v>1499</v>
      </c>
      <c r="D104" s="180"/>
      <c r="E104" s="180"/>
      <c r="F104" s="180"/>
      <c r="G104" s="180"/>
      <c r="H104" s="180"/>
      <c r="I104" s="180"/>
      <c r="J104" s="180"/>
      <c r="K104" s="180"/>
      <c r="L104" s="180"/>
      <c r="M104" s="180"/>
      <c r="N104" s="181"/>
      <c r="O104" s="183"/>
      <c r="P104" s="177">
        <v>881271</v>
      </c>
      <c r="Q104" s="177">
        <v>3581136</v>
      </c>
      <c r="R104" s="177">
        <v>3282084</v>
      </c>
      <c r="S104" s="177">
        <v>3555844</v>
      </c>
      <c r="T104" s="177">
        <v>1783548</v>
      </c>
      <c r="U104" s="177">
        <v>5294952</v>
      </c>
      <c r="V104" s="192">
        <f t="shared" si="17"/>
        <v>18378835</v>
      </c>
    </row>
    <row r="105" spans="1:22" ht="16.5" customHeight="1">
      <c r="A105" s="185"/>
      <c r="B105" s="185"/>
      <c r="C105" s="179" t="s">
        <v>1140</v>
      </c>
      <c r="D105" s="180"/>
      <c r="E105" s="180"/>
      <c r="F105" s="180"/>
      <c r="G105" s="180"/>
      <c r="H105" s="180"/>
      <c r="I105" s="180"/>
      <c r="J105" s="180"/>
      <c r="K105" s="180"/>
      <c r="L105" s="180"/>
      <c r="M105" s="180"/>
      <c r="N105" s="181"/>
      <c r="O105" s="183"/>
      <c r="P105" s="177">
        <v>167229280</v>
      </c>
      <c r="Q105" s="177">
        <v>541049420</v>
      </c>
      <c r="R105" s="177">
        <v>362834356</v>
      </c>
      <c r="S105" s="177">
        <v>337987534</v>
      </c>
      <c r="T105" s="177">
        <v>194310032</v>
      </c>
      <c r="U105" s="177">
        <v>106925737</v>
      </c>
      <c r="V105" s="192">
        <f t="shared" si="17"/>
        <v>1710336359</v>
      </c>
    </row>
    <row r="106" spans="1:22" ht="16.5" customHeight="1">
      <c r="A106" s="185"/>
      <c r="B106" s="185"/>
      <c r="C106" s="179" t="s">
        <v>1141</v>
      </c>
      <c r="D106" s="180"/>
      <c r="E106" s="180"/>
      <c r="F106" s="180"/>
      <c r="G106" s="180"/>
      <c r="H106" s="180"/>
      <c r="I106" s="180"/>
      <c r="J106" s="180"/>
      <c r="K106" s="180"/>
      <c r="L106" s="180"/>
      <c r="M106" s="180"/>
      <c r="N106" s="181"/>
      <c r="O106" s="183"/>
      <c r="P106" s="177">
        <v>22418838</v>
      </c>
      <c r="Q106" s="177">
        <v>104598321</v>
      </c>
      <c r="R106" s="177">
        <v>85658236</v>
      </c>
      <c r="S106" s="177">
        <v>85240870</v>
      </c>
      <c r="T106" s="177">
        <v>40654526</v>
      </c>
      <c r="U106" s="177">
        <v>23557436</v>
      </c>
      <c r="V106" s="192">
        <f t="shared" si="17"/>
        <v>362128227</v>
      </c>
    </row>
    <row r="107" spans="1:22" ht="16.5" customHeight="1">
      <c r="A107" s="185"/>
      <c r="B107" s="186"/>
      <c r="C107" s="179" t="s">
        <v>1502</v>
      </c>
      <c r="D107" s="180"/>
      <c r="E107" s="180"/>
      <c r="F107" s="180"/>
      <c r="G107" s="180"/>
      <c r="H107" s="180"/>
      <c r="I107" s="180"/>
      <c r="J107" s="180"/>
      <c r="K107" s="180"/>
      <c r="L107" s="180"/>
      <c r="M107" s="180"/>
      <c r="N107" s="181"/>
      <c r="O107" s="183"/>
      <c r="P107" s="177">
        <v>72059949</v>
      </c>
      <c r="Q107" s="177">
        <v>148144644</v>
      </c>
      <c r="R107" s="177">
        <v>89554139</v>
      </c>
      <c r="S107" s="177">
        <v>86940018</v>
      </c>
      <c r="T107" s="177">
        <v>70806069</v>
      </c>
      <c r="U107" s="177">
        <v>76524912</v>
      </c>
      <c r="V107" s="192">
        <f t="shared" si="17"/>
        <v>544029731</v>
      </c>
    </row>
    <row r="108" spans="1:22" ht="16.5" customHeight="1">
      <c r="A108" s="185"/>
      <c r="B108" s="1346" t="s">
        <v>1503</v>
      </c>
      <c r="C108" s="1347"/>
      <c r="D108" s="1347"/>
      <c r="E108" s="1347"/>
      <c r="F108" s="1347"/>
      <c r="G108" s="1347"/>
      <c r="H108" s="1347"/>
      <c r="I108" s="1347"/>
      <c r="J108" s="1347"/>
      <c r="K108" s="1347"/>
      <c r="L108" s="1347"/>
      <c r="M108" s="1347"/>
      <c r="N108" s="1348"/>
      <c r="O108" s="191"/>
      <c r="P108" s="192">
        <f aca="true" t="shared" si="25" ref="P108:U108">SUM(P109:P111)</f>
        <v>5484391</v>
      </c>
      <c r="Q108" s="192">
        <f t="shared" si="25"/>
        <v>79906369</v>
      </c>
      <c r="R108" s="192">
        <f t="shared" si="25"/>
        <v>100020863</v>
      </c>
      <c r="S108" s="192">
        <f t="shared" si="25"/>
        <v>126607342</v>
      </c>
      <c r="T108" s="192">
        <f t="shared" si="25"/>
        <v>116100771</v>
      </c>
      <c r="U108" s="192">
        <f t="shared" si="25"/>
        <v>115537037</v>
      </c>
      <c r="V108" s="192">
        <f t="shared" si="17"/>
        <v>543656773</v>
      </c>
    </row>
    <row r="109" spans="1:22" ht="16.5" customHeight="1">
      <c r="A109" s="185"/>
      <c r="B109" s="184"/>
      <c r="C109" s="179" t="s">
        <v>1504</v>
      </c>
      <c r="D109" s="180"/>
      <c r="E109" s="180"/>
      <c r="F109" s="180"/>
      <c r="G109" s="180"/>
      <c r="H109" s="180"/>
      <c r="I109" s="180"/>
      <c r="J109" s="180"/>
      <c r="K109" s="180"/>
      <c r="L109" s="180"/>
      <c r="M109" s="180"/>
      <c r="N109" s="181"/>
      <c r="O109" s="183"/>
      <c r="P109" s="177">
        <v>4191054</v>
      </c>
      <c r="Q109" s="177">
        <v>61229757</v>
      </c>
      <c r="R109" s="177">
        <v>72705452</v>
      </c>
      <c r="S109" s="177">
        <v>94836847</v>
      </c>
      <c r="T109" s="177">
        <v>88548708</v>
      </c>
      <c r="U109" s="177">
        <v>94414418</v>
      </c>
      <c r="V109" s="192">
        <f t="shared" si="17"/>
        <v>415926236</v>
      </c>
    </row>
    <row r="110" spans="1:22" ht="16.5" customHeight="1">
      <c r="A110" s="185"/>
      <c r="B110" s="184"/>
      <c r="C110" s="1349" t="s">
        <v>1142</v>
      </c>
      <c r="D110" s="1350"/>
      <c r="E110" s="1350"/>
      <c r="F110" s="1350"/>
      <c r="G110" s="1350"/>
      <c r="H110" s="1350"/>
      <c r="I110" s="1350"/>
      <c r="J110" s="1350"/>
      <c r="K110" s="1350"/>
      <c r="L110" s="1350"/>
      <c r="M110" s="1350"/>
      <c r="N110" s="1351"/>
      <c r="O110" s="183"/>
      <c r="P110" s="177">
        <v>1293337</v>
      </c>
      <c r="Q110" s="177">
        <v>18620077</v>
      </c>
      <c r="R110" s="177">
        <v>27297703</v>
      </c>
      <c r="S110" s="177">
        <v>31639343</v>
      </c>
      <c r="T110" s="177">
        <v>26378165</v>
      </c>
      <c r="U110" s="177">
        <v>20171371</v>
      </c>
      <c r="V110" s="192">
        <f t="shared" si="17"/>
        <v>125399996</v>
      </c>
    </row>
    <row r="111" spans="1:22" ht="16.5" customHeight="1">
      <c r="A111" s="185"/>
      <c r="B111" s="186"/>
      <c r="C111" s="1349" t="s">
        <v>1143</v>
      </c>
      <c r="D111" s="1350"/>
      <c r="E111" s="1350"/>
      <c r="F111" s="1350"/>
      <c r="G111" s="1350"/>
      <c r="H111" s="1350"/>
      <c r="I111" s="1350"/>
      <c r="J111" s="1350"/>
      <c r="K111" s="1350"/>
      <c r="L111" s="1350"/>
      <c r="M111" s="1350"/>
      <c r="N111" s="1351"/>
      <c r="O111" s="183"/>
      <c r="P111" s="177">
        <v>0</v>
      </c>
      <c r="Q111" s="177">
        <v>56535</v>
      </c>
      <c r="R111" s="177">
        <v>17708</v>
      </c>
      <c r="S111" s="177">
        <v>131152</v>
      </c>
      <c r="T111" s="177">
        <v>1173898</v>
      </c>
      <c r="U111" s="177">
        <v>951248</v>
      </c>
      <c r="V111" s="192">
        <f t="shared" si="17"/>
        <v>2330541</v>
      </c>
    </row>
    <row r="112" spans="1:22" ht="16.5" customHeight="1">
      <c r="A112" s="185"/>
      <c r="B112" s="1346" t="s">
        <v>1506</v>
      </c>
      <c r="C112" s="1347"/>
      <c r="D112" s="1347"/>
      <c r="E112" s="1347"/>
      <c r="F112" s="1347"/>
      <c r="G112" s="1347"/>
      <c r="H112" s="1347"/>
      <c r="I112" s="1347"/>
      <c r="J112" s="1347"/>
      <c r="K112" s="1347"/>
      <c r="L112" s="1347"/>
      <c r="M112" s="1347"/>
      <c r="N112" s="1348"/>
      <c r="O112" s="191"/>
      <c r="P112" s="192">
        <f aca="true" t="shared" si="26" ref="P112:U112">SUM(P113:P116)</f>
        <v>261233897</v>
      </c>
      <c r="Q112" s="192">
        <f t="shared" si="26"/>
        <v>549991958</v>
      </c>
      <c r="R112" s="192">
        <f t="shared" si="26"/>
        <v>476933776</v>
      </c>
      <c r="S112" s="192">
        <f t="shared" si="26"/>
        <v>308460879</v>
      </c>
      <c r="T112" s="192">
        <f t="shared" si="26"/>
        <v>225485943</v>
      </c>
      <c r="U112" s="192">
        <f t="shared" si="26"/>
        <v>144049265</v>
      </c>
      <c r="V112" s="192">
        <f t="shared" si="17"/>
        <v>1966155718</v>
      </c>
    </row>
    <row r="113" spans="1:22" ht="16.5" customHeight="1">
      <c r="A113" s="185"/>
      <c r="B113" s="184"/>
      <c r="C113" s="179" t="s">
        <v>1507</v>
      </c>
      <c r="D113" s="180"/>
      <c r="E113" s="180"/>
      <c r="F113" s="180"/>
      <c r="G113" s="180"/>
      <c r="H113" s="180"/>
      <c r="I113" s="180"/>
      <c r="J113" s="180"/>
      <c r="K113" s="180"/>
      <c r="L113" s="180"/>
      <c r="M113" s="180"/>
      <c r="N113" s="181"/>
      <c r="O113" s="183"/>
      <c r="P113" s="177">
        <v>5646690</v>
      </c>
      <c r="Q113" s="177">
        <v>17608860</v>
      </c>
      <c r="R113" s="177">
        <v>14709060</v>
      </c>
      <c r="S113" s="177">
        <v>11017890</v>
      </c>
      <c r="T113" s="177">
        <v>10898190</v>
      </c>
      <c r="U113" s="177">
        <v>15504120</v>
      </c>
      <c r="V113" s="192">
        <f t="shared" si="17"/>
        <v>75384810</v>
      </c>
    </row>
    <row r="114" spans="1:22" ht="16.5" customHeight="1">
      <c r="A114" s="185"/>
      <c r="B114" s="184"/>
      <c r="C114" s="1349" t="s">
        <v>467</v>
      </c>
      <c r="D114" s="1350"/>
      <c r="E114" s="1350"/>
      <c r="F114" s="1350"/>
      <c r="G114" s="1350"/>
      <c r="H114" s="1350"/>
      <c r="I114" s="1350"/>
      <c r="J114" s="1350"/>
      <c r="K114" s="1350"/>
      <c r="L114" s="1350"/>
      <c r="M114" s="1350"/>
      <c r="N114" s="1351"/>
      <c r="O114" s="183"/>
      <c r="P114" s="183"/>
      <c r="Q114" s="177">
        <v>175855193</v>
      </c>
      <c r="R114" s="177">
        <v>276832852</v>
      </c>
      <c r="S114" s="177">
        <v>149174041</v>
      </c>
      <c r="T114" s="177">
        <v>102775670</v>
      </c>
      <c r="U114" s="177">
        <v>48168844</v>
      </c>
      <c r="V114" s="192">
        <f t="shared" si="17"/>
        <v>752806600</v>
      </c>
    </row>
    <row r="115" spans="1:22" ht="16.5" customHeight="1">
      <c r="A115" s="185"/>
      <c r="B115" s="184"/>
      <c r="C115" s="1349" t="s">
        <v>1508</v>
      </c>
      <c r="D115" s="1350"/>
      <c r="E115" s="1350"/>
      <c r="F115" s="1350"/>
      <c r="G115" s="1350"/>
      <c r="H115" s="1350"/>
      <c r="I115" s="1350"/>
      <c r="J115" s="1350"/>
      <c r="K115" s="1350"/>
      <c r="L115" s="1350"/>
      <c r="M115" s="1350"/>
      <c r="N115" s="1351"/>
      <c r="O115" s="183"/>
      <c r="P115" s="177">
        <v>18160165</v>
      </c>
      <c r="Q115" s="177">
        <v>112520415</v>
      </c>
      <c r="R115" s="177">
        <v>71441515</v>
      </c>
      <c r="S115" s="177">
        <v>68708493</v>
      </c>
      <c r="T115" s="177">
        <v>64080150</v>
      </c>
      <c r="U115" s="177">
        <v>36535019</v>
      </c>
      <c r="V115" s="192">
        <f t="shared" si="17"/>
        <v>371445757</v>
      </c>
    </row>
    <row r="116" spans="1:22" ht="16.5" customHeight="1">
      <c r="A116" s="185"/>
      <c r="B116" s="186"/>
      <c r="C116" s="179" t="s">
        <v>1144</v>
      </c>
      <c r="D116" s="180"/>
      <c r="E116" s="180"/>
      <c r="F116" s="180"/>
      <c r="G116" s="180"/>
      <c r="H116" s="180"/>
      <c r="I116" s="180"/>
      <c r="J116" s="180"/>
      <c r="K116" s="180"/>
      <c r="L116" s="180"/>
      <c r="M116" s="180"/>
      <c r="N116" s="181"/>
      <c r="O116" s="183"/>
      <c r="P116" s="177">
        <v>237427042</v>
      </c>
      <c r="Q116" s="177">
        <v>244007490</v>
      </c>
      <c r="R116" s="177">
        <v>113950349</v>
      </c>
      <c r="S116" s="177">
        <v>79560455</v>
      </c>
      <c r="T116" s="177">
        <v>47731933</v>
      </c>
      <c r="U116" s="177">
        <v>43841282</v>
      </c>
      <c r="V116" s="192">
        <f t="shared" si="17"/>
        <v>766518551</v>
      </c>
    </row>
    <row r="117" spans="1:22" ht="16.5" customHeight="1">
      <c r="A117" s="185"/>
      <c r="B117" s="1352" t="s">
        <v>1511</v>
      </c>
      <c r="C117" s="1347"/>
      <c r="D117" s="1347"/>
      <c r="E117" s="1347"/>
      <c r="F117" s="1347"/>
      <c r="G117" s="1347"/>
      <c r="H117" s="1347"/>
      <c r="I117" s="1347"/>
      <c r="J117" s="1347"/>
      <c r="K117" s="1347"/>
      <c r="L117" s="1347"/>
      <c r="M117" s="1347"/>
      <c r="N117" s="1348"/>
      <c r="O117" s="183"/>
      <c r="P117" s="177">
        <v>12411466</v>
      </c>
      <c r="Q117" s="177">
        <v>11639508</v>
      </c>
      <c r="R117" s="177">
        <v>7455513</v>
      </c>
      <c r="S117" s="177">
        <v>7414540</v>
      </c>
      <c r="T117" s="177">
        <v>4110977</v>
      </c>
      <c r="U117" s="177">
        <v>2647646</v>
      </c>
      <c r="V117" s="192">
        <f t="shared" si="17"/>
        <v>45679650</v>
      </c>
    </row>
    <row r="118" spans="1:22" ht="16.5" customHeight="1">
      <c r="A118" s="186"/>
      <c r="B118" s="1352" t="s">
        <v>1512</v>
      </c>
      <c r="C118" s="1347"/>
      <c r="D118" s="1347"/>
      <c r="E118" s="1347"/>
      <c r="F118" s="1347"/>
      <c r="G118" s="1347"/>
      <c r="H118" s="1347"/>
      <c r="I118" s="1347"/>
      <c r="J118" s="1347"/>
      <c r="K118" s="1347"/>
      <c r="L118" s="1347"/>
      <c r="M118" s="1347"/>
      <c r="N118" s="1348"/>
      <c r="O118" s="183"/>
      <c r="P118" s="177">
        <v>51804968</v>
      </c>
      <c r="Q118" s="177">
        <v>38677373</v>
      </c>
      <c r="R118" s="177">
        <v>19441145</v>
      </c>
      <c r="S118" s="177">
        <v>14616286</v>
      </c>
      <c r="T118" s="177">
        <v>5299305</v>
      </c>
      <c r="U118" s="177">
        <v>4430318</v>
      </c>
      <c r="V118" s="192">
        <f t="shared" si="17"/>
        <v>134269395</v>
      </c>
    </row>
    <row r="119" spans="1:22" ht="16.5" customHeight="1">
      <c r="A119" s="182" t="s">
        <v>228</v>
      </c>
      <c r="B119" s="187"/>
      <c r="C119" s="187"/>
      <c r="D119" s="187"/>
      <c r="E119" s="187"/>
      <c r="F119" s="187"/>
      <c r="G119" s="187"/>
      <c r="H119" s="187"/>
      <c r="I119" s="187"/>
      <c r="J119" s="187"/>
      <c r="K119" s="187"/>
      <c r="L119" s="187"/>
      <c r="M119" s="187"/>
      <c r="N119" s="188"/>
      <c r="O119" s="193">
        <f>SUM(O120:O122)</f>
        <v>0</v>
      </c>
      <c r="P119" s="193">
        <f aca="true" t="shared" si="27" ref="P119:U119">SUM(P120:P122)</f>
        <v>0</v>
      </c>
      <c r="Q119" s="193">
        <f t="shared" si="27"/>
        <v>722447923</v>
      </c>
      <c r="R119" s="193">
        <f t="shared" si="27"/>
        <v>937657251</v>
      </c>
      <c r="S119" s="193">
        <f t="shared" si="27"/>
        <v>1300498560</v>
      </c>
      <c r="T119" s="193">
        <f t="shared" si="27"/>
        <v>1762773319</v>
      </c>
      <c r="U119" s="193">
        <f t="shared" si="27"/>
        <v>2513014916</v>
      </c>
      <c r="V119" s="192">
        <f t="shared" si="17"/>
        <v>7236391969</v>
      </c>
    </row>
    <row r="120" spans="1:22" ht="16.5" customHeight="1">
      <c r="A120" s="185"/>
      <c r="B120" s="179"/>
      <c r="C120" s="180" t="s">
        <v>1270</v>
      </c>
      <c r="D120" s="180"/>
      <c r="E120" s="180"/>
      <c r="F120" s="180"/>
      <c r="G120" s="180"/>
      <c r="H120" s="180"/>
      <c r="I120" s="180"/>
      <c r="J120" s="180"/>
      <c r="K120" s="180"/>
      <c r="L120" s="180"/>
      <c r="M120" s="180"/>
      <c r="N120" s="181"/>
      <c r="O120" s="177">
        <v>0</v>
      </c>
      <c r="P120" s="177">
        <v>0</v>
      </c>
      <c r="Q120" s="177">
        <v>203736773</v>
      </c>
      <c r="R120" s="177">
        <v>374124267</v>
      </c>
      <c r="S120" s="177">
        <v>540581451</v>
      </c>
      <c r="T120" s="177">
        <v>795617944</v>
      </c>
      <c r="U120" s="177">
        <v>1021411962</v>
      </c>
      <c r="V120" s="192">
        <f t="shared" si="17"/>
        <v>2935472397</v>
      </c>
    </row>
    <row r="121" spans="1:22" ht="16.5" customHeight="1">
      <c r="A121" s="185"/>
      <c r="B121" s="179"/>
      <c r="C121" s="180" t="s">
        <v>1459</v>
      </c>
      <c r="D121" s="180"/>
      <c r="E121" s="180"/>
      <c r="F121" s="180"/>
      <c r="G121" s="180"/>
      <c r="H121" s="180"/>
      <c r="I121" s="180"/>
      <c r="J121" s="180"/>
      <c r="K121" s="180"/>
      <c r="L121" s="180"/>
      <c r="M121" s="180"/>
      <c r="N121" s="181"/>
      <c r="O121" s="183"/>
      <c r="P121" s="183"/>
      <c r="Q121" s="177">
        <v>489028275</v>
      </c>
      <c r="R121" s="177">
        <v>534528423</v>
      </c>
      <c r="S121" s="177">
        <v>625684168</v>
      </c>
      <c r="T121" s="177">
        <v>583626686</v>
      </c>
      <c r="U121" s="177">
        <v>357870108</v>
      </c>
      <c r="V121" s="192">
        <f t="shared" si="17"/>
        <v>2590737660</v>
      </c>
    </row>
    <row r="122" spans="1:22" ht="16.5" customHeight="1">
      <c r="A122" s="185"/>
      <c r="B122" s="179"/>
      <c r="C122" s="180" t="s">
        <v>1246</v>
      </c>
      <c r="D122" s="180"/>
      <c r="E122" s="180"/>
      <c r="F122" s="180"/>
      <c r="G122" s="180"/>
      <c r="H122" s="180"/>
      <c r="I122" s="180"/>
      <c r="J122" s="180"/>
      <c r="K122" s="180"/>
      <c r="L122" s="180"/>
      <c r="M122" s="180"/>
      <c r="N122" s="181"/>
      <c r="O122" s="183"/>
      <c r="P122" s="183"/>
      <c r="Q122" s="177">
        <v>29682875</v>
      </c>
      <c r="R122" s="177">
        <v>29004561</v>
      </c>
      <c r="S122" s="177">
        <v>134232941</v>
      </c>
      <c r="T122" s="177">
        <v>383528689</v>
      </c>
      <c r="U122" s="177">
        <v>1133732846</v>
      </c>
      <c r="V122" s="192">
        <f t="shared" si="17"/>
        <v>1710181912</v>
      </c>
    </row>
    <row r="123" spans="1:22" ht="16.5" customHeight="1">
      <c r="A123" s="185"/>
      <c r="B123" s="182" t="s">
        <v>229</v>
      </c>
      <c r="C123" s="180"/>
      <c r="D123" s="180"/>
      <c r="E123" s="180"/>
      <c r="F123" s="180"/>
      <c r="G123" s="180"/>
      <c r="H123" s="180"/>
      <c r="I123" s="180"/>
      <c r="J123" s="180"/>
      <c r="K123" s="180"/>
      <c r="L123" s="180"/>
      <c r="M123" s="180"/>
      <c r="N123" s="181"/>
      <c r="O123" s="193">
        <f>SUM(O124:O126)</f>
        <v>0</v>
      </c>
      <c r="P123" s="193">
        <f aca="true" t="shared" si="28" ref="P123:U123">SUM(P124:P126)</f>
        <v>0</v>
      </c>
      <c r="Q123" s="193">
        <f t="shared" si="28"/>
        <v>75973590</v>
      </c>
      <c r="R123" s="193">
        <f t="shared" si="28"/>
        <v>94493800</v>
      </c>
      <c r="S123" s="193">
        <f t="shared" si="28"/>
        <v>120218950</v>
      </c>
      <c r="T123" s="193">
        <f t="shared" si="28"/>
        <v>152259100</v>
      </c>
      <c r="U123" s="193">
        <f t="shared" si="28"/>
        <v>207163620</v>
      </c>
      <c r="V123" s="192">
        <f t="shared" si="17"/>
        <v>650109060</v>
      </c>
    </row>
    <row r="124" spans="1:22" ht="16.5" customHeight="1">
      <c r="A124" s="185"/>
      <c r="B124" s="185"/>
      <c r="C124" s="179" t="s">
        <v>1270</v>
      </c>
      <c r="D124" s="180"/>
      <c r="E124" s="180"/>
      <c r="F124" s="180"/>
      <c r="G124" s="180"/>
      <c r="H124" s="180"/>
      <c r="I124" s="180"/>
      <c r="J124" s="180"/>
      <c r="K124" s="180"/>
      <c r="L124" s="180"/>
      <c r="M124" s="180"/>
      <c r="N124" s="181"/>
      <c r="O124" s="177">
        <v>0</v>
      </c>
      <c r="P124" s="177">
        <v>0</v>
      </c>
      <c r="Q124" s="177">
        <v>24927740</v>
      </c>
      <c r="R124" s="177">
        <v>40923420</v>
      </c>
      <c r="S124" s="177">
        <v>55298130</v>
      </c>
      <c r="T124" s="177">
        <v>74936630</v>
      </c>
      <c r="U124" s="177">
        <v>96268580</v>
      </c>
      <c r="V124" s="192">
        <f t="shared" si="17"/>
        <v>292354500</v>
      </c>
    </row>
    <row r="125" spans="1:22" ht="16.5" customHeight="1">
      <c r="A125" s="185"/>
      <c r="B125" s="185"/>
      <c r="C125" s="179" t="s">
        <v>1459</v>
      </c>
      <c r="D125" s="180"/>
      <c r="E125" s="180"/>
      <c r="F125" s="180"/>
      <c r="G125" s="180"/>
      <c r="H125" s="180"/>
      <c r="I125" s="180"/>
      <c r="J125" s="180"/>
      <c r="K125" s="180"/>
      <c r="L125" s="180"/>
      <c r="M125" s="180"/>
      <c r="N125" s="181"/>
      <c r="O125" s="183"/>
      <c r="P125" s="183"/>
      <c r="Q125" s="177">
        <v>48049740</v>
      </c>
      <c r="R125" s="177">
        <v>50532600</v>
      </c>
      <c r="S125" s="177">
        <v>54871000</v>
      </c>
      <c r="T125" s="177">
        <v>49972410</v>
      </c>
      <c r="U125" s="177">
        <v>28716860</v>
      </c>
      <c r="V125" s="192">
        <f t="shared" si="17"/>
        <v>232142610</v>
      </c>
    </row>
    <row r="126" spans="1:22" ht="16.5" customHeight="1">
      <c r="A126" s="186"/>
      <c r="B126" s="186"/>
      <c r="C126" s="179" t="s">
        <v>1246</v>
      </c>
      <c r="D126" s="180"/>
      <c r="E126" s="180"/>
      <c r="F126" s="180"/>
      <c r="G126" s="180"/>
      <c r="H126" s="180"/>
      <c r="I126" s="180"/>
      <c r="J126" s="180"/>
      <c r="K126" s="180"/>
      <c r="L126" s="180"/>
      <c r="M126" s="180"/>
      <c r="N126" s="181"/>
      <c r="O126" s="183"/>
      <c r="P126" s="183"/>
      <c r="Q126" s="177">
        <v>2996110</v>
      </c>
      <c r="R126" s="177">
        <v>3037780</v>
      </c>
      <c r="S126" s="177">
        <v>10049820</v>
      </c>
      <c r="T126" s="177">
        <v>27350060</v>
      </c>
      <c r="U126" s="177">
        <v>82178180</v>
      </c>
      <c r="V126" s="192">
        <f t="shared" si="17"/>
        <v>125611950</v>
      </c>
    </row>
    <row r="127" spans="1:22" ht="16.5" customHeight="1">
      <c r="A127" s="1353" t="s">
        <v>72</v>
      </c>
      <c r="B127" s="1354"/>
      <c r="C127" s="1354"/>
      <c r="D127" s="1354"/>
      <c r="E127" s="1354"/>
      <c r="F127" s="1354"/>
      <c r="G127" s="1354"/>
      <c r="H127" s="1354"/>
      <c r="I127" s="1354"/>
      <c r="J127" s="1354"/>
      <c r="K127" s="1354"/>
      <c r="L127" s="1354"/>
      <c r="M127" s="1354"/>
      <c r="N127" s="1355"/>
      <c r="O127" s="193">
        <f>SUM(O99,O119)</f>
        <v>0</v>
      </c>
      <c r="P127" s="193">
        <f aca="true" t="shared" si="29" ref="P127:U127">SUM(P99,P119)</f>
        <v>1063794915</v>
      </c>
      <c r="Q127" s="193">
        <f t="shared" si="29"/>
        <v>3116862960</v>
      </c>
      <c r="R127" s="193">
        <f t="shared" si="29"/>
        <v>2656443779</v>
      </c>
      <c r="S127" s="193">
        <f t="shared" si="29"/>
        <v>2833035132</v>
      </c>
      <c r="T127" s="193">
        <f t="shared" si="29"/>
        <v>2886318989</v>
      </c>
      <c r="U127" s="193">
        <f t="shared" si="29"/>
        <v>3659307044</v>
      </c>
      <c r="V127" s="192">
        <f t="shared" si="17"/>
        <v>16215762819</v>
      </c>
    </row>
  </sheetData>
  <sheetProtection/>
  <mergeCells count="37">
    <mergeCell ref="C26:N26"/>
    <mergeCell ref="C27:N27"/>
    <mergeCell ref="C81:N81"/>
    <mergeCell ref="C52:N52"/>
    <mergeCell ref="C53:N53"/>
    <mergeCell ref="C56:N56"/>
    <mergeCell ref="C57:N57"/>
    <mergeCell ref="A67:N67"/>
    <mergeCell ref="A39:N39"/>
    <mergeCell ref="B78:N78"/>
    <mergeCell ref="A127:N127"/>
    <mergeCell ref="B118:N118"/>
    <mergeCell ref="B117:N117"/>
    <mergeCell ref="B112:N112"/>
    <mergeCell ref="C114:N114"/>
    <mergeCell ref="C115:N115"/>
    <mergeCell ref="A2:V2"/>
    <mergeCell ref="A3:V3"/>
    <mergeCell ref="B20:N20"/>
    <mergeCell ref="B24:N24"/>
    <mergeCell ref="C22:N22"/>
    <mergeCell ref="C23:N23"/>
    <mergeCell ref="A9:N9"/>
    <mergeCell ref="C111:N111"/>
    <mergeCell ref="B29:N29"/>
    <mergeCell ref="B30:N30"/>
    <mergeCell ref="B50:N50"/>
    <mergeCell ref="B54:N54"/>
    <mergeCell ref="C80:N80"/>
    <mergeCell ref="B108:N108"/>
    <mergeCell ref="A97:N97"/>
    <mergeCell ref="B88:N88"/>
    <mergeCell ref="B87:N87"/>
    <mergeCell ref="B82:N82"/>
    <mergeCell ref="C84:N84"/>
    <mergeCell ref="C85:N85"/>
    <mergeCell ref="C110:N110"/>
  </mergeCells>
  <printOptions/>
  <pageMargins left="0.7874015748031497" right="0.3937007874015748" top="0.5905511811023623" bottom="0.5905511811023623" header="0.5118110236220472" footer="0.5118110236220472"/>
  <pageSetup firstPageNumber="32" useFirstPageNumber="1" horizontalDpi="600" verticalDpi="600" orientation="portrait" paperSize="9" scale="70" r:id="rId1"/>
  <headerFooter alignWithMargins="0">
    <oddFooter>&amp;C－&amp;P－</oddFooter>
  </headerFooter>
  <rowBreaks count="1" manualBreakCount="1">
    <brk id="67" max="255" man="1"/>
  </rowBreaks>
</worksheet>
</file>

<file path=xl/worksheets/sheet2.xml><?xml version="1.0" encoding="utf-8"?>
<worksheet xmlns="http://schemas.openxmlformats.org/spreadsheetml/2006/main" xmlns:r="http://schemas.openxmlformats.org/officeDocument/2006/relationships">
  <dimension ref="A1:AE23"/>
  <sheetViews>
    <sheetView workbookViewId="0" topLeftCell="A1">
      <selection activeCell="O28" sqref="O28"/>
    </sheetView>
  </sheetViews>
  <sheetFormatPr defaultColWidth="9.00390625" defaultRowHeight="13.5"/>
  <cols>
    <col min="1" max="16384" width="2.625" style="0" customWidth="1"/>
  </cols>
  <sheetData>
    <row r="1" ht="13.5">
      <c r="A1" t="s">
        <v>1156</v>
      </c>
    </row>
    <row r="3" spans="29:31" ht="13.5">
      <c r="AC3" s="407" t="s">
        <v>1172</v>
      </c>
      <c r="AD3" s="407"/>
      <c r="AE3" s="407"/>
    </row>
    <row r="5" spans="1:30" ht="13.5">
      <c r="A5" t="s">
        <v>1157</v>
      </c>
      <c r="C5" t="s">
        <v>1165</v>
      </c>
      <c r="R5" s="408" t="s">
        <v>1173</v>
      </c>
      <c r="S5" s="408"/>
      <c r="T5" s="408"/>
      <c r="U5" s="408"/>
      <c r="V5" s="408"/>
      <c r="W5" s="408"/>
      <c r="X5" s="408"/>
      <c r="Y5" s="408"/>
      <c r="Z5" s="408"/>
      <c r="AA5" s="408"/>
      <c r="AB5" s="408"/>
      <c r="AD5">
        <v>2</v>
      </c>
    </row>
    <row r="6" spans="18:28" ht="13.5">
      <c r="R6" s="10"/>
      <c r="S6" s="10"/>
      <c r="T6" s="10"/>
      <c r="U6" s="10"/>
      <c r="V6" s="10"/>
      <c r="W6" s="10"/>
      <c r="X6" s="10"/>
      <c r="Y6" s="10"/>
      <c r="Z6" s="10"/>
      <c r="AA6" s="10"/>
      <c r="AB6" s="10"/>
    </row>
    <row r="7" spans="1:30" ht="13.5">
      <c r="A7" t="s">
        <v>1158</v>
      </c>
      <c r="C7" t="s">
        <v>1166</v>
      </c>
      <c r="R7" s="408" t="s">
        <v>1173</v>
      </c>
      <c r="S7" s="408"/>
      <c r="T7" s="408"/>
      <c r="U7" s="408"/>
      <c r="V7" s="408"/>
      <c r="W7" s="408"/>
      <c r="X7" s="408"/>
      <c r="Y7" s="408"/>
      <c r="Z7" s="408"/>
      <c r="AA7" s="408"/>
      <c r="AB7" s="408"/>
      <c r="AD7">
        <v>3</v>
      </c>
    </row>
    <row r="8" spans="18:28" ht="13.5">
      <c r="R8" s="10"/>
      <c r="S8" s="10"/>
      <c r="T8" s="10"/>
      <c r="U8" s="10"/>
      <c r="V8" s="10"/>
      <c r="W8" s="10"/>
      <c r="X8" s="10"/>
      <c r="Y8" s="10"/>
      <c r="Z8" s="10"/>
      <c r="AA8" s="10"/>
      <c r="AB8" s="10"/>
    </row>
    <row r="9" spans="1:30" ht="13.5">
      <c r="A9" t="s">
        <v>1159</v>
      </c>
      <c r="C9" t="s">
        <v>1167</v>
      </c>
      <c r="R9" s="408" t="s">
        <v>1173</v>
      </c>
      <c r="S9" s="408"/>
      <c r="T9" s="408"/>
      <c r="U9" s="408"/>
      <c r="V9" s="408"/>
      <c r="W9" s="408"/>
      <c r="X9" s="408"/>
      <c r="Y9" s="408"/>
      <c r="Z9" s="408"/>
      <c r="AA9" s="408"/>
      <c r="AB9" s="408"/>
      <c r="AD9" s="276">
        <v>4</v>
      </c>
    </row>
    <row r="10" spans="18:30" ht="13.5">
      <c r="R10" s="10"/>
      <c r="S10" s="10"/>
      <c r="T10" s="10"/>
      <c r="U10" s="10"/>
      <c r="V10" s="10"/>
      <c r="W10" s="10"/>
      <c r="X10" s="10"/>
      <c r="Y10" s="10"/>
      <c r="Z10" s="10"/>
      <c r="AA10" s="10"/>
      <c r="AB10" s="10"/>
      <c r="AD10" s="276"/>
    </row>
    <row r="11" spans="1:30" ht="13.5">
      <c r="A11" t="s">
        <v>1160</v>
      </c>
      <c r="C11" t="s">
        <v>1168</v>
      </c>
      <c r="R11" s="408" t="s">
        <v>1173</v>
      </c>
      <c r="S11" s="408"/>
      <c r="T11" s="408"/>
      <c r="U11" s="408"/>
      <c r="V11" s="408"/>
      <c r="W11" s="408"/>
      <c r="X11" s="408"/>
      <c r="Y11" s="408"/>
      <c r="Z11" s="408"/>
      <c r="AA11" s="408"/>
      <c r="AB11" s="408"/>
      <c r="AD11" s="276">
        <v>5</v>
      </c>
    </row>
    <row r="12" spans="18:30" ht="13.5">
      <c r="R12" s="10"/>
      <c r="S12" s="10"/>
      <c r="T12" s="10"/>
      <c r="U12" s="10"/>
      <c r="V12" s="10"/>
      <c r="W12" s="10"/>
      <c r="X12" s="10"/>
      <c r="Y12" s="10"/>
      <c r="Z12" s="10"/>
      <c r="AA12" s="10"/>
      <c r="AB12" s="10"/>
      <c r="AD12" s="276"/>
    </row>
    <row r="13" spans="1:30" ht="13.5">
      <c r="A13" t="s">
        <v>1161</v>
      </c>
      <c r="C13" t="s">
        <v>1169</v>
      </c>
      <c r="R13" s="408" t="s">
        <v>1173</v>
      </c>
      <c r="S13" s="408"/>
      <c r="T13" s="408"/>
      <c r="U13" s="408"/>
      <c r="V13" s="408"/>
      <c r="W13" s="408"/>
      <c r="X13" s="408"/>
      <c r="Y13" s="408"/>
      <c r="Z13" s="408"/>
      <c r="AA13" s="408"/>
      <c r="AB13" s="408"/>
      <c r="AD13" s="276">
        <v>6</v>
      </c>
    </row>
    <row r="14" spans="18:30" ht="13.5">
      <c r="R14" s="10"/>
      <c r="S14" s="10"/>
      <c r="T14" s="10"/>
      <c r="U14" s="10"/>
      <c r="V14" s="10"/>
      <c r="W14" s="10"/>
      <c r="X14" s="10"/>
      <c r="Y14" s="10"/>
      <c r="Z14" s="10"/>
      <c r="AA14" s="10"/>
      <c r="AB14" s="10"/>
      <c r="AD14" s="276"/>
    </row>
    <row r="15" spans="1:30" ht="13.5">
      <c r="A15" t="s">
        <v>1162</v>
      </c>
      <c r="C15" t="s">
        <v>1170</v>
      </c>
      <c r="R15" s="408" t="s">
        <v>1173</v>
      </c>
      <c r="S15" s="408"/>
      <c r="T15" s="408"/>
      <c r="U15" s="408"/>
      <c r="V15" s="408"/>
      <c r="W15" s="408"/>
      <c r="X15" s="408"/>
      <c r="Y15" s="408"/>
      <c r="Z15" s="408"/>
      <c r="AA15" s="408"/>
      <c r="AB15" s="408"/>
      <c r="AD15" s="276">
        <v>8</v>
      </c>
    </row>
    <row r="16" spans="18:30" ht="13.5">
      <c r="R16" s="10"/>
      <c r="S16" s="10"/>
      <c r="T16" s="10"/>
      <c r="U16" s="10"/>
      <c r="V16" s="10"/>
      <c r="W16" s="10"/>
      <c r="X16" s="10"/>
      <c r="Y16" s="10"/>
      <c r="Z16" s="10"/>
      <c r="AA16" s="10"/>
      <c r="AB16" s="10"/>
      <c r="AD16" s="276"/>
    </row>
    <row r="17" spans="1:30" ht="13.5">
      <c r="A17" t="s">
        <v>1163</v>
      </c>
      <c r="C17" t="s">
        <v>1171</v>
      </c>
      <c r="R17" s="408" t="s">
        <v>1173</v>
      </c>
      <c r="S17" s="408"/>
      <c r="T17" s="408"/>
      <c r="U17" s="408"/>
      <c r="V17" s="408"/>
      <c r="W17" s="408"/>
      <c r="X17" s="408"/>
      <c r="Y17" s="408"/>
      <c r="Z17" s="408"/>
      <c r="AA17" s="408"/>
      <c r="AB17" s="408"/>
      <c r="AD17" s="276">
        <v>9</v>
      </c>
    </row>
    <row r="18" spans="18:30" ht="13.5">
      <c r="R18" s="10"/>
      <c r="S18" s="10"/>
      <c r="T18" s="10"/>
      <c r="U18" s="10"/>
      <c r="V18" s="10"/>
      <c r="W18" s="10"/>
      <c r="X18" s="10"/>
      <c r="Y18" s="10"/>
      <c r="Z18" s="10"/>
      <c r="AA18" s="10"/>
      <c r="AB18" s="10"/>
      <c r="AD18" s="276"/>
    </row>
    <row r="19" spans="1:30" ht="13.5">
      <c r="A19" t="s">
        <v>184</v>
      </c>
      <c r="G19" t="s">
        <v>1147</v>
      </c>
      <c r="R19" s="408" t="s">
        <v>1173</v>
      </c>
      <c r="S19" s="408"/>
      <c r="T19" s="408"/>
      <c r="U19" s="408"/>
      <c r="V19" s="408"/>
      <c r="W19" s="408"/>
      <c r="X19" s="408"/>
      <c r="Y19" s="408"/>
      <c r="Z19" s="408"/>
      <c r="AA19" s="408"/>
      <c r="AB19" s="408"/>
      <c r="AD19" s="276">
        <v>10</v>
      </c>
    </row>
    <row r="20" spans="18:30" ht="13.5">
      <c r="R20" s="10"/>
      <c r="S20" s="10"/>
      <c r="T20" s="10"/>
      <c r="U20" s="10"/>
      <c r="V20" s="10"/>
      <c r="W20" s="10"/>
      <c r="X20" s="10"/>
      <c r="Y20" s="10"/>
      <c r="Z20" s="10"/>
      <c r="AA20" s="10"/>
      <c r="AB20" s="10"/>
      <c r="AD20" s="276"/>
    </row>
    <row r="21" spans="1:30" ht="13.5">
      <c r="A21" t="s">
        <v>1164</v>
      </c>
      <c r="R21" s="408" t="s">
        <v>1173</v>
      </c>
      <c r="S21" s="408"/>
      <c r="T21" s="408"/>
      <c r="U21" s="408"/>
      <c r="V21" s="408"/>
      <c r="W21" s="408"/>
      <c r="X21" s="408"/>
      <c r="Y21" s="408"/>
      <c r="Z21" s="408"/>
      <c r="AA21" s="408"/>
      <c r="AB21" s="408"/>
      <c r="AD21" s="276">
        <v>11</v>
      </c>
    </row>
    <row r="22" ht="13.5">
      <c r="AD22" s="276"/>
    </row>
    <row r="23" spans="1:30" ht="13.5">
      <c r="A23" t="s">
        <v>969</v>
      </c>
      <c r="R23" s="408" t="s">
        <v>1173</v>
      </c>
      <c r="S23" s="408"/>
      <c r="T23" s="408"/>
      <c r="U23" s="408"/>
      <c r="V23" s="408"/>
      <c r="W23" s="408"/>
      <c r="X23" s="408"/>
      <c r="Y23" s="408"/>
      <c r="Z23" s="408"/>
      <c r="AA23" s="408"/>
      <c r="AB23" s="408"/>
      <c r="AD23" s="276">
        <v>26</v>
      </c>
    </row>
  </sheetData>
  <mergeCells count="11">
    <mergeCell ref="R15:AB15"/>
    <mergeCell ref="R19:AB19"/>
    <mergeCell ref="R23:AB23"/>
    <mergeCell ref="R21:AB21"/>
    <mergeCell ref="R17:AB17"/>
    <mergeCell ref="AC3:AE3"/>
    <mergeCell ref="R5:AB5"/>
    <mergeCell ref="R7:AB7"/>
    <mergeCell ref="R13:AB13"/>
    <mergeCell ref="R9:AB9"/>
    <mergeCell ref="R11:AB11"/>
  </mergeCells>
  <printOptions/>
  <pageMargins left="0.75" right="0.75" top="1" bottom="1" header="0.512" footer="0.512"/>
  <pageSetup firstPageNumber="1" useFirstPageNumber="1" horizontalDpi="600" verticalDpi="600" orientation="portrait" paperSize="9"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V43"/>
  <sheetViews>
    <sheetView zoomScale="75" zoomScaleNormal="75" workbookViewId="0" topLeftCell="A1">
      <pane xSplit="14" ySplit="9" topLeftCell="O10" activePane="bottomRight" state="frozen"/>
      <selection pane="topLeft" activeCell="B5" sqref="B5"/>
      <selection pane="topRight" activeCell="B5" sqref="B5"/>
      <selection pane="bottomLeft" activeCell="B5" sqref="B5"/>
      <selection pane="bottomRight" activeCell="V12" sqref="V12"/>
    </sheetView>
  </sheetViews>
  <sheetFormatPr defaultColWidth="9.00390625" defaultRowHeight="16.5" customHeight="1"/>
  <cols>
    <col min="1" max="14" width="1.625" style="32" customWidth="1"/>
    <col min="15" max="22" width="12.625" style="32" customWidth="1"/>
    <col min="23" max="16384" width="8.625" style="32" customWidth="1"/>
  </cols>
  <sheetData>
    <row r="1" ht="16.5" customHeight="1">
      <c r="A1" s="51" t="s">
        <v>1109</v>
      </c>
    </row>
    <row r="2" spans="1:22" ht="16.5" customHeight="1">
      <c r="A2" s="1356" t="s">
        <v>224</v>
      </c>
      <c r="B2" s="1356"/>
      <c r="C2" s="1356"/>
      <c r="D2" s="1356"/>
      <c r="E2" s="1356"/>
      <c r="F2" s="1356"/>
      <c r="G2" s="1356"/>
      <c r="H2" s="1356"/>
      <c r="I2" s="1356"/>
      <c r="J2" s="1356"/>
      <c r="K2" s="1356"/>
      <c r="L2" s="1356"/>
      <c r="M2" s="1356"/>
      <c r="N2" s="1356"/>
      <c r="O2" s="1356"/>
      <c r="P2" s="1356"/>
      <c r="Q2" s="1356"/>
      <c r="R2" s="1356"/>
      <c r="S2" s="1356"/>
      <c r="T2" s="1356"/>
      <c r="U2" s="1356"/>
      <c r="V2" s="1356"/>
    </row>
    <row r="3" spans="1:22" ht="16.5" customHeight="1">
      <c r="A3" s="1356" t="s">
        <v>1238</v>
      </c>
      <c r="B3" s="1356"/>
      <c r="C3" s="1356"/>
      <c r="D3" s="1356"/>
      <c r="E3" s="1356"/>
      <c r="F3" s="1356"/>
      <c r="G3" s="1356"/>
      <c r="H3" s="1356"/>
      <c r="I3" s="1356"/>
      <c r="J3" s="1356"/>
      <c r="K3" s="1356"/>
      <c r="L3" s="1356"/>
      <c r="M3" s="1356"/>
      <c r="N3" s="1356"/>
      <c r="O3" s="1356"/>
      <c r="P3" s="1356"/>
      <c r="Q3" s="1356"/>
      <c r="R3" s="1356"/>
      <c r="S3" s="1356"/>
      <c r="T3" s="1356"/>
      <c r="U3" s="1356"/>
      <c r="V3" s="1356"/>
    </row>
    <row r="5" spans="21:22" ht="16.5" customHeight="1">
      <c r="U5" s="194" t="s">
        <v>250</v>
      </c>
      <c r="V5" s="195" t="s">
        <v>1187</v>
      </c>
    </row>
    <row r="6" spans="1:22" ht="16.5" customHeight="1">
      <c r="A6" s="52" t="s">
        <v>225</v>
      </c>
      <c r="U6" s="196" t="s">
        <v>249</v>
      </c>
      <c r="V6" s="196" t="s">
        <v>1191</v>
      </c>
    </row>
    <row r="7" ht="16.5" customHeight="1">
      <c r="B7" s="52" t="s">
        <v>1108</v>
      </c>
    </row>
    <row r="8" ht="16.5" customHeight="1">
      <c r="B8" s="52" t="s">
        <v>226</v>
      </c>
    </row>
    <row r="9" spans="1:22" ht="16.5" customHeight="1">
      <c r="A9" s="1357" t="s">
        <v>73</v>
      </c>
      <c r="B9" s="1357"/>
      <c r="C9" s="1357"/>
      <c r="D9" s="1357"/>
      <c r="E9" s="1357"/>
      <c r="F9" s="1357"/>
      <c r="G9" s="1357"/>
      <c r="H9" s="1357"/>
      <c r="I9" s="1357"/>
      <c r="J9" s="1357"/>
      <c r="K9" s="1357"/>
      <c r="L9" s="1357"/>
      <c r="M9" s="1357"/>
      <c r="N9" s="1357"/>
      <c r="O9" s="178" t="s">
        <v>71</v>
      </c>
      <c r="P9" s="178" t="s">
        <v>1058</v>
      </c>
      <c r="Q9" s="178" t="s">
        <v>1059</v>
      </c>
      <c r="R9" s="178" t="s">
        <v>1060</v>
      </c>
      <c r="S9" s="178" t="s">
        <v>1061</v>
      </c>
      <c r="T9" s="178" t="s">
        <v>916</v>
      </c>
      <c r="U9" s="178" t="s">
        <v>917</v>
      </c>
      <c r="V9" s="178" t="s">
        <v>1257</v>
      </c>
    </row>
    <row r="10" spans="1:22" ht="16.5" customHeight="1">
      <c r="A10" s="179" t="s">
        <v>227</v>
      </c>
      <c r="B10" s="180"/>
      <c r="C10" s="180"/>
      <c r="D10" s="180"/>
      <c r="E10" s="180"/>
      <c r="F10" s="180"/>
      <c r="G10" s="180"/>
      <c r="H10" s="180"/>
      <c r="I10" s="180"/>
      <c r="J10" s="180"/>
      <c r="K10" s="180"/>
      <c r="L10" s="180"/>
      <c r="M10" s="180"/>
      <c r="N10" s="181"/>
      <c r="O10" s="180"/>
      <c r="P10" s="180"/>
      <c r="Q10" s="180"/>
      <c r="R10" s="180"/>
      <c r="S10" s="180"/>
      <c r="T10" s="180"/>
      <c r="U10" s="180"/>
      <c r="V10" s="181"/>
    </row>
    <row r="11" spans="1:22" ht="16.5" customHeight="1">
      <c r="A11" s="1358" t="s">
        <v>456</v>
      </c>
      <c r="B11" s="1359"/>
      <c r="C11" s="1359"/>
      <c r="D11" s="1359"/>
      <c r="E11" s="1359"/>
      <c r="F11" s="1359"/>
      <c r="G11" s="1359"/>
      <c r="H11" s="1359"/>
      <c r="I11" s="1359"/>
      <c r="J11" s="1359"/>
      <c r="K11" s="1359"/>
      <c r="L11" s="1359"/>
      <c r="M11" s="1359"/>
      <c r="N11" s="1360"/>
      <c r="O11" s="191"/>
      <c r="P11" s="192">
        <f aca="true" t="shared" si="0" ref="P11:U11">SUM(P12,P19)</f>
        <v>25</v>
      </c>
      <c r="Q11" s="192">
        <f t="shared" si="0"/>
        <v>1395</v>
      </c>
      <c r="R11" s="192">
        <f t="shared" si="0"/>
        <v>1696</v>
      </c>
      <c r="S11" s="192">
        <f t="shared" si="0"/>
        <v>1961</v>
      </c>
      <c r="T11" s="192">
        <f t="shared" si="0"/>
        <v>2252</v>
      </c>
      <c r="U11" s="192">
        <f t="shared" si="0"/>
        <v>2647</v>
      </c>
      <c r="V11" s="192">
        <f>SUM(O11:U11)</f>
        <v>9976</v>
      </c>
    </row>
    <row r="12" spans="1:22" ht="16.5" customHeight="1">
      <c r="A12" s="184"/>
      <c r="B12" s="182" t="s">
        <v>1068</v>
      </c>
      <c r="C12" s="180"/>
      <c r="D12" s="180"/>
      <c r="E12" s="180"/>
      <c r="F12" s="180"/>
      <c r="G12" s="180"/>
      <c r="H12" s="180"/>
      <c r="I12" s="180"/>
      <c r="J12" s="180"/>
      <c r="K12" s="180"/>
      <c r="L12" s="180"/>
      <c r="M12" s="180"/>
      <c r="N12" s="181"/>
      <c r="O12" s="191"/>
      <c r="P12" s="192">
        <f aca="true" t="shared" si="1" ref="P12:U12">SUM(P13:P18)</f>
        <v>15</v>
      </c>
      <c r="Q12" s="192">
        <f t="shared" si="1"/>
        <v>1109</v>
      </c>
      <c r="R12" s="192">
        <f t="shared" si="1"/>
        <v>1335</v>
      </c>
      <c r="S12" s="192">
        <f t="shared" si="1"/>
        <v>1575</v>
      </c>
      <c r="T12" s="192">
        <f t="shared" si="1"/>
        <v>1808</v>
      </c>
      <c r="U12" s="192">
        <f t="shared" si="1"/>
        <v>2117</v>
      </c>
      <c r="V12" s="192">
        <f aca="true" t="shared" si="2" ref="V12:V18">SUM(O12:U12)</f>
        <v>7959</v>
      </c>
    </row>
    <row r="13" spans="1:22" ht="16.5" customHeight="1">
      <c r="A13" s="184"/>
      <c r="B13" s="184"/>
      <c r="C13" s="179" t="s">
        <v>457</v>
      </c>
      <c r="D13" s="180"/>
      <c r="E13" s="180"/>
      <c r="F13" s="180"/>
      <c r="G13" s="180"/>
      <c r="H13" s="180"/>
      <c r="I13" s="180"/>
      <c r="J13" s="180"/>
      <c r="K13" s="180"/>
      <c r="L13" s="180"/>
      <c r="M13" s="180"/>
      <c r="N13" s="181"/>
      <c r="O13" s="183"/>
      <c r="P13" s="183"/>
      <c r="Q13" s="177">
        <v>332</v>
      </c>
      <c r="R13" s="177">
        <v>558</v>
      </c>
      <c r="S13" s="177">
        <v>695</v>
      </c>
      <c r="T13" s="177">
        <v>928</v>
      </c>
      <c r="U13" s="177">
        <v>993</v>
      </c>
      <c r="V13" s="192">
        <f t="shared" si="2"/>
        <v>3506</v>
      </c>
    </row>
    <row r="14" spans="1:22" ht="16.5" customHeight="1">
      <c r="A14" s="184"/>
      <c r="B14" s="184"/>
      <c r="C14" s="179" t="s">
        <v>618</v>
      </c>
      <c r="D14" s="180"/>
      <c r="E14" s="180"/>
      <c r="F14" s="180"/>
      <c r="G14" s="180"/>
      <c r="H14" s="180"/>
      <c r="I14" s="180"/>
      <c r="J14" s="180"/>
      <c r="K14" s="180"/>
      <c r="L14" s="180"/>
      <c r="M14" s="180"/>
      <c r="N14" s="181"/>
      <c r="O14" s="183"/>
      <c r="P14" s="183"/>
      <c r="Q14" s="177">
        <v>520</v>
      </c>
      <c r="R14" s="177">
        <v>513</v>
      </c>
      <c r="S14" s="177">
        <v>503</v>
      </c>
      <c r="T14" s="177">
        <v>420</v>
      </c>
      <c r="U14" s="177">
        <v>294</v>
      </c>
      <c r="V14" s="192">
        <f t="shared" si="2"/>
        <v>2250</v>
      </c>
    </row>
    <row r="15" spans="1:22" ht="16.5" customHeight="1">
      <c r="A15" s="184"/>
      <c r="B15" s="184"/>
      <c r="C15" s="179" t="s">
        <v>458</v>
      </c>
      <c r="D15" s="180"/>
      <c r="E15" s="180"/>
      <c r="F15" s="180"/>
      <c r="G15" s="180"/>
      <c r="H15" s="180"/>
      <c r="I15" s="180"/>
      <c r="J15" s="180"/>
      <c r="K15" s="180"/>
      <c r="L15" s="180"/>
      <c r="M15" s="180"/>
      <c r="N15" s="181"/>
      <c r="O15" s="183"/>
      <c r="P15" s="183"/>
      <c r="Q15" s="177">
        <v>48</v>
      </c>
      <c r="R15" s="177">
        <v>17</v>
      </c>
      <c r="S15" s="177">
        <v>102</v>
      </c>
      <c r="T15" s="177">
        <v>253</v>
      </c>
      <c r="U15" s="177">
        <v>621</v>
      </c>
      <c r="V15" s="192">
        <f t="shared" si="2"/>
        <v>1041</v>
      </c>
    </row>
    <row r="16" spans="1:22" ht="16.5" customHeight="1">
      <c r="A16" s="184"/>
      <c r="B16" s="184"/>
      <c r="C16" s="179" t="s">
        <v>1069</v>
      </c>
      <c r="D16" s="180"/>
      <c r="E16" s="180"/>
      <c r="F16" s="180"/>
      <c r="G16" s="180"/>
      <c r="H16" s="180"/>
      <c r="I16" s="180"/>
      <c r="J16" s="180"/>
      <c r="K16" s="180"/>
      <c r="L16" s="180"/>
      <c r="M16" s="180"/>
      <c r="N16" s="181"/>
      <c r="O16" s="183"/>
      <c r="P16" s="177">
        <v>11</v>
      </c>
      <c r="Q16" s="177">
        <v>178</v>
      </c>
      <c r="R16" s="177">
        <v>202</v>
      </c>
      <c r="S16" s="177">
        <v>205</v>
      </c>
      <c r="T16" s="177">
        <v>157</v>
      </c>
      <c r="U16" s="177">
        <v>168</v>
      </c>
      <c r="V16" s="192">
        <f t="shared" si="2"/>
        <v>921</v>
      </c>
    </row>
    <row r="17" spans="1:22" ht="16.5" customHeight="1">
      <c r="A17" s="184"/>
      <c r="B17" s="184"/>
      <c r="C17" s="179" t="s">
        <v>1070</v>
      </c>
      <c r="D17" s="180"/>
      <c r="E17" s="180"/>
      <c r="F17" s="180"/>
      <c r="G17" s="180"/>
      <c r="H17" s="180"/>
      <c r="I17" s="180"/>
      <c r="J17" s="180"/>
      <c r="K17" s="180"/>
      <c r="L17" s="180"/>
      <c r="M17" s="180"/>
      <c r="N17" s="181"/>
      <c r="O17" s="183"/>
      <c r="P17" s="177">
        <v>4</v>
      </c>
      <c r="Q17" s="177">
        <v>31</v>
      </c>
      <c r="R17" s="177">
        <v>45</v>
      </c>
      <c r="S17" s="177">
        <v>70</v>
      </c>
      <c r="T17" s="177">
        <v>45</v>
      </c>
      <c r="U17" s="177">
        <v>41</v>
      </c>
      <c r="V17" s="192">
        <f t="shared" si="2"/>
        <v>236</v>
      </c>
    </row>
    <row r="18" spans="1:22" ht="16.5" customHeight="1">
      <c r="A18" s="184"/>
      <c r="B18" s="184"/>
      <c r="C18" s="179" t="s">
        <v>1071</v>
      </c>
      <c r="D18" s="180"/>
      <c r="E18" s="180"/>
      <c r="F18" s="180"/>
      <c r="G18" s="180"/>
      <c r="H18" s="180"/>
      <c r="I18" s="180"/>
      <c r="J18" s="180"/>
      <c r="K18" s="180"/>
      <c r="L18" s="180"/>
      <c r="M18" s="180"/>
      <c r="N18" s="181"/>
      <c r="O18" s="183"/>
      <c r="P18" s="177">
        <v>0</v>
      </c>
      <c r="Q18" s="177">
        <v>0</v>
      </c>
      <c r="R18" s="177">
        <v>0</v>
      </c>
      <c r="S18" s="177">
        <v>0</v>
      </c>
      <c r="T18" s="177">
        <v>5</v>
      </c>
      <c r="U18" s="177">
        <v>0</v>
      </c>
      <c r="V18" s="192">
        <f t="shared" si="2"/>
        <v>5</v>
      </c>
    </row>
    <row r="19" spans="1:22" ht="16.5" customHeight="1">
      <c r="A19" s="184"/>
      <c r="B19" s="182" t="s">
        <v>1072</v>
      </c>
      <c r="C19" s="180"/>
      <c r="D19" s="180"/>
      <c r="E19" s="180"/>
      <c r="F19" s="180"/>
      <c r="G19" s="180"/>
      <c r="H19" s="180"/>
      <c r="I19" s="180"/>
      <c r="J19" s="180"/>
      <c r="K19" s="180"/>
      <c r="L19" s="180"/>
      <c r="M19" s="180"/>
      <c r="N19" s="181"/>
      <c r="O19" s="191"/>
      <c r="P19" s="192">
        <f aca="true" t="shared" si="3" ref="P19:U19">SUM(P20:P25)</f>
        <v>10</v>
      </c>
      <c r="Q19" s="192">
        <f t="shared" si="3"/>
        <v>286</v>
      </c>
      <c r="R19" s="192">
        <f t="shared" si="3"/>
        <v>361</v>
      </c>
      <c r="S19" s="192">
        <f t="shared" si="3"/>
        <v>386</v>
      </c>
      <c r="T19" s="192">
        <f t="shared" si="3"/>
        <v>444</v>
      </c>
      <c r="U19" s="192">
        <f t="shared" si="3"/>
        <v>530</v>
      </c>
      <c r="V19" s="192">
        <f>SUM(O19:U19)</f>
        <v>2017</v>
      </c>
    </row>
    <row r="20" spans="1:22" ht="16.5" customHeight="1">
      <c r="A20" s="184"/>
      <c r="B20" s="184"/>
      <c r="C20" s="179" t="s">
        <v>457</v>
      </c>
      <c r="D20" s="180"/>
      <c r="E20" s="180"/>
      <c r="F20" s="180"/>
      <c r="G20" s="180"/>
      <c r="H20" s="180"/>
      <c r="I20" s="180"/>
      <c r="J20" s="180"/>
      <c r="K20" s="180"/>
      <c r="L20" s="180"/>
      <c r="M20" s="180"/>
      <c r="N20" s="181"/>
      <c r="O20" s="183"/>
      <c r="P20" s="183"/>
      <c r="Q20" s="177">
        <v>53</v>
      </c>
      <c r="R20" s="177">
        <v>131</v>
      </c>
      <c r="S20" s="177">
        <v>133</v>
      </c>
      <c r="T20" s="177">
        <v>201</v>
      </c>
      <c r="U20" s="177">
        <v>238</v>
      </c>
      <c r="V20" s="192">
        <f aca="true" t="shared" si="4" ref="V20:V25">SUM(O20:U20)</f>
        <v>756</v>
      </c>
    </row>
    <row r="21" spans="1:22" ht="16.5" customHeight="1">
      <c r="A21" s="184"/>
      <c r="B21" s="184"/>
      <c r="C21" s="179" t="s">
        <v>618</v>
      </c>
      <c r="D21" s="180"/>
      <c r="E21" s="180"/>
      <c r="F21" s="180"/>
      <c r="G21" s="180"/>
      <c r="H21" s="180"/>
      <c r="I21" s="180"/>
      <c r="J21" s="180"/>
      <c r="K21" s="180"/>
      <c r="L21" s="180"/>
      <c r="M21" s="180"/>
      <c r="N21" s="181"/>
      <c r="O21" s="183"/>
      <c r="P21" s="183"/>
      <c r="Q21" s="177">
        <v>96</v>
      </c>
      <c r="R21" s="177">
        <v>102</v>
      </c>
      <c r="S21" s="177">
        <v>89</v>
      </c>
      <c r="T21" s="177">
        <v>69</v>
      </c>
      <c r="U21" s="177">
        <v>38</v>
      </c>
      <c r="V21" s="192">
        <f t="shared" si="4"/>
        <v>394</v>
      </c>
    </row>
    <row r="22" spans="1:22" ht="16.5" customHeight="1">
      <c r="A22" s="184"/>
      <c r="B22" s="184"/>
      <c r="C22" s="179" t="s">
        <v>458</v>
      </c>
      <c r="D22" s="180"/>
      <c r="E22" s="180"/>
      <c r="F22" s="180"/>
      <c r="G22" s="180"/>
      <c r="H22" s="180"/>
      <c r="I22" s="180"/>
      <c r="J22" s="180"/>
      <c r="K22" s="180"/>
      <c r="L22" s="180"/>
      <c r="M22" s="180"/>
      <c r="N22" s="181"/>
      <c r="O22" s="183"/>
      <c r="P22" s="183"/>
      <c r="Q22" s="177">
        <v>21</v>
      </c>
      <c r="R22" s="177">
        <v>0</v>
      </c>
      <c r="S22" s="177">
        <v>44</v>
      </c>
      <c r="T22" s="177">
        <v>86</v>
      </c>
      <c r="U22" s="177">
        <v>155</v>
      </c>
      <c r="V22" s="192">
        <f>SUM(O22:U22)</f>
        <v>306</v>
      </c>
    </row>
    <row r="23" spans="1:22" ht="16.5" customHeight="1">
      <c r="A23" s="184"/>
      <c r="B23" s="184"/>
      <c r="C23" s="179" t="s">
        <v>1069</v>
      </c>
      <c r="D23" s="180"/>
      <c r="E23" s="180"/>
      <c r="F23" s="180"/>
      <c r="G23" s="180"/>
      <c r="H23" s="180"/>
      <c r="I23" s="180"/>
      <c r="J23" s="180"/>
      <c r="K23" s="180"/>
      <c r="L23" s="180"/>
      <c r="M23" s="180"/>
      <c r="N23" s="181"/>
      <c r="O23" s="183"/>
      <c r="P23" s="177">
        <v>7</v>
      </c>
      <c r="Q23" s="177">
        <v>114</v>
      </c>
      <c r="R23" s="177">
        <v>116</v>
      </c>
      <c r="S23" s="177">
        <v>113</v>
      </c>
      <c r="T23" s="177">
        <v>83</v>
      </c>
      <c r="U23" s="177">
        <v>86</v>
      </c>
      <c r="V23" s="192">
        <f t="shared" si="4"/>
        <v>519</v>
      </c>
    </row>
    <row r="24" spans="1:22" ht="16.5" customHeight="1">
      <c r="A24" s="184"/>
      <c r="B24" s="184"/>
      <c r="C24" s="179" t="s">
        <v>1070</v>
      </c>
      <c r="D24" s="180"/>
      <c r="E24" s="180"/>
      <c r="F24" s="180"/>
      <c r="G24" s="180"/>
      <c r="H24" s="180"/>
      <c r="I24" s="180"/>
      <c r="J24" s="180"/>
      <c r="K24" s="180"/>
      <c r="L24" s="180"/>
      <c r="M24" s="180"/>
      <c r="N24" s="181"/>
      <c r="O24" s="183"/>
      <c r="P24" s="177">
        <v>3</v>
      </c>
      <c r="Q24" s="177">
        <v>2</v>
      </c>
      <c r="R24" s="177">
        <v>12</v>
      </c>
      <c r="S24" s="177">
        <v>7</v>
      </c>
      <c r="T24" s="177">
        <v>5</v>
      </c>
      <c r="U24" s="177">
        <v>12</v>
      </c>
      <c r="V24" s="192">
        <f t="shared" si="4"/>
        <v>41</v>
      </c>
    </row>
    <row r="25" spans="1:22" ht="16.5" customHeight="1">
      <c r="A25" s="184"/>
      <c r="B25" s="184"/>
      <c r="C25" s="179" t="s">
        <v>1071</v>
      </c>
      <c r="D25" s="180"/>
      <c r="E25" s="180"/>
      <c r="F25" s="180"/>
      <c r="G25" s="180"/>
      <c r="H25" s="180"/>
      <c r="I25" s="180"/>
      <c r="J25" s="180"/>
      <c r="K25" s="180"/>
      <c r="L25" s="180"/>
      <c r="M25" s="180"/>
      <c r="N25" s="181"/>
      <c r="O25" s="183"/>
      <c r="P25" s="177">
        <v>0</v>
      </c>
      <c r="Q25" s="177">
        <v>0</v>
      </c>
      <c r="R25" s="177">
        <v>0</v>
      </c>
      <c r="S25" s="177">
        <v>0</v>
      </c>
      <c r="T25" s="177">
        <v>0</v>
      </c>
      <c r="U25" s="177">
        <v>1</v>
      </c>
      <c r="V25" s="192">
        <f t="shared" si="4"/>
        <v>1</v>
      </c>
    </row>
    <row r="26" spans="1:22" ht="16.5" customHeight="1">
      <c r="A26" s="1353" t="s">
        <v>72</v>
      </c>
      <c r="B26" s="1354"/>
      <c r="C26" s="1354"/>
      <c r="D26" s="1354"/>
      <c r="E26" s="1354"/>
      <c r="F26" s="1354"/>
      <c r="G26" s="1354"/>
      <c r="H26" s="1354"/>
      <c r="I26" s="1354"/>
      <c r="J26" s="1354"/>
      <c r="K26" s="1354"/>
      <c r="L26" s="1354"/>
      <c r="M26" s="1354"/>
      <c r="N26" s="1355"/>
      <c r="O26" s="193">
        <f>SUM(O11)</f>
        <v>0</v>
      </c>
      <c r="P26" s="193">
        <f aca="true" t="shared" si="5" ref="P26:U26">SUM(P11)</f>
        <v>25</v>
      </c>
      <c r="Q26" s="193">
        <f>SUM(Q11)</f>
        <v>1395</v>
      </c>
      <c r="R26" s="193">
        <f t="shared" si="5"/>
        <v>1696</v>
      </c>
      <c r="S26" s="193">
        <f t="shared" si="5"/>
        <v>1961</v>
      </c>
      <c r="T26" s="193">
        <f t="shared" si="5"/>
        <v>2252</v>
      </c>
      <c r="U26" s="193">
        <f t="shared" si="5"/>
        <v>2647</v>
      </c>
      <c r="V26" s="192">
        <f>SUM(O26:U26)</f>
        <v>9976</v>
      </c>
    </row>
    <row r="27" spans="1:22" ht="16.5" customHeight="1">
      <c r="A27" s="179" t="s">
        <v>1073</v>
      </c>
      <c r="B27" s="180"/>
      <c r="C27" s="180"/>
      <c r="D27" s="180"/>
      <c r="E27" s="180"/>
      <c r="F27" s="180"/>
      <c r="G27" s="180"/>
      <c r="H27" s="180"/>
      <c r="I27" s="180"/>
      <c r="J27" s="180"/>
      <c r="K27" s="180"/>
      <c r="L27" s="180"/>
      <c r="M27" s="180"/>
      <c r="N27" s="181"/>
      <c r="O27" s="180"/>
      <c r="P27" s="180"/>
      <c r="Q27" s="180"/>
      <c r="R27" s="180"/>
      <c r="S27" s="180"/>
      <c r="T27" s="180"/>
      <c r="U27" s="180"/>
      <c r="V27" s="181"/>
    </row>
    <row r="28" spans="1:22" ht="16.5" customHeight="1">
      <c r="A28" s="1358" t="s">
        <v>456</v>
      </c>
      <c r="B28" s="1359"/>
      <c r="C28" s="1359"/>
      <c r="D28" s="1359"/>
      <c r="E28" s="1359"/>
      <c r="F28" s="1359"/>
      <c r="G28" s="1359"/>
      <c r="H28" s="1359"/>
      <c r="I28" s="1359"/>
      <c r="J28" s="1359"/>
      <c r="K28" s="1359"/>
      <c r="L28" s="1359"/>
      <c r="M28" s="1359"/>
      <c r="N28" s="1360"/>
      <c r="O28" s="191"/>
      <c r="P28" s="192">
        <f aca="true" t="shared" si="6" ref="P28:U28">SUM(P29,P36)</f>
        <v>84910</v>
      </c>
      <c r="Q28" s="192">
        <f t="shared" si="6"/>
        <v>28241510</v>
      </c>
      <c r="R28" s="192">
        <f t="shared" si="6"/>
        <v>34936950</v>
      </c>
      <c r="S28" s="192">
        <f t="shared" si="6"/>
        <v>40540445</v>
      </c>
      <c r="T28" s="192">
        <f t="shared" si="6"/>
        <v>50816630</v>
      </c>
      <c r="U28" s="192">
        <f t="shared" si="6"/>
        <v>59619623</v>
      </c>
      <c r="V28" s="192">
        <f>SUM(O28:U28)</f>
        <v>214240068</v>
      </c>
    </row>
    <row r="29" spans="1:22" ht="16.5" customHeight="1">
      <c r="A29" s="184"/>
      <c r="B29" s="182" t="s">
        <v>1068</v>
      </c>
      <c r="C29" s="180"/>
      <c r="D29" s="180"/>
      <c r="E29" s="180"/>
      <c r="F29" s="180"/>
      <c r="G29" s="180"/>
      <c r="H29" s="180"/>
      <c r="I29" s="180"/>
      <c r="J29" s="180"/>
      <c r="K29" s="180"/>
      <c r="L29" s="180"/>
      <c r="M29" s="180"/>
      <c r="N29" s="181"/>
      <c r="O29" s="191"/>
      <c r="P29" s="192">
        <f aca="true" t="shared" si="7" ref="P29:U29">SUM(P30:P35)</f>
        <v>59190</v>
      </c>
      <c r="Q29" s="192">
        <f t="shared" si="7"/>
        <v>25224380</v>
      </c>
      <c r="R29" s="192">
        <f t="shared" si="7"/>
        <v>31129450</v>
      </c>
      <c r="S29" s="192">
        <f t="shared" si="7"/>
        <v>36649635</v>
      </c>
      <c r="T29" s="192">
        <f t="shared" si="7"/>
        <v>45380210</v>
      </c>
      <c r="U29" s="192">
        <f t="shared" si="7"/>
        <v>53904123</v>
      </c>
      <c r="V29" s="192">
        <f aca="true" t="shared" si="8" ref="V29:V35">SUM(O29:U29)</f>
        <v>192346988</v>
      </c>
    </row>
    <row r="30" spans="1:22" ht="16.5" customHeight="1">
      <c r="A30" s="184"/>
      <c r="B30" s="184"/>
      <c r="C30" s="179" t="s">
        <v>457</v>
      </c>
      <c r="D30" s="180"/>
      <c r="E30" s="180"/>
      <c r="F30" s="180"/>
      <c r="G30" s="180"/>
      <c r="H30" s="180"/>
      <c r="I30" s="180"/>
      <c r="J30" s="180"/>
      <c r="K30" s="180"/>
      <c r="L30" s="180"/>
      <c r="M30" s="180"/>
      <c r="N30" s="181"/>
      <c r="O30" s="183"/>
      <c r="P30" s="183"/>
      <c r="Q30" s="177">
        <v>9240930</v>
      </c>
      <c r="R30" s="177">
        <v>15519330</v>
      </c>
      <c r="S30" s="177">
        <v>19123240</v>
      </c>
      <c r="T30" s="177">
        <v>25998200</v>
      </c>
      <c r="U30" s="177">
        <v>27662820</v>
      </c>
      <c r="V30" s="192">
        <f t="shared" si="8"/>
        <v>97544520</v>
      </c>
    </row>
    <row r="31" spans="1:22" ht="16.5" customHeight="1">
      <c r="A31" s="184"/>
      <c r="B31" s="184"/>
      <c r="C31" s="179" t="s">
        <v>618</v>
      </c>
      <c r="D31" s="180"/>
      <c r="E31" s="180"/>
      <c r="F31" s="180"/>
      <c r="G31" s="180"/>
      <c r="H31" s="180"/>
      <c r="I31" s="180"/>
      <c r="J31" s="180"/>
      <c r="K31" s="180"/>
      <c r="L31" s="180"/>
      <c r="M31" s="180"/>
      <c r="N31" s="181"/>
      <c r="O31" s="183"/>
      <c r="P31" s="183"/>
      <c r="Q31" s="177">
        <v>13385240</v>
      </c>
      <c r="R31" s="177">
        <v>13457030</v>
      </c>
      <c r="S31" s="177">
        <v>12734060</v>
      </c>
      <c r="T31" s="177">
        <v>10692490</v>
      </c>
      <c r="U31" s="177">
        <v>7323543</v>
      </c>
      <c r="V31" s="192">
        <f t="shared" si="8"/>
        <v>57592363</v>
      </c>
    </row>
    <row r="32" spans="1:22" ht="16.5" customHeight="1">
      <c r="A32" s="184"/>
      <c r="B32" s="184"/>
      <c r="C32" s="179" t="s">
        <v>458</v>
      </c>
      <c r="D32" s="180"/>
      <c r="E32" s="180"/>
      <c r="F32" s="180"/>
      <c r="G32" s="180"/>
      <c r="H32" s="180"/>
      <c r="I32" s="180"/>
      <c r="J32" s="180"/>
      <c r="K32" s="180"/>
      <c r="L32" s="180"/>
      <c r="M32" s="180"/>
      <c r="N32" s="181"/>
      <c r="O32" s="183"/>
      <c r="P32" s="183"/>
      <c r="Q32" s="177">
        <v>1354450</v>
      </c>
      <c r="R32" s="177">
        <v>478170</v>
      </c>
      <c r="S32" s="177">
        <v>2641695</v>
      </c>
      <c r="T32" s="177">
        <v>6774510</v>
      </c>
      <c r="U32" s="177">
        <v>16736860</v>
      </c>
      <c r="V32" s="192">
        <f t="shared" si="8"/>
        <v>27985685</v>
      </c>
    </row>
    <row r="33" spans="1:22" ht="16.5" customHeight="1">
      <c r="A33" s="184"/>
      <c r="B33" s="184"/>
      <c r="C33" s="179" t="s">
        <v>1069</v>
      </c>
      <c r="D33" s="180"/>
      <c r="E33" s="180"/>
      <c r="F33" s="180"/>
      <c r="G33" s="180"/>
      <c r="H33" s="180"/>
      <c r="I33" s="180"/>
      <c r="J33" s="180"/>
      <c r="K33" s="180"/>
      <c r="L33" s="180"/>
      <c r="M33" s="180"/>
      <c r="N33" s="181"/>
      <c r="O33" s="183"/>
      <c r="P33" s="177">
        <v>38240</v>
      </c>
      <c r="Q33" s="177">
        <v>1006130</v>
      </c>
      <c r="R33" s="177">
        <v>1263190</v>
      </c>
      <c r="S33" s="177">
        <v>1670650</v>
      </c>
      <c r="T33" s="177">
        <v>1500770</v>
      </c>
      <c r="U33" s="177">
        <v>1886550</v>
      </c>
      <c r="V33" s="192">
        <f t="shared" si="8"/>
        <v>7365530</v>
      </c>
    </row>
    <row r="34" spans="1:22" ht="16.5" customHeight="1">
      <c r="A34" s="184"/>
      <c r="B34" s="184"/>
      <c r="C34" s="179" t="s">
        <v>1070</v>
      </c>
      <c r="D34" s="180"/>
      <c r="E34" s="180"/>
      <c r="F34" s="180"/>
      <c r="G34" s="180"/>
      <c r="H34" s="180"/>
      <c r="I34" s="180"/>
      <c r="J34" s="180"/>
      <c r="K34" s="180"/>
      <c r="L34" s="180"/>
      <c r="M34" s="180"/>
      <c r="N34" s="181"/>
      <c r="O34" s="183"/>
      <c r="P34" s="177">
        <v>20950</v>
      </c>
      <c r="Q34" s="177">
        <v>237630</v>
      </c>
      <c r="R34" s="177">
        <v>411730</v>
      </c>
      <c r="S34" s="177">
        <v>479990</v>
      </c>
      <c r="T34" s="177">
        <v>379590</v>
      </c>
      <c r="U34" s="177">
        <v>294350</v>
      </c>
      <c r="V34" s="192">
        <f t="shared" si="8"/>
        <v>1824240</v>
      </c>
    </row>
    <row r="35" spans="1:22" ht="16.5" customHeight="1">
      <c r="A35" s="184"/>
      <c r="B35" s="184"/>
      <c r="C35" s="179" t="s">
        <v>1071</v>
      </c>
      <c r="D35" s="180"/>
      <c r="E35" s="180"/>
      <c r="F35" s="180"/>
      <c r="G35" s="180"/>
      <c r="H35" s="180"/>
      <c r="I35" s="180"/>
      <c r="J35" s="180"/>
      <c r="K35" s="180"/>
      <c r="L35" s="180"/>
      <c r="M35" s="180"/>
      <c r="N35" s="181"/>
      <c r="O35" s="183"/>
      <c r="P35" s="177">
        <v>0</v>
      </c>
      <c r="Q35" s="177">
        <v>0</v>
      </c>
      <c r="R35" s="177">
        <v>0</v>
      </c>
      <c r="S35" s="177">
        <v>0</v>
      </c>
      <c r="T35" s="177">
        <v>34650</v>
      </c>
      <c r="U35" s="177">
        <v>0</v>
      </c>
      <c r="V35" s="192">
        <f t="shared" si="8"/>
        <v>34650</v>
      </c>
    </row>
    <row r="36" spans="1:22" ht="16.5" customHeight="1">
      <c r="A36" s="184"/>
      <c r="B36" s="182" t="s">
        <v>1072</v>
      </c>
      <c r="C36" s="180"/>
      <c r="D36" s="180"/>
      <c r="E36" s="180"/>
      <c r="F36" s="180"/>
      <c r="G36" s="180"/>
      <c r="H36" s="180"/>
      <c r="I36" s="180"/>
      <c r="J36" s="180"/>
      <c r="K36" s="180"/>
      <c r="L36" s="180"/>
      <c r="M36" s="180"/>
      <c r="N36" s="181"/>
      <c r="O36" s="191"/>
      <c r="P36" s="192">
        <f aca="true" t="shared" si="9" ref="P36:U36">SUM(P37:P42)</f>
        <v>25720</v>
      </c>
      <c r="Q36" s="192">
        <f t="shared" si="9"/>
        <v>3017130</v>
      </c>
      <c r="R36" s="192">
        <f t="shared" si="9"/>
        <v>3807500</v>
      </c>
      <c r="S36" s="192">
        <f t="shared" si="9"/>
        <v>3890810</v>
      </c>
      <c r="T36" s="192">
        <f t="shared" si="9"/>
        <v>5436420</v>
      </c>
      <c r="U36" s="192">
        <f t="shared" si="9"/>
        <v>5715500</v>
      </c>
      <c r="V36" s="192">
        <f aca="true" t="shared" si="10" ref="V36:V43">SUM(O36:U36)</f>
        <v>21893080</v>
      </c>
    </row>
    <row r="37" spans="1:22" ht="16.5" customHeight="1">
      <c r="A37" s="184"/>
      <c r="B37" s="184"/>
      <c r="C37" s="179" t="s">
        <v>457</v>
      </c>
      <c r="D37" s="180"/>
      <c r="E37" s="180"/>
      <c r="F37" s="180"/>
      <c r="G37" s="180"/>
      <c r="H37" s="180"/>
      <c r="I37" s="180"/>
      <c r="J37" s="180"/>
      <c r="K37" s="180"/>
      <c r="L37" s="180"/>
      <c r="M37" s="180"/>
      <c r="N37" s="181"/>
      <c r="O37" s="183"/>
      <c r="P37" s="183"/>
      <c r="Q37" s="177">
        <v>784560</v>
      </c>
      <c r="R37" s="177">
        <v>1567310</v>
      </c>
      <c r="S37" s="177">
        <v>2095880</v>
      </c>
      <c r="T37" s="177">
        <v>2494000</v>
      </c>
      <c r="U37" s="177">
        <v>2535150</v>
      </c>
      <c r="V37" s="192">
        <f t="shared" si="10"/>
        <v>9476900</v>
      </c>
    </row>
    <row r="38" spans="1:22" ht="16.5" customHeight="1">
      <c r="A38" s="184"/>
      <c r="B38" s="184"/>
      <c r="C38" s="179" t="s">
        <v>618</v>
      </c>
      <c r="D38" s="180"/>
      <c r="E38" s="180"/>
      <c r="F38" s="180"/>
      <c r="G38" s="180"/>
      <c r="H38" s="180"/>
      <c r="I38" s="180"/>
      <c r="J38" s="180"/>
      <c r="K38" s="180"/>
      <c r="L38" s="180"/>
      <c r="M38" s="180"/>
      <c r="N38" s="181"/>
      <c r="O38" s="183"/>
      <c r="P38" s="183"/>
      <c r="Q38" s="177">
        <v>1301650</v>
      </c>
      <c r="R38" s="177">
        <v>1730300</v>
      </c>
      <c r="S38" s="177">
        <v>927460</v>
      </c>
      <c r="T38" s="177">
        <v>1159060</v>
      </c>
      <c r="U38" s="177">
        <v>440050</v>
      </c>
      <c r="V38" s="192">
        <f t="shared" si="10"/>
        <v>5558520</v>
      </c>
    </row>
    <row r="39" spans="1:22" ht="16.5" customHeight="1">
      <c r="A39" s="184"/>
      <c r="B39" s="184"/>
      <c r="C39" s="179" t="s">
        <v>458</v>
      </c>
      <c r="D39" s="180"/>
      <c r="E39" s="180"/>
      <c r="F39" s="180"/>
      <c r="G39" s="180"/>
      <c r="H39" s="180"/>
      <c r="I39" s="180"/>
      <c r="J39" s="180"/>
      <c r="K39" s="180"/>
      <c r="L39" s="180"/>
      <c r="M39" s="180"/>
      <c r="N39" s="181"/>
      <c r="O39" s="183"/>
      <c r="P39" s="183"/>
      <c r="Q39" s="177">
        <v>452060</v>
      </c>
      <c r="R39" s="177">
        <v>0</v>
      </c>
      <c r="S39" s="177">
        <v>374350</v>
      </c>
      <c r="T39" s="177">
        <v>1179420</v>
      </c>
      <c r="U39" s="177">
        <v>2088020</v>
      </c>
      <c r="V39" s="192">
        <f t="shared" si="10"/>
        <v>4093850</v>
      </c>
    </row>
    <row r="40" spans="1:22" ht="16.5" customHeight="1">
      <c r="A40" s="184"/>
      <c r="B40" s="184"/>
      <c r="C40" s="179" t="s">
        <v>1069</v>
      </c>
      <c r="D40" s="180"/>
      <c r="E40" s="180"/>
      <c r="F40" s="180"/>
      <c r="G40" s="180"/>
      <c r="H40" s="180"/>
      <c r="I40" s="180"/>
      <c r="J40" s="180"/>
      <c r="K40" s="180"/>
      <c r="L40" s="180"/>
      <c r="M40" s="180"/>
      <c r="N40" s="181"/>
      <c r="O40" s="183"/>
      <c r="P40" s="177">
        <v>11920</v>
      </c>
      <c r="Q40" s="177">
        <v>465060</v>
      </c>
      <c r="R40" s="177">
        <v>424910</v>
      </c>
      <c r="S40" s="177">
        <v>466690</v>
      </c>
      <c r="T40" s="177">
        <v>571610</v>
      </c>
      <c r="U40" s="177">
        <v>608520</v>
      </c>
      <c r="V40" s="192">
        <f t="shared" si="10"/>
        <v>2548710</v>
      </c>
    </row>
    <row r="41" spans="1:22" ht="16.5" customHeight="1">
      <c r="A41" s="184"/>
      <c r="B41" s="184"/>
      <c r="C41" s="179" t="s">
        <v>1070</v>
      </c>
      <c r="D41" s="180"/>
      <c r="E41" s="180"/>
      <c r="F41" s="180"/>
      <c r="G41" s="180"/>
      <c r="H41" s="180"/>
      <c r="I41" s="180"/>
      <c r="J41" s="180"/>
      <c r="K41" s="180"/>
      <c r="L41" s="180"/>
      <c r="M41" s="180"/>
      <c r="N41" s="181"/>
      <c r="O41" s="183"/>
      <c r="P41" s="177">
        <v>13800</v>
      </c>
      <c r="Q41" s="177">
        <v>13800</v>
      </c>
      <c r="R41" s="177">
        <v>84980</v>
      </c>
      <c r="S41" s="177">
        <v>26430</v>
      </c>
      <c r="T41" s="177">
        <v>32330</v>
      </c>
      <c r="U41" s="177">
        <v>40310</v>
      </c>
      <c r="V41" s="192">
        <f t="shared" si="10"/>
        <v>211650</v>
      </c>
    </row>
    <row r="42" spans="1:22" ht="16.5" customHeight="1">
      <c r="A42" s="184"/>
      <c r="B42" s="184"/>
      <c r="C42" s="179" t="s">
        <v>1071</v>
      </c>
      <c r="D42" s="180"/>
      <c r="E42" s="180"/>
      <c r="F42" s="180"/>
      <c r="G42" s="180"/>
      <c r="H42" s="180"/>
      <c r="I42" s="180"/>
      <c r="J42" s="180"/>
      <c r="K42" s="180"/>
      <c r="L42" s="180"/>
      <c r="M42" s="180"/>
      <c r="N42" s="181"/>
      <c r="O42" s="183"/>
      <c r="P42" s="177">
        <v>0</v>
      </c>
      <c r="Q42" s="177">
        <v>0</v>
      </c>
      <c r="R42" s="177">
        <v>0</v>
      </c>
      <c r="S42" s="177">
        <v>0</v>
      </c>
      <c r="T42" s="177">
        <v>0</v>
      </c>
      <c r="U42" s="177">
        <v>3450</v>
      </c>
      <c r="V42" s="192">
        <f t="shared" si="10"/>
        <v>3450</v>
      </c>
    </row>
    <row r="43" spans="1:22" ht="16.5" customHeight="1">
      <c r="A43" s="1353" t="s">
        <v>72</v>
      </c>
      <c r="B43" s="1354"/>
      <c r="C43" s="1354"/>
      <c r="D43" s="1354"/>
      <c r="E43" s="1354"/>
      <c r="F43" s="1354"/>
      <c r="G43" s="1354"/>
      <c r="H43" s="1354"/>
      <c r="I43" s="1354"/>
      <c r="J43" s="1354"/>
      <c r="K43" s="1354"/>
      <c r="L43" s="1354"/>
      <c r="M43" s="1354"/>
      <c r="N43" s="1355"/>
      <c r="O43" s="193">
        <f aca="true" t="shared" si="11" ref="O43:U43">SUM(O28)</f>
        <v>0</v>
      </c>
      <c r="P43" s="193">
        <f t="shared" si="11"/>
        <v>84910</v>
      </c>
      <c r="Q43" s="193">
        <f t="shared" si="11"/>
        <v>28241510</v>
      </c>
      <c r="R43" s="193">
        <f t="shared" si="11"/>
        <v>34936950</v>
      </c>
      <c r="S43" s="193">
        <f t="shared" si="11"/>
        <v>40540445</v>
      </c>
      <c r="T43" s="193">
        <f t="shared" si="11"/>
        <v>50816630</v>
      </c>
      <c r="U43" s="193">
        <f t="shared" si="11"/>
        <v>59619623</v>
      </c>
      <c r="V43" s="192">
        <f t="shared" si="10"/>
        <v>214240068</v>
      </c>
    </row>
  </sheetData>
  <sheetProtection/>
  <mergeCells count="7">
    <mergeCell ref="A28:N28"/>
    <mergeCell ref="A43:N43"/>
    <mergeCell ref="A2:V2"/>
    <mergeCell ref="A3:V3"/>
    <mergeCell ref="A9:N9"/>
    <mergeCell ref="A11:N11"/>
    <mergeCell ref="A26:N26"/>
  </mergeCells>
  <printOptions/>
  <pageMargins left="0.7874015748031497" right="0.3937007874015748" top="0.5905511811023623" bottom="0.5905511811023623" header="0.5118110236220472" footer="0.5118110236220472"/>
  <pageSetup firstPageNumber="34" useFirstPageNumber="1" horizontalDpi="600" verticalDpi="600" orientation="portrait" paperSize="9" scale="70"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V127"/>
  <sheetViews>
    <sheetView zoomScale="80" zoomScaleNormal="80" workbookViewId="0" topLeftCell="A1">
      <pane xSplit="14" ySplit="9" topLeftCell="O112" activePane="bottomRight" state="frozen"/>
      <selection pane="topLeft" activeCell="S133" sqref="S133"/>
      <selection pane="topRight" activeCell="S133" sqref="S133"/>
      <selection pane="bottomLeft" activeCell="S133" sqref="S133"/>
      <selection pane="bottomRight" activeCell="Q124" sqref="Q124"/>
    </sheetView>
  </sheetViews>
  <sheetFormatPr defaultColWidth="9.00390625" defaultRowHeight="16.5" customHeight="1"/>
  <cols>
    <col min="1" max="14" width="1.625" style="32" customWidth="1"/>
    <col min="15" max="22" width="12.625" style="32" customWidth="1"/>
    <col min="23" max="16384" width="8.625" style="32" customWidth="1"/>
  </cols>
  <sheetData>
    <row r="1" ht="16.5" customHeight="1">
      <c r="A1" s="51" t="s">
        <v>1137</v>
      </c>
    </row>
    <row r="2" spans="1:22" ht="16.5" customHeight="1">
      <c r="A2" s="1356" t="s">
        <v>224</v>
      </c>
      <c r="B2" s="1356"/>
      <c r="C2" s="1356"/>
      <c r="D2" s="1356"/>
      <c r="E2" s="1356"/>
      <c r="F2" s="1356"/>
      <c r="G2" s="1356"/>
      <c r="H2" s="1356"/>
      <c r="I2" s="1356"/>
      <c r="J2" s="1356"/>
      <c r="K2" s="1356"/>
      <c r="L2" s="1356"/>
      <c r="M2" s="1356"/>
      <c r="N2" s="1356"/>
      <c r="O2" s="1356"/>
      <c r="P2" s="1356"/>
      <c r="Q2" s="1356"/>
      <c r="R2" s="1356"/>
      <c r="S2" s="1356"/>
      <c r="T2" s="1356"/>
      <c r="U2" s="1356"/>
      <c r="V2" s="1356"/>
    </row>
    <row r="3" spans="1:22" ht="16.5" customHeight="1">
      <c r="A3" s="1356" t="s">
        <v>1238</v>
      </c>
      <c r="B3" s="1356"/>
      <c r="C3" s="1356"/>
      <c r="D3" s="1356"/>
      <c r="E3" s="1356"/>
      <c r="F3" s="1356"/>
      <c r="G3" s="1356"/>
      <c r="H3" s="1356"/>
      <c r="I3" s="1356"/>
      <c r="J3" s="1356"/>
      <c r="K3" s="1356"/>
      <c r="L3" s="1356"/>
      <c r="M3" s="1356"/>
      <c r="N3" s="1356"/>
      <c r="O3" s="1356"/>
      <c r="P3" s="1356"/>
      <c r="Q3" s="1356"/>
      <c r="R3" s="1356"/>
      <c r="S3" s="1356"/>
      <c r="T3" s="1356"/>
      <c r="U3" s="1356"/>
      <c r="V3" s="1356"/>
    </row>
    <row r="5" spans="21:22" ht="16.5" customHeight="1">
      <c r="U5" s="194" t="s">
        <v>250</v>
      </c>
      <c r="V5" s="195" t="s">
        <v>1187</v>
      </c>
    </row>
    <row r="6" spans="1:22" ht="16.5" customHeight="1">
      <c r="A6" s="52" t="s">
        <v>1146</v>
      </c>
      <c r="U6" s="196" t="s">
        <v>249</v>
      </c>
      <c r="V6" s="196" t="s">
        <v>1191</v>
      </c>
    </row>
    <row r="7" ht="16.5" customHeight="1">
      <c r="B7" s="52" t="s">
        <v>1036</v>
      </c>
    </row>
    <row r="8" ht="16.5" customHeight="1">
      <c r="B8" s="52" t="s">
        <v>1044</v>
      </c>
    </row>
    <row r="9" spans="1:22" ht="16.5" customHeight="1">
      <c r="A9" s="1357" t="s">
        <v>73</v>
      </c>
      <c r="B9" s="1357"/>
      <c r="C9" s="1357"/>
      <c r="D9" s="1357"/>
      <c r="E9" s="1357"/>
      <c r="F9" s="1357"/>
      <c r="G9" s="1357"/>
      <c r="H9" s="1357"/>
      <c r="I9" s="1357"/>
      <c r="J9" s="1357"/>
      <c r="K9" s="1357"/>
      <c r="L9" s="1357"/>
      <c r="M9" s="1357"/>
      <c r="N9" s="1357"/>
      <c r="O9" s="178" t="s">
        <v>71</v>
      </c>
      <c r="P9" s="178" t="s">
        <v>252</v>
      </c>
      <c r="Q9" s="178" t="s">
        <v>253</v>
      </c>
      <c r="R9" s="178" t="s">
        <v>254</v>
      </c>
      <c r="S9" s="178" t="s">
        <v>255</v>
      </c>
      <c r="T9" s="178" t="s">
        <v>916</v>
      </c>
      <c r="U9" s="178" t="s">
        <v>917</v>
      </c>
      <c r="V9" s="178" t="s">
        <v>1257</v>
      </c>
    </row>
    <row r="10" spans="1:22" ht="16.5" customHeight="1">
      <c r="A10" s="179" t="s">
        <v>227</v>
      </c>
      <c r="B10" s="180"/>
      <c r="C10" s="180"/>
      <c r="D10" s="180"/>
      <c r="E10" s="180"/>
      <c r="F10" s="180"/>
      <c r="G10" s="180"/>
      <c r="H10" s="180"/>
      <c r="I10" s="180"/>
      <c r="J10" s="180"/>
      <c r="K10" s="180"/>
      <c r="L10" s="180"/>
      <c r="M10" s="180"/>
      <c r="N10" s="181"/>
      <c r="O10" s="180"/>
      <c r="P10" s="180"/>
      <c r="Q10" s="180"/>
      <c r="R10" s="180"/>
      <c r="S10" s="180"/>
      <c r="T10" s="180"/>
      <c r="U10" s="180"/>
      <c r="V10" s="181"/>
    </row>
    <row r="11" spans="1:22" ht="16.5" customHeight="1">
      <c r="A11" s="182" t="s">
        <v>1138</v>
      </c>
      <c r="B11" s="180"/>
      <c r="C11" s="180"/>
      <c r="D11" s="180"/>
      <c r="E11" s="180"/>
      <c r="F11" s="180"/>
      <c r="G11" s="180"/>
      <c r="H11" s="180"/>
      <c r="I11" s="180"/>
      <c r="J11" s="180"/>
      <c r="K11" s="180"/>
      <c r="L11" s="180"/>
      <c r="M11" s="180"/>
      <c r="N11" s="181"/>
      <c r="O11" s="191"/>
      <c r="P11" s="192">
        <f aca="true" t="shared" si="0" ref="P11:U11">SUM(P12,P20,P24,P29,P30)</f>
        <v>1431</v>
      </c>
      <c r="Q11" s="192">
        <f t="shared" si="0"/>
        <v>3485</v>
      </c>
      <c r="R11" s="192">
        <f t="shared" si="0"/>
        <v>2097</v>
      </c>
      <c r="S11" s="192">
        <f t="shared" si="0"/>
        <v>1756</v>
      </c>
      <c r="T11" s="192">
        <f t="shared" si="0"/>
        <v>1094</v>
      </c>
      <c r="U11" s="192">
        <f t="shared" si="0"/>
        <v>1664</v>
      </c>
      <c r="V11" s="192">
        <f aca="true" t="shared" si="1" ref="V11:V39">SUM(O11:U11)</f>
        <v>11527</v>
      </c>
    </row>
    <row r="12" spans="1:22" ht="16.5" customHeight="1">
      <c r="A12" s="184"/>
      <c r="B12" s="182" t="s">
        <v>1139</v>
      </c>
      <c r="C12" s="180"/>
      <c r="D12" s="180"/>
      <c r="E12" s="180"/>
      <c r="F12" s="180"/>
      <c r="G12" s="180"/>
      <c r="H12" s="180"/>
      <c r="I12" s="180"/>
      <c r="J12" s="180"/>
      <c r="K12" s="180"/>
      <c r="L12" s="180"/>
      <c r="M12" s="180"/>
      <c r="N12" s="181"/>
      <c r="O12" s="191"/>
      <c r="P12" s="192">
        <f aca="true" t="shared" si="2" ref="P12:U12">SUM(P13:P19)</f>
        <v>769</v>
      </c>
      <c r="Q12" s="192">
        <f t="shared" si="2"/>
        <v>2231</v>
      </c>
      <c r="R12" s="192">
        <f t="shared" si="2"/>
        <v>1348</v>
      </c>
      <c r="S12" s="192">
        <f t="shared" si="2"/>
        <v>1148</v>
      </c>
      <c r="T12" s="192">
        <f t="shared" si="2"/>
        <v>757</v>
      </c>
      <c r="U12" s="192">
        <f t="shared" si="2"/>
        <v>1132</v>
      </c>
      <c r="V12" s="192">
        <f t="shared" si="1"/>
        <v>7385</v>
      </c>
    </row>
    <row r="13" spans="1:22" ht="16.5" customHeight="1">
      <c r="A13" s="184"/>
      <c r="B13" s="184"/>
      <c r="C13" s="179" t="s">
        <v>1496</v>
      </c>
      <c r="D13" s="180"/>
      <c r="E13" s="180"/>
      <c r="F13" s="180"/>
      <c r="G13" s="180"/>
      <c r="H13" s="180"/>
      <c r="I13" s="180"/>
      <c r="J13" s="180"/>
      <c r="K13" s="180"/>
      <c r="L13" s="180"/>
      <c r="M13" s="180"/>
      <c r="N13" s="181"/>
      <c r="O13" s="183"/>
      <c r="P13" s="177">
        <v>410</v>
      </c>
      <c r="Q13" s="177">
        <v>968</v>
      </c>
      <c r="R13" s="177">
        <v>487</v>
      </c>
      <c r="S13" s="177">
        <v>344</v>
      </c>
      <c r="T13" s="177">
        <v>185</v>
      </c>
      <c r="U13" s="177">
        <v>354</v>
      </c>
      <c r="V13" s="192">
        <f t="shared" si="1"/>
        <v>2748</v>
      </c>
    </row>
    <row r="14" spans="1:22" ht="16.5" customHeight="1">
      <c r="A14" s="184"/>
      <c r="B14" s="184"/>
      <c r="C14" s="179" t="s">
        <v>1497</v>
      </c>
      <c r="D14" s="180"/>
      <c r="E14" s="180"/>
      <c r="F14" s="180"/>
      <c r="G14" s="180"/>
      <c r="H14" s="180"/>
      <c r="I14" s="180"/>
      <c r="J14" s="180"/>
      <c r="K14" s="180"/>
      <c r="L14" s="180"/>
      <c r="M14" s="180"/>
      <c r="N14" s="181"/>
      <c r="O14" s="183"/>
      <c r="P14" s="177">
        <v>0</v>
      </c>
      <c r="Q14" s="177">
        <v>0</v>
      </c>
      <c r="R14" s="177">
        <v>1</v>
      </c>
      <c r="S14" s="177">
        <v>12</v>
      </c>
      <c r="T14" s="177">
        <v>43</v>
      </c>
      <c r="U14" s="177">
        <v>153</v>
      </c>
      <c r="V14" s="192">
        <f t="shared" si="1"/>
        <v>209</v>
      </c>
    </row>
    <row r="15" spans="1:22" ht="16.5" customHeight="1">
      <c r="A15" s="184"/>
      <c r="B15" s="184"/>
      <c r="C15" s="179" t="s">
        <v>1498</v>
      </c>
      <c r="D15" s="180"/>
      <c r="E15" s="180"/>
      <c r="F15" s="180"/>
      <c r="G15" s="180"/>
      <c r="H15" s="180"/>
      <c r="I15" s="180"/>
      <c r="J15" s="180"/>
      <c r="K15" s="180"/>
      <c r="L15" s="180"/>
      <c r="M15" s="180"/>
      <c r="N15" s="181"/>
      <c r="O15" s="183"/>
      <c r="P15" s="177">
        <v>39</v>
      </c>
      <c r="Q15" s="177">
        <v>249</v>
      </c>
      <c r="R15" s="177">
        <v>112</v>
      </c>
      <c r="S15" s="177">
        <v>124</v>
      </c>
      <c r="T15" s="177">
        <v>92</v>
      </c>
      <c r="U15" s="177">
        <v>156</v>
      </c>
      <c r="V15" s="192">
        <f t="shared" si="1"/>
        <v>772</v>
      </c>
    </row>
    <row r="16" spans="1:22" ht="16.5" customHeight="1">
      <c r="A16" s="184"/>
      <c r="B16" s="184"/>
      <c r="C16" s="179" t="s">
        <v>1499</v>
      </c>
      <c r="D16" s="180"/>
      <c r="E16" s="180"/>
      <c r="F16" s="180"/>
      <c r="G16" s="180"/>
      <c r="H16" s="180"/>
      <c r="I16" s="180"/>
      <c r="J16" s="180"/>
      <c r="K16" s="180"/>
      <c r="L16" s="180"/>
      <c r="M16" s="180"/>
      <c r="N16" s="181"/>
      <c r="O16" s="183"/>
      <c r="P16" s="177">
        <v>4</v>
      </c>
      <c r="Q16" s="177">
        <v>0</v>
      </c>
      <c r="R16" s="177">
        <v>13</v>
      </c>
      <c r="S16" s="177">
        <v>3</v>
      </c>
      <c r="T16" s="177">
        <v>12</v>
      </c>
      <c r="U16" s="177">
        <v>16</v>
      </c>
      <c r="V16" s="192">
        <f t="shared" si="1"/>
        <v>48</v>
      </c>
    </row>
    <row r="17" spans="1:22" ht="16.5" customHeight="1">
      <c r="A17" s="184"/>
      <c r="B17" s="184"/>
      <c r="C17" s="179" t="s">
        <v>1140</v>
      </c>
      <c r="D17" s="180"/>
      <c r="E17" s="180"/>
      <c r="F17" s="180"/>
      <c r="G17" s="180"/>
      <c r="H17" s="180"/>
      <c r="I17" s="180"/>
      <c r="J17" s="180"/>
      <c r="K17" s="180"/>
      <c r="L17" s="180"/>
      <c r="M17" s="180"/>
      <c r="N17" s="181"/>
      <c r="O17" s="183"/>
      <c r="P17" s="177">
        <v>90</v>
      </c>
      <c r="Q17" s="177">
        <v>291</v>
      </c>
      <c r="R17" s="177">
        <v>216</v>
      </c>
      <c r="S17" s="177">
        <v>166</v>
      </c>
      <c r="T17" s="177">
        <v>85</v>
      </c>
      <c r="U17" s="177">
        <v>40</v>
      </c>
      <c r="V17" s="192">
        <f t="shared" si="1"/>
        <v>888</v>
      </c>
    </row>
    <row r="18" spans="1:22" ht="16.5" customHeight="1">
      <c r="A18" s="184"/>
      <c r="B18" s="184"/>
      <c r="C18" s="179" t="s">
        <v>1141</v>
      </c>
      <c r="D18" s="180"/>
      <c r="E18" s="180"/>
      <c r="F18" s="180"/>
      <c r="G18" s="180"/>
      <c r="H18" s="180"/>
      <c r="I18" s="180"/>
      <c r="J18" s="180"/>
      <c r="K18" s="180"/>
      <c r="L18" s="180"/>
      <c r="M18" s="180"/>
      <c r="N18" s="181"/>
      <c r="O18" s="183"/>
      <c r="P18" s="177">
        <v>7</v>
      </c>
      <c r="Q18" s="177">
        <v>90</v>
      </c>
      <c r="R18" s="177">
        <v>103</v>
      </c>
      <c r="S18" s="177">
        <v>108</v>
      </c>
      <c r="T18" s="177">
        <v>23</v>
      </c>
      <c r="U18" s="177">
        <v>35</v>
      </c>
      <c r="V18" s="192">
        <f t="shared" si="1"/>
        <v>366</v>
      </c>
    </row>
    <row r="19" spans="1:22" ht="16.5" customHeight="1">
      <c r="A19" s="185"/>
      <c r="B19" s="186"/>
      <c r="C19" s="179" t="s">
        <v>1502</v>
      </c>
      <c r="D19" s="180"/>
      <c r="E19" s="180"/>
      <c r="F19" s="180"/>
      <c r="G19" s="180"/>
      <c r="H19" s="180"/>
      <c r="I19" s="180"/>
      <c r="J19" s="180"/>
      <c r="K19" s="180"/>
      <c r="L19" s="180"/>
      <c r="M19" s="180"/>
      <c r="N19" s="181"/>
      <c r="O19" s="183"/>
      <c r="P19" s="177">
        <v>219</v>
      </c>
      <c r="Q19" s="177">
        <v>633</v>
      </c>
      <c r="R19" s="177">
        <v>416</v>
      </c>
      <c r="S19" s="177">
        <v>391</v>
      </c>
      <c r="T19" s="177">
        <v>317</v>
      </c>
      <c r="U19" s="177">
        <v>378</v>
      </c>
      <c r="V19" s="192">
        <f t="shared" si="1"/>
        <v>2354</v>
      </c>
    </row>
    <row r="20" spans="1:22" ht="16.5" customHeight="1">
      <c r="A20" s="184"/>
      <c r="B20" s="1346" t="s">
        <v>1503</v>
      </c>
      <c r="C20" s="1347"/>
      <c r="D20" s="1347"/>
      <c r="E20" s="1347"/>
      <c r="F20" s="1347"/>
      <c r="G20" s="1347"/>
      <c r="H20" s="1347"/>
      <c r="I20" s="1347"/>
      <c r="J20" s="1347"/>
      <c r="K20" s="1347"/>
      <c r="L20" s="1347"/>
      <c r="M20" s="1347"/>
      <c r="N20" s="1348"/>
      <c r="O20" s="191"/>
      <c r="P20" s="192">
        <f aca="true" t="shared" si="3" ref="P20:U20">SUM(P21:P23)</f>
        <v>6</v>
      </c>
      <c r="Q20" s="192">
        <f t="shared" si="3"/>
        <v>9</v>
      </c>
      <c r="R20" s="192">
        <f t="shared" si="3"/>
        <v>22</v>
      </c>
      <c r="S20" s="192">
        <f t="shared" si="3"/>
        <v>65</v>
      </c>
      <c r="T20" s="192">
        <f t="shared" si="3"/>
        <v>16</v>
      </c>
      <c r="U20" s="192">
        <f t="shared" si="3"/>
        <v>15</v>
      </c>
      <c r="V20" s="192">
        <f t="shared" si="1"/>
        <v>133</v>
      </c>
    </row>
    <row r="21" spans="1:22" ht="16.5" customHeight="1">
      <c r="A21" s="184"/>
      <c r="B21" s="184"/>
      <c r="C21" s="179" t="s">
        <v>1504</v>
      </c>
      <c r="D21" s="180"/>
      <c r="E21" s="180"/>
      <c r="F21" s="180"/>
      <c r="G21" s="180"/>
      <c r="H21" s="180"/>
      <c r="I21" s="180"/>
      <c r="J21" s="180"/>
      <c r="K21" s="180"/>
      <c r="L21" s="180"/>
      <c r="M21" s="180"/>
      <c r="N21" s="181"/>
      <c r="O21" s="183"/>
      <c r="P21" s="177">
        <v>0</v>
      </c>
      <c r="Q21" s="177">
        <v>0</v>
      </c>
      <c r="R21" s="177">
        <v>19</v>
      </c>
      <c r="S21" s="177">
        <v>19</v>
      </c>
      <c r="T21" s="177">
        <v>2</v>
      </c>
      <c r="U21" s="177">
        <v>12</v>
      </c>
      <c r="V21" s="192">
        <f t="shared" si="1"/>
        <v>52</v>
      </c>
    </row>
    <row r="22" spans="1:22" ht="16.5" customHeight="1">
      <c r="A22" s="184"/>
      <c r="B22" s="184"/>
      <c r="C22" s="1349" t="s">
        <v>1142</v>
      </c>
      <c r="D22" s="1350"/>
      <c r="E22" s="1350"/>
      <c r="F22" s="1350"/>
      <c r="G22" s="1350"/>
      <c r="H22" s="1350"/>
      <c r="I22" s="1350"/>
      <c r="J22" s="1350"/>
      <c r="K22" s="1350"/>
      <c r="L22" s="1350"/>
      <c r="M22" s="1350"/>
      <c r="N22" s="1351"/>
      <c r="O22" s="183"/>
      <c r="P22" s="177">
        <v>6</v>
      </c>
      <c r="Q22" s="177">
        <v>9</v>
      </c>
      <c r="R22" s="177">
        <v>2</v>
      </c>
      <c r="S22" s="177">
        <v>45</v>
      </c>
      <c r="T22" s="177">
        <v>14</v>
      </c>
      <c r="U22" s="177">
        <v>0</v>
      </c>
      <c r="V22" s="192">
        <f t="shared" si="1"/>
        <v>76</v>
      </c>
    </row>
    <row r="23" spans="1:22" ht="16.5" customHeight="1">
      <c r="A23" s="185"/>
      <c r="B23" s="186"/>
      <c r="C23" s="1349" t="s">
        <v>1143</v>
      </c>
      <c r="D23" s="1350"/>
      <c r="E23" s="1350"/>
      <c r="F23" s="1350"/>
      <c r="G23" s="1350"/>
      <c r="H23" s="1350"/>
      <c r="I23" s="1350"/>
      <c r="J23" s="1350"/>
      <c r="K23" s="1350"/>
      <c r="L23" s="1350"/>
      <c r="M23" s="1350"/>
      <c r="N23" s="1351"/>
      <c r="O23" s="183"/>
      <c r="P23" s="177">
        <v>0</v>
      </c>
      <c r="Q23" s="177">
        <v>0</v>
      </c>
      <c r="R23" s="177">
        <v>1</v>
      </c>
      <c r="S23" s="177">
        <v>1</v>
      </c>
      <c r="T23" s="177">
        <v>0</v>
      </c>
      <c r="U23" s="177">
        <v>3</v>
      </c>
      <c r="V23" s="192">
        <f t="shared" si="1"/>
        <v>5</v>
      </c>
    </row>
    <row r="24" spans="1:22" ht="16.5" customHeight="1">
      <c r="A24" s="184"/>
      <c r="B24" s="1346" t="s">
        <v>1506</v>
      </c>
      <c r="C24" s="1347"/>
      <c r="D24" s="1347"/>
      <c r="E24" s="1347"/>
      <c r="F24" s="1347"/>
      <c r="G24" s="1347"/>
      <c r="H24" s="1347"/>
      <c r="I24" s="1347"/>
      <c r="J24" s="1347"/>
      <c r="K24" s="1347"/>
      <c r="L24" s="1347"/>
      <c r="M24" s="1347"/>
      <c r="N24" s="1348"/>
      <c r="O24" s="191"/>
      <c r="P24" s="192">
        <f aca="true" t="shared" si="4" ref="P24:U24">SUM(P25:P28)</f>
        <v>599</v>
      </c>
      <c r="Q24" s="192">
        <f t="shared" si="4"/>
        <v>1189</v>
      </c>
      <c r="R24" s="192">
        <f t="shared" si="4"/>
        <v>705</v>
      </c>
      <c r="S24" s="192">
        <f t="shared" si="4"/>
        <v>522</v>
      </c>
      <c r="T24" s="192">
        <f t="shared" si="4"/>
        <v>307</v>
      </c>
      <c r="U24" s="192">
        <f t="shared" si="4"/>
        <v>504</v>
      </c>
      <c r="V24" s="192">
        <f t="shared" si="1"/>
        <v>3826</v>
      </c>
    </row>
    <row r="25" spans="1:22" ht="16.5" customHeight="1">
      <c r="A25" s="184"/>
      <c r="B25" s="184"/>
      <c r="C25" s="179" t="s">
        <v>1507</v>
      </c>
      <c r="D25" s="180"/>
      <c r="E25" s="180"/>
      <c r="F25" s="180"/>
      <c r="G25" s="180"/>
      <c r="H25" s="180"/>
      <c r="I25" s="180"/>
      <c r="J25" s="180"/>
      <c r="K25" s="180"/>
      <c r="L25" s="180"/>
      <c r="M25" s="180"/>
      <c r="N25" s="181"/>
      <c r="O25" s="183"/>
      <c r="P25" s="177">
        <v>10</v>
      </c>
      <c r="Q25" s="177">
        <v>7</v>
      </c>
      <c r="R25" s="177">
        <v>37</v>
      </c>
      <c r="S25" s="177">
        <v>49</v>
      </c>
      <c r="T25" s="177">
        <v>36</v>
      </c>
      <c r="U25" s="177">
        <v>185</v>
      </c>
      <c r="V25" s="192">
        <f t="shared" si="1"/>
        <v>324</v>
      </c>
    </row>
    <row r="26" spans="1:22" ht="16.5" customHeight="1">
      <c r="A26" s="184"/>
      <c r="B26" s="184"/>
      <c r="C26" s="1349" t="s">
        <v>467</v>
      </c>
      <c r="D26" s="1350"/>
      <c r="E26" s="1350"/>
      <c r="F26" s="1350"/>
      <c r="G26" s="1350"/>
      <c r="H26" s="1350"/>
      <c r="I26" s="1350"/>
      <c r="J26" s="1350"/>
      <c r="K26" s="1350"/>
      <c r="L26" s="1350"/>
      <c r="M26" s="1350"/>
      <c r="N26" s="1351"/>
      <c r="O26" s="183"/>
      <c r="P26" s="183"/>
      <c r="Q26" s="177">
        <v>0</v>
      </c>
      <c r="R26" s="177">
        <v>0</v>
      </c>
      <c r="S26" s="177">
        <v>1</v>
      </c>
      <c r="T26" s="177">
        <v>2</v>
      </c>
      <c r="U26" s="177">
        <v>0</v>
      </c>
      <c r="V26" s="192">
        <f t="shared" si="1"/>
        <v>3</v>
      </c>
    </row>
    <row r="27" spans="1:22" ht="16.5" customHeight="1">
      <c r="A27" s="184"/>
      <c r="B27" s="184"/>
      <c r="C27" s="1349" t="s">
        <v>1508</v>
      </c>
      <c r="D27" s="1350"/>
      <c r="E27" s="1350"/>
      <c r="F27" s="1350"/>
      <c r="G27" s="1350"/>
      <c r="H27" s="1350"/>
      <c r="I27" s="1350"/>
      <c r="J27" s="1350"/>
      <c r="K27" s="1350"/>
      <c r="L27" s="1350"/>
      <c r="M27" s="1350"/>
      <c r="N27" s="1351"/>
      <c r="O27" s="183"/>
      <c r="P27" s="177">
        <v>0</v>
      </c>
      <c r="Q27" s="177">
        <v>0</v>
      </c>
      <c r="R27" s="177">
        <v>0</v>
      </c>
      <c r="S27" s="177">
        <v>0</v>
      </c>
      <c r="T27" s="177">
        <v>7</v>
      </c>
      <c r="U27" s="177">
        <v>0</v>
      </c>
      <c r="V27" s="192">
        <f t="shared" si="1"/>
        <v>7</v>
      </c>
    </row>
    <row r="28" spans="1:22" ht="16.5" customHeight="1">
      <c r="A28" s="185"/>
      <c r="B28" s="186"/>
      <c r="C28" s="179" t="s">
        <v>1144</v>
      </c>
      <c r="D28" s="180"/>
      <c r="E28" s="180"/>
      <c r="F28" s="180"/>
      <c r="G28" s="180"/>
      <c r="H28" s="180"/>
      <c r="I28" s="180"/>
      <c r="J28" s="180"/>
      <c r="K28" s="180"/>
      <c r="L28" s="180"/>
      <c r="M28" s="180"/>
      <c r="N28" s="181"/>
      <c r="O28" s="183"/>
      <c r="P28" s="177">
        <v>589</v>
      </c>
      <c r="Q28" s="177">
        <v>1182</v>
      </c>
      <c r="R28" s="177">
        <v>668</v>
      </c>
      <c r="S28" s="177">
        <v>472</v>
      </c>
      <c r="T28" s="177">
        <v>262</v>
      </c>
      <c r="U28" s="177">
        <v>319</v>
      </c>
      <c r="V28" s="192">
        <f t="shared" si="1"/>
        <v>3492</v>
      </c>
    </row>
    <row r="29" spans="1:22" ht="16.5" customHeight="1">
      <c r="A29" s="185"/>
      <c r="B29" s="1352" t="s">
        <v>1511</v>
      </c>
      <c r="C29" s="1347"/>
      <c r="D29" s="1347"/>
      <c r="E29" s="1347"/>
      <c r="F29" s="1347"/>
      <c r="G29" s="1347"/>
      <c r="H29" s="1347"/>
      <c r="I29" s="1347"/>
      <c r="J29" s="1347"/>
      <c r="K29" s="1347"/>
      <c r="L29" s="1347"/>
      <c r="M29" s="1347"/>
      <c r="N29" s="1348"/>
      <c r="O29" s="183"/>
      <c r="P29" s="177">
        <v>27</v>
      </c>
      <c r="Q29" s="177">
        <v>25</v>
      </c>
      <c r="R29" s="177">
        <v>9</v>
      </c>
      <c r="S29" s="177">
        <v>14</v>
      </c>
      <c r="T29" s="177">
        <v>7</v>
      </c>
      <c r="U29" s="177">
        <v>6</v>
      </c>
      <c r="V29" s="192">
        <f t="shared" si="1"/>
        <v>88</v>
      </c>
    </row>
    <row r="30" spans="1:22" ht="16.5" customHeight="1">
      <c r="A30" s="186"/>
      <c r="B30" s="1352" t="s">
        <v>1512</v>
      </c>
      <c r="C30" s="1347"/>
      <c r="D30" s="1347"/>
      <c r="E30" s="1347"/>
      <c r="F30" s="1347"/>
      <c r="G30" s="1347"/>
      <c r="H30" s="1347"/>
      <c r="I30" s="1347"/>
      <c r="J30" s="1347"/>
      <c r="K30" s="1347"/>
      <c r="L30" s="1347"/>
      <c r="M30" s="1347"/>
      <c r="N30" s="1348"/>
      <c r="O30" s="183"/>
      <c r="P30" s="177">
        <v>30</v>
      </c>
      <c r="Q30" s="177">
        <v>31</v>
      </c>
      <c r="R30" s="177">
        <v>13</v>
      </c>
      <c r="S30" s="177">
        <v>7</v>
      </c>
      <c r="T30" s="177">
        <v>7</v>
      </c>
      <c r="U30" s="177">
        <v>7</v>
      </c>
      <c r="V30" s="192">
        <f t="shared" si="1"/>
        <v>95</v>
      </c>
    </row>
    <row r="31" spans="1:22" ht="16.5" customHeight="1">
      <c r="A31" s="182" t="s">
        <v>228</v>
      </c>
      <c r="B31" s="187"/>
      <c r="C31" s="187"/>
      <c r="D31" s="187"/>
      <c r="E31" s="187"/>
      <c r="F31" s="187"/>
      <c r="G31" s="187"/>
      <c r="H31" s="187"/>
      <c r="I31" s="187"/>
      <c r="J31" s="187"/>
      <c r="K31" s="187"/>
      <c r="L31" s="187"/>
      <c r="M31" s="187"/>
      <c r="N31" s="188"/>
      <c r="O31" s="193">
        <f aca="true" t="shared" si="5" ref="O31:U31">SUM(O32:O34)</f>
        <v>0</v>
      </c>
      <c r="P31" s="193">
        <f t="shared" si="5"/>
        <v>0</v>
      </c>
      <c r="Q31" s="193">
        <f t="shared" si="5"/>
        <v>45</v>
      </c>
      <c r="R31" s="193">
        <f t="shared" si="5"/>
        <v>47</v>
      </c>
      <c r="S31" s="193">
        <f t="shared" si="5"/>
        <v>11</v>
      </c>
      <c r="T31" s="193">
        <f t="shared" si="5"/>
        <v>63</v>
      </c>
      <c r="U31" s="193">
        <f t="shared" si="5"/>
        <v>149</v>
      </c>
      <c r="V31" s="192">
        <f t="shared" si="1"/>
        <v>315</v>
      </c>
    </row>
    <row r="32" spans="1:22" ht="16.5" customHeight="1">
      <c r="A32" s="185"/>
      <c r="B32" s="179"/>
      <c r="C32" s="180" t="s">
        <v>1270</v>
      </c>
      <c r="D32" s="180"/>
      <c r="E32" s="180"/>
      <c r="F32" s="180"/>
      <c r="G32" s="180"/>
      <c r="H32" s="180"/>
      <c r="I32" s="180"/>
      <c r="J32" s="180"/>
      <c r="K32" s="180"/>
      <c r="L32" s="180"/>
      <c r="M32" s="180"/>
      <c r="N32" s="181"/>
      <c r="O32" s="177">
        <v>0</v>
      </c>
      <c r="P32" s="177">
        <v>0</v>
      </c>
      <c r="Q32" s="177">
        <v>13</v>
      </c>
      <c r="R32" s="177">
        <v>23</v>
      </c>
      <c r="S32" s="177">
        <v>6</v>
      </c>
      <c r="T32" s="177">
        <v>23</v>
      </c>
      <c r="U32" s="177">
        <v>49</v>
      </c>
      <c r="V32" s="192">
        <f t="shared" si="1"/>
        <v>114</v>
      </c>
    </row>
    <row r="33" spans="1:22" ht="16.5" customHeight="1">
      <c r="A33" s="185"/>
      <c r="B33" s="179"/>
      <c r="C33" s="180" t="s">
        <v>1459</v>
      </c>
      <c r="D33" s="180"/>
      <c r="E33" s="180"/>
      <c r="F33" s="180"/>
      <c r="G33" s="180"/>
      <c r="H33" s="180"/>
      <c r="I33" s="180"/>
      <c r="J33" s="180"/>
      <c r="K33" s="180"/>
      <c r="L33" s="180"/>
      <c r="M33" s="180"/>
      <c r="N33" s="181"/>
      <c r="O33" s="183"/>
      <c r="P33" s="183"/>
      <c r="Q33" s="177">
        <v>22</v>
      </c>
      <c r="R33" s="177">
        <v>24</v>
      </c>
      <c r="S33" s="177">
        <v>4</v>
      </c>
      <c r="T33" s="177">
        <v>25</v>
      </c>
      <c r="U33" s="177">
        <v>29</v>
      </c>
      <c r="V33" s="192">
        <f t="shared" si="1"/>
        <v>104</v>
      </c>
    </row>
    <row r="34" spans="1:22" ht="16.5" customHeight="1">
      <c r="A34" s="185"/>
      <c r="B34" s="179"/>
      <c r="C34" s="180" t="s">
        <v>1246</v>
      </c>
      <c r="D34" s="180"/>
      <c r="E34" s="180"/>
      <c r="F34" s="180"/>
      <c r="G34" s="180"/>
      <c r="H34" s="180"/>
      <c r="I34" s="180"/>
      <c r="J34" s="180"/>
      <c r="K34" s="180"/>
      <c r="L34" s="180"/>
      <c r="M34" s="180"/>
      <c r="N34" s="181"/>
      <c r="O34" s="183"/>
      <c r="P34" s="183"/>
      <c r="Q34" s="177">
        <v>10</v>
      </c>
      <c r="R34" s="177">
        <v>0</v>
      </c>
      <c r="S34" s="177">
        <v>1</v>
      </c>
      <c r="T34" s="177">
        <v>15</v>
      </c>
      <c r="U34" s="177">
        <v>71</v>
      </c>
      <c r="V34" s="192">
        <f t="shared" si="1"/>
        <v>97</v>
      </c>
    </row>
    <row r="35" spans="1:22" ht="16.5" customHeight="1">
      <c r="A35" s="185"/>
      <c r="B35" s="182" t="s">
        <v>229</v>
      </c>
      <c r="C35" s="180"/>
      <c r="D35" s="180"/>
      <c r="E35" s="180"/>
      <c r="F35" s="180"/>
      <c r="G35" s="180"/>
      <c r="H35" s="180"/>
      <c r="I35" s="180"/>
      <c r="J35" s="180"/>
      <c r="K35" s="180"/>
      <c r="L35" s="180"/>
      <c r="M35" s="180"/>
      <c r="N35" s="181"/>
      <c r="O35" s="193">
        <f aca="true" t="shared" si="6" ref="O35:U35">SUM(O36:O38)</f>
        <v>0</v>
      </c>
      <c r="P35" s="193">
        <f t="shared" si="6"/>
        <v>0</v>
      </c>
      <c r="Q35" s="193">
        <f t="shared" si="6"/>
        <v>29</v>
      </c>
      <c r="R35" s="193">
        <f t="shared" si="6"/>
        <v>26</v>
      </c>
      <c r="S35" s="193">
        <f t="shared" si="6"/>
        <v>1</v>
      </c>
      <c r="T35" s="193">
        <f t="shared" si="6"/>
        <v>37</v>
      </c>
      <c r="U35" s="193">
        <f t="shared" si="6"/>
        <v>95</v>
      </c>
      <c r="V35" s="192">
        <f t="shared" si="1"/>
        <v>188</v>
      </c>
    </row>
    <row r="36" spans="1:22" ht="16.5" customHeight="1">
      <c r="A36" s="185"/>
      <c r="B36" s="184"/>
      <c r="C36" s="179" t="s">
        <v>1270</v>
      </c>
      <c r="D36" s="180"/>
      <c r="E36" s="180"/>
      <c r="F36" s="180"/>
      <c r="G36" s="180"/>
      <c r="H36" s="180"/>
      <c r="I36" s="180"/>
      <c r="J36" s="180"/>
      <c r="K36" s="180"/>
      <c r="L36" s="180"/>
      <c r="M36" s="180"/>
      <c r="N36" s="181"/>
      <c r="O36" s="177">
        <v>0</v>
      </c>
      <c r="P36" s="177">
        <v>0</v>
      </c>
      <c r="Q36" s="177">
        <v>7</v>
      </c>
      <c r="R36" s="177">
        <v>14</v>
      </c>
      <c r="S36" s="177">
        <v>0</v>
      </c>
      <c r="T36" s="177">
        <v>13</v>
      </c>
      <c r="U36" s="177">
        <v>29</v>
      </c>
      <c r="V36" s="192">
        <f t="shared" si="1"/>
        <v>63</v>
      </c>
    </row>
    <row r="37" spans="1:22" ht="16.5" customHeight="1">
      <c r="A37" s="185"/>
      <c r="B37" s="185"/>
      <c r="C37" s="179" t="s">
        <v>1459</v>
      </c>
      <c r="D37" s="180"/>
      <c r="E37" s="180"/>
      <c r="F37" s="180"/>
      <c r="G37" s="180"/>
      <c r="H37" s="180"/>
      <c r="I37" s="180"/>
      <c r="J37" s="180"/>
      <c r="K37" s="180"/>
      <c r="L37" s="180"/>
      <c r="M37" s="180"/>
      <c r="N37" s="181"/>
      <c r="O37" s="183"/>
      <c r="P37" s="183"/>
      <c r="Q37" s="177">
        <v>17</v>
      </c>
      <c r="R37" s="177">
        <v>12</v>
      </c>
      <c r="S37" s="177">
        <v>0</v>
      </c>
      <c r="T37" s="177">
        <v>14</v>
      </c>
      <c r="U37" s="177">
        <v>14</v>
      </c>
      <c r="V37" s="192">
        <f t="shared" si="1"/>
        <v>57</v>
      </c>
    </row>
    <row r="38" spans="1:22" ht="16.5" customHeight="1">
      <c r="A38" s="186"/>
      <c r="B38" s="186"/>
      <c r="C38" s="179" t="s">
        <v>1246</v>
      </c>
      <c r="D38" s="180"/>
      <c r="E38" s="180"/>
      <c r="F38" s="180"/>
      <c r="G38" s="180"/>
      <c r="H38" s="180"/>
      <c r="I38" s="180"/>
      <c r="J38" s="180"/>
      <c r="K38" s="180"/>
      <c r="L38" s="180"/>
      <c r="M38" s="180"/>
      <c r="N38" s="181"/>
      <c r="O38" s="183"/>
      <c r="P38" s="183"/>
      <c r="Q38" s="177">
        <v>5</v>
      </c>
      <c r="R38" s="177">
        <v>0</v>
      </c>
      <c r="S38" s="177">
        <v>1</v>
      </c>
      <c r="T38" s="177">
        <v>10</v>
      </c>
      <c r="U38" s="177">
        <v>52</v>
      </c>
      <c r="V38" s="192">
        <f t="shared" si="1"/>
        <v>68</v>
      </c>
    </row>
    <row r="39" spans="1:22" ht="16.5" customHeight="1">
      <c r="A39" s="1353" t="s">
        <v>72</v>
      </c>
      <c r="B39" s="1354"/>
      <c r="C39" s="1354"/>
      <c r="D39" s="1354"/>
      <c r="E39" s="1354"/>
      <c r="F39" s="1354"/>
      <c r="G39" s="1354"/>
      <c r="H39" s="1354"/>
      <c r="I39" s="1354"/>
      <c r="J39" s="1354"/>
      <c r="K39" s="1354"/>
      <c r="L39" s="1354"/>
      <c r="M39" s="1354"/>
      <c r="N39" s="1355"/>
      <c r="O39" s="193">
        <f aca="true" t="shared" si="7" ref="O39:U39">SUM(O11,O31)</f>
        <v>0</v>
      </c>
      <c r="P39" s="193">
        <f t="shared" si="7"/>
        <v>1431</v>
      </c>
      <c r="Q39" s="193">
        <f t="shared" si="7"/>
        <v>3530</v>
      </c>
      <c r="R39" s="193">
        <f t="shared" si="7"/>
        <v>2144</v>
      </c>
      <c r="S39" s="193">
        <f t="shared" si="7"/>
        <v>1767</v>
      </c>
      <c r="T39" s="193">
        <f t="shared" si="7"/>
        <v>1157</v>
      </c>
      <c r="U39" s="193">
        <f t="shared" si="7"/>
        <v>1813</v>
      </c>
      <c r="V39" s="192">
        <f t="shared" si="1"/>
        <v>11842</v>
      </c>
    </row>
    <row r="40" spans="1:22" ht="16.5" customHeight="1">
      <c r="A40" s="179" t="s">
        <v>230</v>
      </c>
      <c r="B40" s="180"/>
      <c r="C40" s="180"/>
      <c r="D40" s="180"/>
      <c r="E40" s="180"/>
      <c r="F40" s="180"/>
      <c r="G40" s="180"/>
      <c r="H40" s="180"/>
      <c r="I40" s="180"/>
      <c r="J40" s="180"/>
      <c r="K40" s="180"/>
      <c r="L40" s="180"/>
      <c r="M40" s="180"/>
      <c r="N40" s="181"/>
      <c r="O40" s="180"/>
      <c r="P40" s="180"/>
      <c r="Q40" s="180"/>
      <c r="R40" s="180"/>
      <c r="S40" s="180"/>
      <c r="T40" s="180"/>
      <c r="U40" s="180"/>
      <c r="V40" s="197"/>
    </row>
    <row r="41" spans="1:22" ht="16.5" customHeight="1">
      <c r="A41" s="182" t="s">
        <v>1138</v>
      </c>
      <c r="B41" s="180"/>
      <c r="C41" s="180"/>
      <c r="D41" s="180"/>
      <c r="E41" s="180"/>
      <c r="F41" s="180"/>
      <c r="G41" s="180"/>
      <c r="H41" s="180"/>
      <c r="I41" s="180"/>
      <c r="J41" s="180"/>
      <c r="K41" s="180"/>
      <c r="L41" s="180"/>
      <c r="M41" s="180"/>
      <c r="N41" s="181"/>
      <c r="O41" s="191"/>
      <c r="P41" s="192">
        <f aca="true" t="shared" si="8" ref="P41:U41">SUM(P42,P50,P54)</f>
        <v>1931387</v>
      </c>
      <c r="Q41" s="192">
        <f t="shared" si="8"/>
        <v>8443336</v>
      </c>
      <c r="R41" s="192">
        <f t="shared" si="8"/>
        <v>6468946</v>
      </c>
      <c r="S41" s="192">
        <f t="shared" si="8"/>
        <v>7104247</v>
      </c>
      <c r="T41" s="192">
        <f t="shared" si="8"/>
        <v>4249636</v>
      </c>
      <c r="U41" s="192">
        <f t="shared" si="8"/>
        <v>7476207</v>
      </c>
      <c r="V41" s="192">
        <f aca="true" t="shared" si="9" ref="V41:V67">SUM(O41:U41)</f>
        <v>35673759</v>
      </c>
    </row>
    <row r="42" spans="1:22" ht="16.5" customHeight="1">
      <c r="A42" s="185"/>
      <c r="B42" s="182" t="s">
        <v>1139</v>
      </c>
      <c r="C42" s="180"/>
      <c r="D42" s="180"/>
      <c r="E42" s="180"/>
      <c r="F42" s="180"/>
      <c r="G42" s="180"/>
      <c r="H42" s="180"/>
      <c r="I42" s="180"/>
      <c r="J42" s="180"/>
      <c r="K42" s="180"/>
      <c r="L42" s="180"/>
      <c r="M42" s="180"/>
      <c r="N42" s="181"/>
      <c r="O42" s="191"/>
      <c r="P42" s="192">
        <f aca="true" t="shared" si="10" ref="P42:U42">SUM(P43:P49)</f>
        <v>1406333</v>
      </c>
      <c r="Q42" s="192">
        <f t="shared" si="10"/>
        <v>7381646</v>
      </c>
      <c r="R42" s="192">
        <f t="shared" si="10"/>
        <v>5800566</v>
      </c>
      <c r="S42" s="192">
        <f t="shared" si="10"/>
        <v>6269166</v>
      </c>
      <c r="T42" s="192">
        <f t="shared" si="10"/>
        <v>3705957</v>
      </c>
      <c r="U42" s="192">
        <f t="shared" si="10"/>
        <v>6918581</v>
      </c>
      <c r="V42" s="192">
        <f t="shared" si="9"/>
        <v>31482249</v>
      </c>
    </row>
    <row r="43" spans="1:22" ht="16.5" customHeight="1">
      <c r="A43" s="185"/>
      <c r="B43" s="184"/>
      <c r="C43" s="179" t="s">
        <v>1496</v>
      </c>
      <c r="D43" s="180"/>
      <c r="E43" s="180"/>
      <c r="F43" s="180"/>
      <c r="G43" s="180"/>
      <c r="H43" s="180"/>
      <c r="I43" s="180"/>
      <c r="J43" s="180"/>
      <c r="K43" s="180"/>
      <c r="L43" s="180"/>
      <c r="M43" s="180"/>
      <c r="N43" s="181"/>
      <c r="O43" s="183"/>
      <c r="P43" s="177">
        <v>887791</v>
      </c>
      <c r="Q43" s="177">
        <v>3978332</v>
      </c>
      <c r="R43" s="177">
        <v>2753958</v>
      </c>
      <c r="S43" s="177">
        <v>3124035</v>
      </c>
      <c r="T43" s="177">
        <v>1683679</v>
      </c>
      <c r="U43" s="177">
        <v>3683969</v>
      </c>
      <c r="V43" s="192">
        <f t="shared" si="9"/>
        <v>16111764</v>
      </c>
    </row>
    <row r="44" spans="1:22" ht="16.5" customHeight="1">
      <c r="A44" s="185"/>
      <c r="B44" s="184"/>
      <c r="C44" s="179" t="s">
        <v>1497</v>
      </c>
      <c r="D44" s="180"/>
      <c r="E44" s="180"/>
      <c r="F44" s="180"/>
      <c r="G44" s="180"/>
      <c r="H44" s="180"/>
      <c r="I44" s="180"/>
      <c r="J44" s="180"/>
      <c r="K44" s="180"/>
      <c r="L44" s="180"/>
      <c r="M44" s="180"/>
      <c r="N44" s="181"/>
      <c r="O44" s="183"/>
      <c r="P44" s="177">
        <v>0</v>
      </c>
      <c r="Q44" s="177">
        <v>0</v>
      </c>
      <c r="R44" s="177">
        <v>3750</v>
      </c>
      <c r="S44" s="177">
        <v>58750</v>
      </c>
      <c r="T44" s="177">
        <v>291950</v>
      </c>
      <c r="U44" s="177">
        <v>1046378</v>
      </c>
      <c r="V44" s="192">
        <f t="shared" si="9"/>
        <v>1400828</v>
      </c>
    </row>
    <row r="45" spans="1:22" ht="16.5" customHeight="1">
      <c r="A45" s="185"/>
      <c r="B45" s="184"/>
      <c r="C45" s="179" t="s">
        <v>1498</v>
      </c>
      <c r="D45" s="180"/>
      <c r="E45" s="180"/>
      <c r="F45" s="180"/>
      <c r="G45" s="180"/>
      <c r="H45" s="180"/>
      <c r="I45" s="180"/>
      <c r="J45" s="180"/>
      <c r="K45" s="180"/>
      <c r="L45" s="180"/>
      <c r="M45" s="180"/>
      <c r="N45" s="181"/>
      <c r="O45" s="183"/>
      <c r="P45" s="177">
        <v>101111</v>
      </c>
      <c r="Q45" s="177">
        <v>1042454</v>
      </c>
      <c r="R45" s="177">
        <v>570973</v>
      </c>
      <c r="S45" s="177">
        <v>581714</v>
      </c>
      <c r="T45" s="177">
        <v>499653</v>
      </c>
      <c r="U45" s="177">
        <v>869680</v>
      </c>
      <c r="V45" s="192">
        <f t="shared" si="9"/>
        <v>3665585</v>
      </c>
    </row>
    <row r="46" spans="1:22" ht="16.5" customHeight="1">
      <c r="A46" s="185"/>
      <c r="B46" s="184"/>
      <c r="C46" s="179" t="s">
        <v>1499</v>
      </c>
      <c r="D46" s="180"/>
      <c r="E46" s="180"/>
      <c r="F46" s="180"/>
      <c r="G46" s="180"/>
      <c r="H46" s="180"/>
      <c r="I46" s="180"/>
      <c r="J46" s="180"/>
      <c r="K46" s="180"/>
      <c r="L46" s="180"/>
      <c r="M46" s="180"/>
      <c r="N46" s="181"/>
      <c r="O46" s="183"/>
      <c r="P46" s="177">
        <v>7150</v>
      </c>
      <c r="Q46" s="177">
        <v>0</v>
      </c>
      <c r="R46" s="177">
        <v>26400</v>
      </c>
      <c r="S46" s="177">
        <v>5500</v>
      </c>
      <c r="T46" s="177">
        <v>26950</v>
      </c>
      <c r="U46" s="177">
        <v>37400</v>
      </c>
      <c r="V46" s="192">
        <f t="shared" si="9"/>
        <v>103400</v>
      </c>
    </row>
    <row r="47" spans="1:22" ht="16.5" customHeight="1">
      <c r="A47" s="185"/>
      <c r="B47" s="184"/>
      <c r="C47" s="179" t="s">
        <v>1140</v>
      </c>
      <c r="D47" s="180"/>
      <c r="E47" s="180"/>
      <c r="F47" s="180"/>
      <c r="G47" s="180"/>
      <c r="H47" s="180"/>
      <c r="I47" s="180"/>
      <c r="J47" s="180"/>
      <c r="K47" s="180"/>
      <c r="L47" s="180"/>
      <c r="M47" s="180"/>
      <c r="N47" s="181"/>
      <c r="O47" s="183"/>
      <c r="P47" s="177">
        <v>182397</v>
      </c>
      <c r="Q47" s="177">
        <v>1057902</v>
      </c>
      <c r="R47" s="177">
        <v>1184881</v>
      </c>
      <c r="S47" s="177">
        <v>1053827</v>
      </c>
      <c r="T47" s="177">
        <v>527012</v>
      </c>
      <c r="U47" s="177">
        <v>278645</v>
      </c>
      <c r="V47" s="192">
        <f t="shared" si="9"/>
        <v>4284664</v>
      </c>
    </row>
    <row r="48" spans="1:22" ht="16.5" customHeight="1">
      <c r="A48" s="185"/>
      <c r="B48" s="184"/>
      <c r="C48" s="179" t="s">
        <v>1141</v>
      </c>
      <c r="D48" s="180"/>
      <c r="E48" s="180"/>
      <c r="F48" s="180"/>
      <c r="G48" s="180"/>
      <c r="H48" s="180"/>
      <c r="I48" s="180"/>
      <c r="J48" s="180"/>
      <c r="K48" s="180"/>
      <c r="L48" s="180"/>
      <c r="M48" s="180"/>
      <c r="N48" s="181"/>
      <c r="O48" s="183"/>
      <c r="P48" s="177">
        <v>16863</v>
      </c>
      <c r="Q48" s="177">
        <v>369751</v>
      </c>
      <c r="R48" s="177">
        <v>619284</v>
      </c>
      <c r="S48" s="177">
        <v>777731</v>
      </c>
      <c r="T48" s="177">
        <v>146216</v>
      </c>
      <c r="U48" s="177">
        <v>313641</v>
      </c>
      <c r="V48" s="192">
        <f t="shared" si="9"/>
        <v>2243486</v>
      </c>
    </row>
    <row r="49" spans="1:22" ht="16.5" customHeight="1">
      <c r="A49" s="185"/>
      <c r="B49" s="186"/>
      <c r="C49" s="179" t="s">
        <v>1502</v>
      </c>
      <c r="D49" s="180"/>
      <c r="E49" s="180"/>
      <c r="F49" s="180"/>
      <c r="G49" s="180"/>
      <c r="H49" s="180"/>
      <c r="I49" s="180"/>
      <c r="J49" s="180"/>
      <c r="K49" s="180"/>
      <c r="L49" s="180"/>
      <c r="M49" s="180"/>
      <c r="N49" s="181"/>
      <c r="O49" s="183"/>
      <c r="P49" s="177">
        <v>211021</v>
      </c>
      <c r="Q49" s="177">
        <v>933207</v>
      </c>
      <c r="R49" s="177">
        <v>641320</v>
      </c>
      <c r="S49" s="177">
        <v>667609</v>
      </c>
      <c r="T49" s="177">
        <v>530497</v>
      </c>
      <c r="U49" s="177">
        <v>688868</v>
      </c>
      <c r="V49" s="192">
        <f t="shared" si="9"/>
        <v>3672522</v>
      </c>
    </row>
    <row r="50" spans="1:22" ht="16.5" customHeight="1">
      <c r="A50" s="185"/>
      <c r="B50" s="1346" t="s">
        <v>1503</v>
      </c>
      <c r="C50" s="1347"/>
      <c r="D50" s="1347"/>
      <c r="E50" s="1347"/>
      <c r="F50" s="1347"/>
      <c r="G50" s="1347"/>
      <c r="H50" s="1347"/>
      <c r="I50" s="1347"/>
      <c r="J50" s="1347"/>
      <c r="K50" s="1347"/>
      <c r="L50" s="1347"/>
      <c r="M50" s="1347"/>
      <c r="N50" s="1348"/>
      <c r="O50" s="191"/>
      <c r="P50" s="192">
        <f aca="true" t="shared" si="11" ref="P50:U50">SUM(P51:P53)</f>
        <v>20134</v>
      </c>
      <c r="Q50" s="192">
        <f t="shared" si="11"/>
        <v>53890</v>
      </c>
      <c r="R50" s="192">
        <f t="shared" si="11"/>
        <v>60950</v>
      </c>
      <c r="S50" s="192">
        <f t="shared" si="11"/>
        <v>380993</v>
      </c>
      <c r="T50" s="192">
        <f t="shared" si="11"/>
        <v>114475</v>
      </c>
      <c r="U50" s="192">
        <f t="shared" si="11"/>
        <v>90386</v>
      </c>
      <c r="V50" s="192">
        <f>SUM(O50:U50)</f>
        <v>720828</v>
      </c>
    </row>
    <row r="51" spans="1:22" ht="16.5" customHeight="1">
      <c r="A51" s="185"/>
      <c r="B51" s="184"/>
      <c r="C51" s="179" t="s">
        <v>1504</v>
      </c>
      <c r="D51" s="180"/>
      <c r="E51" s="180"/>
      <c r="F51" s="180"/>
      <c r="G51" s="180"/>
      <c r="H51" s="180"/>
      <c r="I51" s="180"/>
      <c r="J51" s="180"/>
      <c r="K51" s="180"/>
      <c r="L51" s="180"/>
      <c r="M51" s="180"/>
      <c r="N51" s="181"/>
      <c r="O51" s="183"/>
      <c r="P51" s="177">
        <v>0</v>
      </c>
      <c r="Q51" s="177">
        <v>0</v>
      </c>
      <c r="R51" s="177">
        <v>53564</v>
      </c>
      <c r="S51" s="177">
        <v>59900</v>
      </c>
      <c r="T51" s="177">
        <v>7126</v>
      </c>
      <c r="U51" s="177">
        <v>40877</v>
      </c>
      <c r="V51" s="192">
        <f t="shared" si="9"/>
        <v>161467</v>
      </c>
    </row>
    <row r="52" spans="1:22" ht="16.5" customHeight="1">
      <c r="A52" s="185"/>
      <c r="B52" s="184"/>
      <c r="C52" s="1349" t="s">
        <v>1142</v>
      </c>
      <c r="D52" s="1350"/>
      <c r="E52" s="1350"/>
      <c r="F52" s="1350"/>
      <c r="G52" s="1350"/>
      <c r="H52" s="1350"/>
      <c r="I52" s="1350"/>
      <c r="J52" s="1350"/>
      <c r="K52" s="1350"/>
      <c r="L52" s="1350"/>
      <c r="M52" s="1350"/>
      <c r="N52" s="1351"/>
      <c r="O52" s="183"/>
      <c r="P52" s="177">
        <v>20134</v>
      </c>
      <c r="Q52" s="177">
        <v>53890</v>
      </c>
      <c r="R52" s="177">
        <v>5494</v>
      </c>
      <c r="S52" s="177">
        <v>316245</v>
      </c>
      <c r="T52" s="177">
        <v>107349</v>
      </c>
      <c r="U52" s="177">
        <v>0</v>
      </c>
      <c r="V52" s="192">
        <f t="shared" si="9"/>
        <v>503112</v>
      </c>
    </row>
    <row r="53" spans="1:22" ht="16.5" customHeight="1">
      <c r="A53" s="185"/>
      <c r="B53" s="186"/>
      <c r="C53" s="1349" t="s">
        <v>1143</v>
      </c>
      <c r="D53" s="1350"/>
      <c r="E53" s="1350"/>
      <c r="F53" s="1350"/>
      <c r="G53" s="1350"/>
      <c r="H53" s="1350"/>
      <c r="I53" s="1350"/>
      <c r="J53" s="1350"/>
      <c r="K53" s="1350"/>
      <c r="L53" s="1350"/>
      <c r="M53" s="1350"/>
      <c r="N53" s="1351"/>
      <c r="O53" s="183"/>
      <c r="P53" s="177">
        <v>0</v>
      </c>
      <c r="Q53" s="177">
        <v>0</v>
      </c>
      <c r="R53" s="177">
        <v>1892</v>
      </c>
      <c r="S53" s="177">
        <v>4848</v>
      </c>
      <c r="T53" s="177">
        <v>0</v>
      </c>
      <c r="U53" s="177">
        <v>49509</v>
      </c>
      <c r="V53" s="192">
        <f t="shared" si="9"/>
        <v>56249</v>
      </c>
    </row>
    <row r="54" spans="1:22" ht="16.5" customHeight="1">
      <c r="A54" s="185"/>
      <c r="B54" s="1346" t="s">
        <v>1506</v>
      </c>
      <c r="C54" s="1347"/>
      <c r="D54" s="1347"/>
      <c r="E54" s="1347"/>
      <c r="F54" s="1347"/>
      <c r="G54" s="1347"/>
      <c r="H54" s="1347"/>
      <c r="I54" s="1347"/>
      <c r="J54" s="1347"/>
      <c r="K54" s="1347"/>
      <c r="L54" s="1347"/>
      <c r="M54" s="1347"/>
      <c r="N54" s="1348"/>
      <c r="O54" s="191"/>
      <c r="P54" s="192">
        <f aca="true" t="shared" si="12" ref="P54:U54">SUM(P55:P58)</f>
        <v>504920</v>
      </c>
      <c r="Q54" s="192">
        <f t="shared" si="12"/>
        <v>1007800</v>
      </c>
      <c r="R54" s="192">
        <f t="shared" si="12"/>
        <v>607430</v>
      </c>
      <c r="S54" s="192">
        <f t="shared" si="12"/>
        <v>454088</v>
      </c>
      <c r="T54" s="192">
        <f t="shared" si="12"/>
        <v>429204</v>
      </c>
      <c r="U54" s="192">
        <f t="shared" si="12"/>
        <v>467240</v>
      </c>
      <c r="V54" s="192">
        <f t="shared" si="9"/>
        <v>3470682</v>
      </c>
    </row>
    <row r="55" spans="1:22" ht="16.5" customHeight="1">
      <c r="A55" s="185"/>
      <c r="B55" s="184"/>
      <c r="C55" s="179" t="s">
        <v>1507</v>
      </c>
      <c r="D55" s="180"/>
      <c r="E55" s="180"/>
      <c r="F55" s="180"/>
      <c r="G55" s="180"/>
      <c r="H55" s="180"/>
      <c r="I55" s="180"/>
      <c r="J55" s="180"/>
      <c r="K55" s="180"/>
      <c r="L55" s="180"/>
      <c r="M55" s="180"/>
      <c r="N55" s="181"/>
      <c r="O55" s="183"/>
      <c r="P55" s="177">
        <v>5800</v>
      </c>
      <c r="Q55" s="177">
        <v>6160</v>
      </c>
      <c r="R55" s="177">
        <v>39750</v>
      </c>
      <c r="S55" s="177">
        <v>40650</v>
      </c>
      <c r="T55" s="177">
        <v>37500</v>
      </c>
      <c r="U55" s="177">
        <v>187660</v>
      </c>
      <c r="V55" s="192">
        <f t="shared" si="9"/>
        <v>317520</v>
      </c>
    </row>
    <row r="56" spans="1:22" ht="16.5" customHeight="1">
      <c r="A56" s="185"/>
      <c r="B56" s="184"/>
      <c r="C56" s="1349" t="s">
        <v>467</v>
      </c>
      <c r="D56" s="1350"/>
      <c r="E56" s="1350"/>
      <c r="F56" s="1350"/>
      <c r="G56" s="1350"/>
      <c r="H56" s="1350"/>
      <c r="I56" s="1350"/>
      <c r="J56" s="1350"/>
      <c r="K56" s="1350"/>
      <c r="L56" s="1350"/>
      <c r="M56" s="1350"/>
      <c r="N56" s="1351"/>
      <c r="O56" s="183"/>
      <c r="P56" s="183"/>
      <c r="Q56" s="177">
        <v>0</v>
      </c>
      <c r="R56" s="177">
        <v>0</v>
      </c>
      <c r="S56" s="177">
        <v>5503</v>
      </c>
      <c r="T56" s="177">
        <v>42019</v>
      </c>
      <c r="U56" s="177">
        <v>0</v>
      </c>
      <c r="V56" s="192">
        <f t="shared" si="9"/>
        <v>47522</v>
      </c>
    </row>
    <row r="57" spans="1:22" ht="16.5" customHeight="1">
      <c r="A57" s="185"/>
      <c r="B57" s="184"/>
      <c r="C57" s="1349" t="s">
        <v>1508</v>
      </c>
      <c r="D57" s="1350"/>
      <c r="E57" s="1350"/>
      <c r="F57" s="1350"/>
      <c r="G57" s="1350"/>
      <c r="H57" s="1350"/>
      <c r="I57" s="1350"/>
      <c r="J57" s="1350"/>
      <c r="K57" s="1350"/>
      <c r="L57" s="1350"/>
      <c r="M57" s="1350"/>
      <c r="N57" s="1351"/>
      <c r="O57" s="183"/>
      <c r="P57" s="177">
        <v>0</v>
      </c>
      <c r="Q57" s="177">
        <v>0</v>
      </c>
      <c r="R57" s="177">
        <v>0</v>
      </c>
      <c r="S57" s="177">
        <v>0</v>
      </c>
      <c r="T57" s="177">
        <v>125250</v>
      </c>
      <c r="U57" s="177">
        <v>0</v>
      </c>
      <c r="V57" s="192">
        <f t="shared" si="9"/>
        <v>125250</v>
      </c>
    </row>
    <row r="58" spans="1:22" ht="16.5" customHeight="1">
      <c r="A58" s="186"/>
      <c r="B58" s="186"/>
      <c r="C58" s="179" t="s">
        <v>1144</v>
      </c>
      <c r="D58" s="180"/>
      <c r="E58" s="180"/>
      <c r="F58" s="180"/>
      <c r="G58" s="180"/>
      <c r="H58" s="180"/>
      <c r="I58" s="180"/>
      <c r="J58" s="180"/>
      <c r="K58" s="180"/>
      <c r="L58" s="180"/>
      <c r="M58" s="180"/>
      <c r="N58" s="181"/>
      <c r="O58" s="183"/>
      <c r="P58" s="177">
        <v>499120</v>
      </c>
      <c r="Q58" s="177">
        <v>1001640</v>
      </c>
      <c r="R58" s="177">
        <v>567680</v>
      </c>
      <c r="S58" s="177">
        <v>407935</v>
      </c>
      <c r="T58" s="177">
        <v>224435</v>
      </c>
      <c r="U58" s="177">
        <v>279580</v>
      </c>
      <c r="V58" s="192">
        <f t="shared" si="9"/>
        <v>2980390</v>
      </c>
    </row>
    <row r="59" spans="1:22" ht="16.5" customHeight="1">
      <c r="A59" s="182" t="s">
        <v>228</v>
      </c>
      <c r="B59" s="187"/>
      <c r="C59" s="187"/>
      <c r="D59" s="187"/>
      <c r="E59" s="187"/>
      <c r="F59" s="187"/>
      <c r="G59" s="187"/>
      <c r="H59" s="187"/>
      <c r="I59" s="187"/>
      <c r="J59" s="187"/>
      <c r="K59" s="187"/>
      <c r="L59" s="187"/>
      <c r="M59" s="187"/>
      <c r="N59" s="188"/>
      <c r="O59" s="193">
        <f aca="true" t="shared" si="13" ref="O59:U59">SUM(O60:O62)</f>
        <v>0</v>
      </c>
      <c r="P59" s="193">
        <f t="shared" si="13"/>
        <v>0</v>
      </c>
      <c r="Q59" s="193">
        <f t="shared" si="13"/>
        <v>1093084</v>
      </c>
      <c r="R59" s="193">
        <f t="shared" si="13"/>
        <v>1099109</v>
      </c>
      <c r="S59" s="193">
        <f t="shared" si="13"/>
        <v>235400</v>
      </c>
      <c r="T59" s="193">
        <f t="shared" si="13"/>
        <v>1815449</v>
      </c>
      <c r="U59" s="193">
        <f t="shared" si="13"/>
        <v>5332663</v>
      </c>
      <c r="V59" s="192">
        <f t="shared" si="9"/>
        <v>9575705</v>
      </c>
    </row>
    <row r="60" spans="1:22" ht="16.5" customHeight="1">
      <c r="A60" s="185"/>
      <c r="B60" s="182"/>
      <c r="C60" s="180" t="s">
        <v>1270</v>
      </c>
      <c r="D60" s="180"/>
      <c r="E60" s="180"/>
      <c r="F60" s="180"/>
      <c r="G60" s="180"/>
      <c r="H60" s="180"/>
      <c r="I60" s="180"/>
      <c r="J60" s="180"/>
      <c r="K60" s="180"/>
      <c r="L60" s="180"/>
      <c r="M60" s="180"/>
      <c r="N60" s="181"/>
      <c r="O60" s="177">
        <v>0</v>
      </c>
      <c r="P60" s="177">
        <v>0</v>
      </c>
      <c r="Q60" s="177">
        <v>271283</v>
      </c>
      <c r="R60" s="177">
        <v>533483</v>
      </c>
      <c r="S60" s="177">
        <v>108992</v>
      </c>
      <c r="T60" s="177">
        <v>623729</v>
      </c>
      <c r="U60" s="177">
        <v>1420173</v>
      </c>
      <c r="V60" s="192">
        <f t="shared" si="9"/>
        <v>2957660</v>
      </c>
    </row>
    <row r="61" spans="1:22" ht="16.5" customHeight="1">
      <c r="A61" s="185"/>
      <c r="B61" s="179"/>
      <c r="C61" s="180" t="s">
        <v>1459</v>
      </c>
      <c r="D61" s="180"/>
      <c r="E61" s="180"/>
      <c r="F61" s="180"/>
      <c r="G61" s="180"/>
      <c r="H61" s="180"/>
      <c r="I61" s="180"/>
      <c r="J61" s="180"/>
      <c r="K61" s="180"/>
      <c r="L61" s="180"/>
      <c r="M61" s="180"/>
      <c r="N61" s="181"/>
      <c r="O61" s="183"/>
      <c r="P61" s="183"/>
      <c r="Q61" s="177">
        <v>520163</v>
      </c>
      <c r="R61" s="177">
        <v>565626</v>
      </c>
      <c r="S61" s="177">
        <v>92258</v>
      </c>
      <c r="T61" s="177">
        <v>663377</v>
      </c>
      <c r="U61" s="177">
        <v>890375</v>
      </c>
      <c r="V61" s="192">
        <f t="shared" si="9"/>
        <v>2731799</v>
      </c>
    </row>
    <row r="62" spans="1:22" ht="16.5" customHeight="1">
      <c r="A62" s="185"/>
      <c r="B62" s="186"/>
      <c r="C62" s="180" t="s">
        <v>1246</v>
      </c>
      <c r="D62" s="180"/>
      <c r="E62" s="180"/>
      <c r="F62" s="180"/>
      <c r="G62" s="180"/>
      <c r="H62" s="180"/>
      <c r="I62" s="180"/>
      <c r="J62" s="180"/>
      <c r="K62" s="180"/>
      <c r="L62" s="180"/>
      <c r="M62" s="180"/>
      <c r="N62" s="181"/>
      <c r="O62" s="183"/>
      <c r="P62" s="183"/>
      <c r="Q62" s="177">
        <v>301638</v>
      </c>
      <c r="R62" s="177">
        <v>0</v>
      </c>
      <c r="S62" s="177">
        <v>34150</v>
      </c>
      <c r="T62" s="177">
        <v>528343</v>
      </c>
      <c r="U62" s="177">
        <v>3022115</v>
      </c>
      <c r="V62" s="192">
        <f t="shared" si="9"/>
        <v>3886246</v>
      </c>
    </row>
    <row r="63" spans="1:22" ht="16.5" customHeight="1">
      <c r="A63" s="185"/>
      <c r="B63" s="182" t="s">
        <v>1145</v>
      </c>
      <c r="C63" s="180"/>
      <c r="D63" s="180"/>
      <c r="E63" s="180"/>
      <c r="F63" s="180"/>
      <c r="G63" s="180"/>
      <c r="H63" s="180"/>
      <c r="I63" s="180"/>
      <c r="J63" s="180"/>
      <c r="K63" s="180"/>
      <c r="L63" s="180"/>
      <c r="M63" s="180"/>
      <c r="N63" s="181"/>
      <c r="O63" s="193">
        <f aca="true" t="shared" si="14" ref="O63:U63">SUM(O64:O66)</f>
        <v>0</v>
      </c>
      <c r="P63" s="193">
        <f t="shared" si="14"/>
        <v>0</v>
      </c>
      <c r="Q63" s="193">
        <f t="shared" si="14"/>
        <v>804</v>
      </c>
      <c r="R63" s="193">
        <f t="shared" si="14"/>
        <v>742</v>
      </c>
      <c r="S63" s="193">
        <f t="shared" si="14"/>
        <v>29</v>
      </c>
      <c r="T63" s="193">
        <f t="shared" si="14"/>
        <v>1021</v>
      </c>
      <c r="U63" s="193">
        <f t="shared" si="14"/>
        <v>2877</v>
      </c>
      <c r="V63" s="192">
        <f t="shared" si="9"/>
        <v>5473</v>
      </c>
    </row>
    <row r="64" spans="1:22" ht="16.5" customHeight="1">
      <c r="A64" s="185"/>
      <c r="B64" s="185"/>
      <c r="C64" s="179" t="s">
        <v>1270</v>
      </c>
      <c r="D64" s="180"/>
      <c r="E64" s="180"/>
      <c r="F64" s="180"/>
      <c r="G64" s="180"/>
      <c r="H64" s="180"/>
      <c r="I64" s="180"/>
      <c r="J64" s="180"/>
      <c r="K64" s="180"/>
      <c r="L64" s="180"/>
      <c r="M64" s="180"/>
      <c r="N64" s="181"/>
      <c r="O64" s="177">
        <v>0</v>
      </c>
      <c r="P64" s="177">
        <v>0</v>
      </c>
      <c r="Q64" s="177">
        <v>214</v>
      </c>
      <c r="R64" s="177">
        <v>428</v>
      </c>
      <c r="S64" s="177">
        <v>0</v>
      </c>
      <c r="T64" s="177">
        <v>387</v>
      </c>
      <c r="U64" s="177">
        <v>878</v>
      </c>
      <c r="V64" s="192">
        <f t="shared" si="9"/>
        <v>1907</v>
      </c>
    </row>
    <row r="65" spans="1:22" ht="16.5" customHeight="1">
      <c r="A65" s="185"/>
      <c r="B65" s="185"/>
      <c r="C65" s="179" t="s">
        <v>1459</v>
      </c>
      <c r="D65" s="180"/>
      <c r="E65" s="180"/>
      <c r="F65" s="180"/>
      <c r="G65" s="180"/>
      <c r="H65" s="180"/>
      <c r="I65" s="180"/>
      <c r="J65" s="180"/>
      <c r="K65" s="180"/>
      <c r="L65" s="180"/>
      <c r="M65" s="180"/>
      <c r="N65" s="181"/>
      <c r="O65" s="183"/>
      <c r="P65" s="183"/>
      <c r="Q65" s="177">
        <v>454</v>
      </c>
      <c r="R65" s="177">
        <v>314</v>
      </c>
      <c r="S65" s="177">
        <v>0</v>
      </c>
      <c r="T65" s="177">
        <v>388</v>
      </c>
      <c r="U65" s="177">
        <v>428</v>
      </c>
      <c r="V65" s="192">
        <f t="shared" si="9"/>
        <v>1584</v>
      </c>
    </row>
    <row r="66" spans="1:22" ht="16.5" customHeight="1">
      <c r="A66" s="186"/>
      <c r="B66" s="186"/>
      <c r="C66" s="179" t="s">
        <v>1246</v>
      </c>
      <c r="D66" s="180"/>
      <c r="E66" s="180"/>
      <c r="F66" s="180"/>
      <c r="G66" s="180"/>
      <c r="H66" s="180"/>
      <c r="I66" s="180"/>
      <c r="J66" s="180"/>
      <c r="K66" s="180"/>
      <c r="L66" s="180"/>
      <c r="M66" s="180"/>
      <c r="N66" s="181"/>
      <c r="O66" s="183"/>
      <c r="P66" s="183"/>
      <c r="Q66" s="177">
        <v>136</v>
      </c>
      <c r="R66" s="177">
        <v>0</v>
      </c>
      <c r="S66" s="177">
        <v>29</v>
      </c>
      <c r="T66" s="177">
        <v>246</v>
      </c>
      <c r="U66" s="177">
        <v>1571</v>
      </c>
      <c r="V66" s="192">
        <f t="shared" si="9"/>
        <v>1982</v>
      </c>
    </row>
    <row r="67" spans="1:22" ht="16.5" customHeight="1">
      <c r="A67" s="1353" t="s">
        <v>72</v>
      </c>
      <c r="B67" s="1354"/>
      <c r="C67" s="1354"/>
      <c r="D67" s="1354"/>
      <c r="E67" s="1354"/>
      <c r="F67" s="1354"/>
      <c r="G67" s="1354"/>
      <c r="H67" s="1354"/>
      <c r="I67" s="1354"/>
      <c r="J67" s="1354"/>
      <c r="K67" s="1354"/>
      <c r="L67" s="1354"/>
      <c r="M67" s="1354"/>
      <c r="N67" s="1355"/>
      <c r="O67" s="193">
        <f aca="true" t="shared" si="15" ref="O67:U67">SUM(O41,O59)</f>
        <v>0</v>
      </c>
      <c r="P67" s="193">
        <f t="shared" si="15"/>
        <v>1931387</v>
      </c>
      <c r="Q67" s="193">
        <f t="shared" si="15"/>
        <v>9536420</v>
      </c>
      <c r="R67" s="193">
        <f t="shared" si="15"/>
        <v>7568055</v>
      </c>
      <c r="S67" s="193">
        <f t="shared" si="15"/>
        <v>7339647</v>
      </c>
      <c r="T67" s="193">
        <f t="shared" si="15"/>
        <v>6065085</v>
      </c>
      <c r="U67" s="193">
        <f t="shared" si="15"/>
        <v>12808870</v>
      </c>
      <c r="V67" s="192">
        <f t="shared" si="9"/>
        <v>45249464</v>
      </c>
    </row>
    <row r="68" spans="1:22" ht="16.5" customHeight="1">
      <c r="A68" s="179" t="s">
        <v>231</v>
      </c>
      <c r="B68" s="180"/>
      <c r="C68" s="180"/>
      <c r="D68" s="180"/>
      <c r="E68" s="180"/>
      <c r="F68" s="180"/>
      <c r="G68" s="180"/>
      <c r="H68" s="180"/>
      <c r="I68" s="180"/>
      <c r="J68" s="180"/>
      <c r="K68" s="180"/>
      <c r="L68" s="180"/>
      <c r="M68" s="180"/>
      <c r="N68" s="181"/>
      <c r="O68" s="180"/>
      <c r="P68" s="180"/>
      <c r="Q68" s="180"/>
      <c r="R68" s="180"/>
      <c r="S68" s="180"/>
      <c r="T68" s="180"/>
      <c r="U68" s="180"/>
      <c r="V68" s="197"/>
    </row>
    <row r="69" spans="1:22" ht="16.5" customHeight="1">
      <c r="A69" s="182" t="s">
        <v>1138</v>
      </c>
      <c r="B69" s="180"/>
      <c r="C69" s="180"/>
      <c r="D69" s="180"/>
      <c r="E69" s="180"/>
      <c r="F69" s="180"/>
      <c r="G69" s="180"/>
      <c r="H69" s="180"/>
      <c r="I69" s="180"/>
      <c r="J69" s="180"/>
      <c r="K69" s="180"/>
      <c r="L69" s="180"/>
      <c r="M69" s="180"/>
      <c r="N69" s="181"/>
      <c r="O69" s="191"/>
      <c r="P69" s="192">
        <f aca="true" t="shared" si="16" ref="P69:U69">SUM(P70,P78,P82,P87,P88)</f>
        <v>25034658</v>
      </c>
      <c r="Q69" s="192">
        <f t="shared" si="16"/>
        <v>93213503</v>
      </c>
      <c r="R69" s="192">
        <f t="shared" si="16"/>
        <v>69852309</v>
      </c>
      <c r="S69" s="192">
        <f t="shared" si="16"/>
        <v>76022811</v>
      </c>
      <c r="T69" s="192">
        <f t="shared" si="16"/>
        <v>45857120</v>
      </c>
      <c r="U69" s="192">
        <f t="shared" si="16"/>
        <v>79340679</v>
      </c>
      <c r="V69" s="192">
        <f aca="true" t="shared" si="17" ref="V69:V97">SUM(O69:U69)</f>
        <v>389321080</v>
      </c>
    </row>
    <row r="70" spans="1:22" ht="16.5" customHeight="1">
      <c r="A70" s="185"/>
      <c r="B70" s="182" t="s">
        <v>1139</v>
      </c>
      <c r="C70" s="180"/>
      <c r="D70" s="180"/>
      <c r="E70" s="180"/>
      <c r="F70" s="180"/>
      <c r="G70" s="180"/>
      <c r="H70" s="180"/>
      <c r="I70" s="180"/>
      <c r="J70" s="180"/>
      <c r="K70" s="180"/>
      <c r="L70" s="180"/>
      <c r="M70" s="180"/>
      <c r="N70" s="181"/>
      <c r="O70" s="191"/>
      <c r="P70" s="192">
        <f aca="true" t="shared" si="18" ref="P70:U70">SUM(P71:P77)</f>
        <v>14754083</v>
      </c>
      <c r="Q70" s="192">
        <f t="shared" si="18"/>
        <v>77373189</v>
      </c>
      <c r="R70" s="192">
        <f t="shared" si="18"/>
        <v>60857542</v>
      </c>
      <c r="S70" s="192">
        <f t="shared" si="18"/>
        <v>65779348</v>
      </c>
      <c r="T70" s="192">
        <f t="shared" si="18"/>
        <v>38830170</v>
      </c>
      <c r="U70" s="192">
        <f t="shared" si="18"/>
        <v>72670140</v>
      </c>
      <c r="V70" s="192">
        <f t="shared" si="17"/>
        <v>330264472</v>
      </c>
    </row>
    <row r="71" spans="1:22" ht="16.5" customHeight="1">
      <c r="A71" s="185"/>
      <c r="B71" s="184"/>
      <c r="C71" s="179" t="s">
        <v>1496</v>
      </c>
      <c r="D71" s="180"/>
      <c r="E71" s="180"/>
      <c r="F71" s="180"/>
      <c r="G71" s="180"/>
      <c r="H71" s="180"/>
      <c r="I71" s="180"/>
      <c r="J71" s="180"/>
      <c r="K71" s="180"/>
      <c r="L71" s="180"/>
      <c r="M71" s="180"/>
      <c r="N71" s="181"/>
      <c r="O71" s="183"/>
      <c r="P71" s="177">
        <v>9410430</v>
      </c>
      <c r="Q71" s="177">
        <v>42169930</v>
      </c>
      <c r="R71" s="177">
        <v>29191759</v>
      </c>
      <c r="S71" s="177">
        <v>33114634</v>
      </c>
      <c r="T71" s="177">
        <v>17846934</v>
      </c>
      <c r="U71" s="177">
        <v>39049932</v>
      </c>
      <c r="V71" s="192">
        <f t="shared" si="17"/>
        <v>170783619</v>
      </c>
    </row>
    <row r="72" spans="1:22" ht="16.5" customHeight="1">
      <c r="A72" s="185"/>
      <c r="B72" s="184"/>
      <c r="C72" s="179" t="s">
        <v>1497</v>
      </c>
      <c r="D72" s="180"/>
      <c r="E72" s="180"/>
      <c r="F72" s="180"/>
      <c r="G72" s="180"/>
      <c r="H72" s="180"/>
      <c r="I72" s="180"/>
      <c r="J72" s="180"/>
      <c r="K72" s="180"/>
      <c r="L72" s="180"/>
      <c r="M72" s="180"/>
      <c r="N72" s="181"/>
      <c r="O72" s="183"/>
      <c r="P72" s="177">
        <v>0</v>
      </c>
      <c r="Q72" s="177">
        <v>0</v>
      </c>
      <c r="R72" s="177">
        <v>39750</v>
      </c>
      <c r="S72" s="177">
        <v>622750</v>
      </c>
      <c r="T72" s="177">
        <v>3094670</v>
      </c>
      <c r="U72" s="177">
        <v>11091604</v>
      </c>
      <c r="V72" s="192">
        <f t="shared" si="17"/>
        <v>14848774</v>
      </c>
    </row>
    <row r="73" spans="1:22" ht="16.5" customHeight="1">
      <c r="A73" s="185"/>
      <c r="B73" s="184"/>
      <c r="C73" s="179" t="s">
        <v>1498</v>
      </c>
      <c r="D73" s="180"/>
      <c r="E73" s="180"/>
      <c r="F73" s="180"/>
      <c r="G73" s="180"/>
      <c r="H73" s="180"/>
      <c r="I73" s="180"/>
      <c r="J73" s="180"/>
      <c r="K73" s="180"/>
      <c r="L73" s="180"/>
      <c r="M73" s="180"/>
      <c r="N73" s="181"/>
      <c r="O73" s="183"/>
      <c r="P73" s="177">
        <v>1050338</v>
      </c>
      <c r="Q73" s="177">
        <v>10812155</v>
      </c>
      <c r="R73" s="177">
        <v>5938107</v>
      </c>
      <c r="S73" s="177">
        <v>6049801</v>
      </c>
      <c r="T73" s="177">
        <v>5196383</v>
      </c>
      <c r="U73" s="177">
        <v>9035484</v>
      </c>
      <c r="V73" s="192">
        <f t="shared" si="17"/>
        <v>38082268</v>
      </c>
    </row>
    <row r="74" spans="1:22" ht="16.5" customHeight="1">
      <c r="A74" s="185"/>
      <c r="B74" s="184"/>
      <c r="C74" s="179" t="s">
        <v>1499</v>
      </c>
      <c r="D74" s="180"/>
      <c r="E74" s="180"/>
      <c r="F74" s="180"/>
      <c r="G74" s="180"/>
      <c r="H74" s="180"/>
      <c r="I74" s="180"/>
      <c r="J74" s="180"/>
      <c r="K74" s="180"/>
      <c r="L74" s="180"/>
      <c r="M74" s="180"/>
      <c r="N74" s="181"/>
      <c r="O74" s="183"/>
      <c r="P74" s="177">
        <v>74360</v>
      </c>
      <c r="Q74" s="177">
        <v>0</v>
      </c>
      <c r="R74" s="177">
        <v>274560</v>
      </c>
      <c r="S74" s="177">
        <v>57200</v>
      </c>
      <c r="T74" s="177">
        <v>280280</v>
      </c>
      <c r="U74" s="177">
        <v>388960</v>
      </c>
      <c r="V74" s="192">
        <f t="shared" si="17"/>
        <v>1075360</v>
      </c>
    </row>
    <row r="75" spans="1:22" ht="16.5" customHeight="1">
      <c r="A75" s="185"/>
      <c r="B75" s="184"/>
      <c r="C75" s="179" t="s">
        <v>1140</v>
      </c>
      <c r="D75" s="180"/>
      <c r="E75" s="180"/>
      <c r="F75" s="180"/>
      <c r="G75" s="180"/>
      <c r="H75" s="180"/>
      <c r="I75" s="180"/>
      <c r="J75" s="180"/>
      <c r="K75" s="180"/>
      <c r="L75" s="180"/>
      <c r="M75" s="180"/>
      <c r="N75" s="181"/>
      <c r="O75" s="183"/>
      <c r="P75" s="177">
        <v>1933372</v>
      </c>
      <c r="Q75" s="177">
        <v>11213665</v>
      </c>
      <c r="R75" s="177">
        <v>12559651</v>
      </c>
      <c r="S75" s="177">
        <v>11170503</v>
      </c>
      <c r="T75" s="177">
        <v>5586298</v>
      </c>
      <c r="U75" s="177">
        <v>2953620</v>
      </c>
      <c r="V75" s="192">
        <f t="shared" si="17"/>
        <v>45417109</v>
      </c>
    </row>
    <row r="76" spans="1:22" ht="16.5" customHeight="1">
      <c r="A76" s="185"/>
      <c r="B76" s="184"/>
      <c r="C76" s="179" t="s">
        <v>1141</v>
      </c>
      <c r="D76" s="180"/>
      <c r="E76" s="180"/>
      <c r="F76" s="180"/>
      <c r="G76" s="180"/>
      <c r="H76" s="180"/>
      <c r="I76" s="180"/>
      <c r="J76" s="180"/>
      <c r="K76" s="180"/>
      <c r="L76" s="180"/>
      <c r="M76" s="180"/>
      <c r="N76" s="181"/>
      <c r="O76" s="183"/>
      <c r="P76" s="177">
        <v>175373</v>
      </c>
      <c r="Q76" s="177">
        <v>3845369</v>
      </c>
      <c r="R76" s="177">
        <v>6440515</v>
      </c>
      <c r="S76" s="177">
        <v>8088370</v>
      </c>
      <c r="T76" s="177">
        <v>1520635</v>
      </c>
      <c r="U76" s="177">
        <v>3261860</v>
      </c>
      <c r="V76" s="192">
        <f t="shared" si="17"/>
        <v>23332122</v>
      </c>
    </row>
    <row r="77" spans="1:22" ht="16.5" customHeight="1">
      <c r="A77" s="185"/>
      <c r="B77" s="186"/>
      <c r="C77" s="179" t="s">
        <v>1502</v>
      </c>
      <c r="D77" s="180"/>
      <c r="E77" s="180"/>
      <c r="F77" s="180"/>
      <c r="G77" s="180"/>
      <c r="H77" s="180"/>
      <c r="I77" s="180"/>
      <c r="J77" s="180"/>
      <c r="K77" s="180"/>
      <c r="L77" s="180"/>
      <c r="M77" s="180"/>
      <c r="N77" s="181"/>
      <c r="O77" s="183"/>
      <c r="P77" s="177">
        <v>2110210</v>
      </c>
      <c r="Q77" s="177">
        <v>9332070</v>
      </c>
      <c r="R77" s="177">
        <v>6413200</v>
      </c>
      <c r="S77" s="177">
        <v>6676090</v>
      </c>
      <c r="T77" s="177">
        <v>5304970</v>
      </c>
      <c r="U77" s="177">
        <v>6888680</v>
      </c>
      <c r="V77" s="192">
        <f t="shared" si="17"/>
        <v>36725220</v>
      </c>
    </row>
    <row r="78" spans="1:22" ht="16.5" customHeight="1">
      <c r="A78" s="185"/>
      <c r="B78" s="1346" t="s">
        <v>1503</v>
      </c>
      <c r="C78" s="1347"/>
      <c r="D78" s="1347"/>
      <c r="E78" s="1347"/>
      <c r="F78" s="1347"/>
      <c r="G78" s="1347"/>
      <c r="H78" s="1347"/>
      <c r="I78" s="1347"/>
      <c r="J78" s="1347"/>
      <c r="K78" s="1347"/>
      <c r="L78" s="1347"/>
      <c r="M78" s="1347"/>
      <c r="N78" s="1348"/>
      <c r="O78" s="191"/>
      <c r="P78" s="192">
        <f aca="true" t="shared" si="19" ref="P78:U78">SUM(P79:P81)</f>
        <v>209391</v>
      </c>
      <c r="Q78" s="192">
        <f t="shared" si="19"/>
        <v>560454</v>
      </c>
      <c r="R78" s="192">
        <f t="shared" si="19"/>
        <v>633870</v>
      </c>
      <c r="S78" s="192">
        <f t="shared" si="19"/>
        <v>3962291</v>
      </c>
      <c r="T78" s="192">
        <f t="shared" si="19"/>
        <v>1190533</v>
      </c>
      <c r="U78" s="192">
        <f t="shared" si="19"/>
        <v>938389</v>
      </c>
      <c r="V78" s="192">
        <f t="shared" si="17"/>
        <v>7494928</v>
      </c>
    </row>
    <row r="79" spans="1:22" ht="16.5" customHeight="1">
      <c r="A79" s="185"/>
      <c r="B79" s="184"/>
      <c r="C79" s="179" t="s">
        <v>1504</v>
      </c>
      <c r="D79" s="180"/>
      <c r="E79" s="180"/>
      <c r="F79" s="180"/>
      <c r="G79" s="180"/>
      <c r="H79" s="180"/>
      <c r="I79" s="180"/>
      <c r="J79" s="180"/>
      <c r="K79" s="180"/>
      <c r="L79" s="180"/>
      <c r="M79" s="180"/>
      <c r="N79" s="181"/>
      <c r="O79" s="183"/>
      <c r="P79" s="177">
        <v>0</v>
      </c>
      <c r="Q79" s="177">
        <v>0</v>
      </c>
      <c r="R79" s="177">
        <v>557057</v>
      </c>
      <c r="S79" s="177">
        <v>622954</v>
      </c>
      <c r="T79" s="177">
        <v>74109</v>
      </c>
      <c r="U79" s="177">
        <v>425117</v>
      </c>
      <c r="V79" s="192">
        <f t="shared" si="17"/>
        <v>1679237</v>
      </c>
    </row>
    <row r="80" spans="1:22" ht="16.5" customHeight="1">
      <c r="A80" s="185"/>
      <c r="B80" s="184"/>
      <c r="C80" s="1349" t="s">
        <v>1142</v>
      </c>
      <c r="D80" s="1350"/>
      <c r="E80" s="1350"/>
      <c r="F80" s="1350"/>
      <c r="G80" s="1350"/>
      <c r="H80" s="1350"/>
      <c r="I80" s="1350"/>
      <c r="J80" s="1350"/>
      <c r="K80" s="1350"/>
      <c r="L80" s="1350"/>
      <c r="M80" s="1350"/>
      <c r="N80" s="1351"/>
      <c r="O80" s="183"/>
      <c r="P80" s="177">
        <v>209391</v>
      </c>
      <c r="Q80" s="177">
        <v>560454</v>
      </c>
      <c r="R80" s="177">
        <v>57137</v>
      </c>
      <c r="S80" s="177">
        <v>3288934</v>
      </c>
      <c r="T80" s="177">
        <v>1116424</v>
      </c>
      <c r="U80" s="177">
        <v>0</v>
      </c>
      <c r="V80" s="192">
        <f t="shared" si="17"/>
        <v>5232340</v>
      </c>
    </row>
    <row r="81" spans="1:22" ht="16.5" customHeight="1">
      <c r="A81" s="185"/>
      <c r="B81" s="186"/>
      <c r="C81" s="1349" t="s">
        <v>1143</v>
      </c>
      <c r="D81" s="1350"/>
      <c r="E81" s="1350"/>
      <c r="F81" s="1350"/>
      <c r="G81" s="1350"/>
      <c r="H81" s="1350"/>
      <c r="I81" s="1350"/>
      <c r="J81" s="1350"/>
      <c r="K81" s="1350"/>
      <c r="L81" s="1350"/>
      <c r="M81" s="1350"/>
      <c r="N81" s="1351"/>
      <c r="O81" s="183"/>
      <c r="P81" s="177">
        <v>0</v>
      </c>
      <c r="Q81" s="177">
        <v>0</v>
      </c>
      <c r="R81" s="177">
        <v>19676</v>
      </c>
      <c r="S81" s="177">
        <v>50403</v>
      </c>
      <c r="T81" s="177">
        <v>0</v>
      </c>
      <c r="U81" s="177">
        <v>513272</v>
      </c>
      <c r="V81" s="192">
        <f t="shared" si="17"/>
        <v>583351</v>
      </c>
    </row>
    <row r="82" spans="1:22" ht="16.5" customHeight="1">
      <c r="A82" s="185"/>
      <c r="B82" s="1346" t="s">
        <v>1506</v>
      </c>
      <c r="C82" s="1347"/>
      <c r="D82" s="1347"/>
      <c r="E82" s="1347"/>
      <c r="F82" s="1347"/>
      <c r="G82" s="1347"/>
      <c r="H82" s="1347"/>
      <c r="I82" s="1347"/>
      <c r="J82" s="1347"/>
      <c r="K82" s="1347"/>
      <c r="L82" s="1347"/>
      <c r="M82" s="1347"/>
      <c r="N82" s="1348"/>
      <c r="O82" s="191"/>
      <c r="P82" s="192">
        <f aca="true" t="shared" si="20" ref="P82:U82">SUM(P83:P86)</f>
        <v>5348672</v>
      </c>
      <c r="Q82" s="192">
        <f t="shared" si="20"/>
        <v>10678984</v>
      </c>
      <c r="R82" s="192">
        <f t="shared" si="20"/>
        <v>6411848</v>
      </c>
      <c r="S82" s="192">
        <f t="shared" si="20"/>
        <v>4781292</v>
      </c>
      <c r="T82" s="192">
        <f t="shared" si="20"/>
        <v>4527062</v>
      </c>
      <c r="U82" s="192">
        <f t="shared" si="20"/>
        <v>4840148</v>
      </c>
      <c r="V82" s="192">
        <f t="shared" si="17"/>
        <v>36588006</v>
      </c>
    </row>
    <row r="83" spans="1:22" ht="16.5" customHeight="1">
      <c r="A83" s="185"/>
      <c r="B83" s="185"/>
      <c r="C83" s="179" t="s">
        <v>1507</v>
      </c>
      <c r="D83" s="180"/>
      <c r="E83" s="180"/>
      <c r="F83" s="180"/>
      <c r="G83" s="180"/>
      <c r="H83" s="180"/>
      <c r="I83" s="180"/>
      <c r="J83" s="180"/>
      <c r="K83" s="180"/>
      <c r="L83" s="180"/>
      <c r="M83" s="180"/>
      <c r="N83" s="181"/>
      <c r="O83" s="183"/>
      <c r="P83" s="177">
        <v>58000</v>
      </c>
      <c r="Q83" s="177">
        <v>61600</v>
      </c>
      <c r="R83" s="177">
        <v>397500</v>
      </c>
      <c r="S83" s="177">
        <v>406500</v>
      </c>
      <c r="T83" s="177">
        <v>375000</v>
      </c>
      <c r="U83" s="177">
        <v>1876600</v>
      </c>
      <c r="V83" s="192">
        <f t="shared" si="17"/>
        <v>3175200</v>
      </c>
    </row>
    <row r="84" spans="1:22" ht="16.5" customHeight="1">
      <c r="A84" s="185"/>
      <c r="B84" s="185"/>
      <c r="C84" s="1349" t="s">
        <v>467</v>
      </c>
      <c r="D84" s="1350"/>
      <c r="E84" s="1350"/>
      <c r="F84" s="1350"/>
      <c r="G84" s="1350"/>
      <c r="H84" s="1350"/>
      <c r="I84" s="1350"/>
      <c r="J84" s="1350"/>
      <c r="K84" s="1350"/>
      <c r="L84" s="1350"/>
      <c r="M84" s="1350"/>
      <c r="N84" s="1351"/>
      <c r="O84" s="183"/>
      <c r="P84" s="183"/>
      <c r="Q84" s="177">
        <v>0</v>
      </c>
      <c r="R84" s="177">
        <v>0</v>
      </c>
      <c r="S84" s="177">
        <v>58331</v>
      </c>
      <c r="T84" s="177">
        <v>445401</v>
      </c>
      <c r="U84" s="177">
        <v>0</v>
      </c>
      <c r="V84" s="192">
        <f t="shared" si="17"/>
        <v>503732</v>
      </c>
    </row>
    <row r="85" spans="1:22" ht="16.5" customHeight="1">
      <c r="A85" s="185"/>
      <c r="B85" s="185"/>
      <c r="C85" s="1349" t="s">
        <v>1508</v>
      </c>
      <c r="D85" s="1350"/>
      <c r="E85" s="1350"/>
      <c r="F85" s="1350"/>
      <c r="G85" s="1350"/>
      <c r="H85" s="1350"/>
      <c r="I85" s="1350"/>
      <c r="J85" s="1350"/>
      <c r="K85" s="1350"/>
      <c r="L85" s="1350"/>
      <c r="M85" s="1350"/>
      <c r="N85" s="1351"/>
      <c r="O85" s="183"/>
      <c r="P85" s="177">
        <v>0</v>
      </c>
      <c r="Q85" s="177">
        <v>0</v>
      </c>
      <c r="R85" s="177">
        <v>0</v>
      </c>
      <c r="S85" s="177">
        <v>0</v>
      </c>
      <c r="T85" s="177">
        <v>1327650</v>
      </c>
      <c r="U85" s="177">
        <v>0</v>
      </c>
      <c r="V85" s="192">
        <f t="shared" si="17"/>
        <v>1327650</v>
      </c>
    </row>
    <row r="86" spans="1:22" ht="16.5" customHeight="1">
      <c r="A86" s="185"/>
      <c r="B86" s="186"/>
      <c r="C86" s="179" t="s">
        <v>1144</v>
      </c>
      <c r="D86" s="180"/>
      <c r="E86" s="180"/>
      <c r="F86" s="180"/>
      <c r="G86" s="180"/>
      <c r="H86" s="180"/>
      <c r="I86" s="180"/>
      <c r="J86" s="180"/>
      <c r="K86" s="180"/>
      <c r="L86" s="180"/>
      <c r="M86" s="180"/>
      <c r="N86" s="181"/>
      <c r="O86" s="183"/>
      <c r="P86" s="177">
        <v>5290672</v>
      </c>
      <c r="Q86" s="177">
        <v>10617384</v>
      </c>
      <c r="R86" s="177">
        <v>6014348</v>
      </c>
      <c r="S86" s="177">
        <v>4316461</v>
      </c>
      <c r="T86" s="177">
        <v>2379011</v>
      </c>
      <c r="U86" s="177">
        <v>2963548</v>
      </c>
      <c r="V86" s="192">
        <f t="shared" si="17"/>
        <v>31581424</v>
      </c>
    </row>
    <row r="87" spans="1:22" ht="16.5" customHeight="1">
      <c r="A87" s="185"/>
      <c r="B87" s="1352" t="s">
        <v>1511</v>
      </c>
      <c r="C87" s="1347"/>
      <c r="D87" s="1347"/>
      <c r="E87" s="1347"/>
      <c r="F87" s="1347"/>
      <c r="G87" s="1347"/>
      <c r="H87" s="1347"/>
      <c r="I87" s="1347"/>
      <c r="J87" s="1347"/>
      <c r="K87" s="1347"/>
      <c r="L87" s="1347"/>
      <c r="M87" s="1347"/>
      <c r="N87" s="1348"/>
      <c r="O87" s="183"/>
      <c r="P87" s="177">
        <v>766897</v>
      </c>
      <c r="Q87" s="177">
        <v>742951</v>
      </c>
      <c r="R87" s="177">
        <v>370440</v>
      </c>
      <c r="S87" s="177">
        <v>381984</v>
      </c>
      <c r="T87" s="177">
        <v>294409</v>
      </c>
      <c r="U87" s="177">
        <v>162462</v>
      </c>
      <c r="V87" s="192">
        <f t="shared" si="17"/>
        <v>2719143</v>
      </c>
    </row>
    <row r="88" spans="1:22" ht="16.5" customHeight="1">
      <c r="A88" s="186"/>
      <c r="B88" s="1352" t="s">
        <v>1512</v>
      </c>
      <c r="C88" s="1347"/>
      <c r="D88" s="1347"/>
      <c r="E88" s="1347"/>
      <c r="F88" s="1347"/>
      <c r="G88" s="1347"/>
      <c r="H88" s="1347"/>
      <c r="I88" s="1347"/>
      <c r="J88" s="1347"/>
      <c r="K88" s="1347"/>
      <c r="L88" s="1347"/>
      <c r="M88" s="1347"/>
      <c r="N88" s="1348"/>
      <c r="O88" s="183"/>
      <c r="P88" s="177">
        <v>3955615</v>
      </c>
      <c r="Q88" s="177">
        <v>3857925</v>
      </c>
      <c r="R88" s="177">
        <v>1578609</v>
      </c>
      <c r="S88" s="177">
        <v>1117896</v>
      </c>
      <c r="T88" s="177">
        <v>1014946</v>
      </c>
      <c r="U88" s="177">
        <v>729540</v>
      </c>
      <c r="V88" s="192">
        <f t="shared" si="17"/>
        <v>12254531</v>
      </c>
    </row>
    <row r="89" spans="1:22" ht="16.5" customHeight="1">
      <c r="A89" s="182" t="s">
        <v>228</v>
      </c>
      <c r="B89" s="187"/>
      <c r="C89" s="187"/>
      <c r="D89" s="187"/>
      <c r="E89" s="187"/>
      <c r="F89" s="187"/>
      <c r="G89" s="187"/>
      <c r="H89" s="187"/>
      <c r="I89" s="187"/>
      <c r="J89" s="187"/>
      <c r="K89" s="187"/>
      <c r="L89" s="187"/>
      <c r="M89" s="187"/>
      <c r="N89" s="188"/>
      <c r="O89" s="193">
        <f aca="true" t="shared" si="21" ref="O89:U89">SUM(O90:O92)</f>
        <v>0</v>
      </c>
      <c r="P89" s="193">
        <f t="shared" si="21"/>
        <v>0</v>
      </c>
      <c r="Q89" s="193">
        <f t="shared" si="21"/>
        <v>13121037</v>
      </c>
      <c r="R89" s="193">
        <f t="shared" si="21"/>
        <v>13003766</v>
      </c>
      <c r="S89" s="193">
        <f t="shared" si="21"/>
        <v>2519584</v>
      </c>
      <c r="T89" s="193">
        <f t="shared" si="21"/>
        <v>21111073</v>
      </c>
      <c r="U89" s="193">
        <f t="shared" si="21"/>
        <v>61849421</v>
      </c>
      <c r="V89" s="192">
        <f t="shared" si="17"/>
        <v>111604881</v>
      </c>
    </row>
    <row r="90" spans="1:22" ht="16.5" customHeight="1">
      <c r="A90" s="185"/>
      <c r="B90" s="179"/>
      <c r="C90" s="180" t="s">
        <v>1270</v>
      </c>
      <c r="D90" s="180"/>
      <c r="E90" s="180"/>
      <c r="F90" s="180"/>
      <c r="G90" s="180"/>
      <c r="H90" s="180"/>
      <c r="I90" s="180"/>
      <c r="J90" s="180"/>
      <c r="K90" s="180"/>
      <c r="L90" s="180"/>
      <c r="M90" s="180"/>
      <c r="N90" s="181"/>
      <c r="O90" s="177">
        <v>0</v>
      </c>
      <c r="P90" s="177">
        <v>0</v>
      </c>
      <c r="Q90" s="177">
        <v>3275020</v>
      </c>
      <c r="R90" s="177">
        <v>6455579</v>
      </c>
      <c r="S90" s="177">
        <v>1133515</v>
      </c>
      <c r="T90" s="177">
        <v>7307213</v>
      </c>
      <c r="U90" s="177">
        <v>16706045</v>
      </c>
      <c r="V90" s="192">
        <f t="shared" si="17"/>
        <v>34877372</v>
      </c>
    </row>
    <row r="91" spans="1:22" ht="16.5" customHeight="1">
      <c r="A91" s="185"/>
      <c r="B91" s="179"/>
      <c r="C91" s="180" t="s">
        <v>1459</v>
      </c>
      <c r="D91" s="180"/>
      <c r="E91" s="180"/>
      <c r="F91" s="180"/>
      <c r="G91" s="180"/>
      <c r="H91" s="180"/>
      <c r="I91" s="180"/>
      <c r="J91" s="180"/>
      <c r="K91" s="180"/>
      <c r="L91" s="180"/>
      <c r="M91" s="180"/>
      <c r="N91" s="181"/>
      <c r="O91" s="183"/>
      <c r="P91" s="183"/>
      <c r="Q91" s="177">
        <v>6399117</v>
      </c>
      <c r="R91" s="177">
        <v>6548187</v>
      </c>
      <c r="S91" s="177">
        <v>959483</v>
      </c>
      <c r="T91" s="177">
        <v>7802875</v>
      </c>
      <c r="U91" s="177">
        <v>10138055</v>
      </c>
      <c r="V91" s="192">
        <f t="shared" si="17"/>
        <v>31847717</v>
      </c>
    </row>
    <row r="92" spans="1:22" ht="16.5" customHeight="1">
      <c r="A92" s="185"/>
      <c r="B92" s="179"/>
      <c r="C92" s="180" t="s">
        <v>1246</v>
      </c>
      <c r="D92" s="180"/>
      <c r="E92" s="180"/>
      <c r="F92" s="180"/>
      <c r="G92" s="180"/>
      <c r="H92" s="180"/>
      <c r="I92" s="180"/>
      <c r="J92" s="180"/>
      <c r="K92" s="180"/>
      <c r="L92" s="180"/>
      <c r="M92" s="180"/>
      <c r="N92" s="181"/>
      <c r="O92" s="183"/>
      <c r="P92" s="183"/>
      <c r="Q92" s="177">
        <v>3446900</v>
      </c>
      <c r="R92" s="177">
        <v>0</v>
      </c>
      <c r="S92" s="177">
        <v>426586</v>
      </c>
      <c r="T92" s="177">
        <v>6000985</v>
      </c>
      <c r="U92" s="177">
        <v>35005321</v>
      </c>
      <c r="V92" s="192">
        <f t="shared" si="17"/>
        <v>44879792</v>
      </c>
    </row>
    <row r="93" spans="1:22" ht="16.5" customHeight="1">
      <c r="A93" s="185"/>
      <c r="B93" s="182" t="s">
        <v>229</v>
      </c>
      <c r="C93" s="180"/>
      <c r="D93" s="180"/>
      <c r="E93" s="180"/>
      <c r="F93" s="180"/>
      <c r="G93" s="180"/>
      <c r="H93" s="180"/>
      <c r="I93" s="180"/>
      <c r="J93" s="180"/>
      <c r="K93" s="180"/>
      <c r="L93" s="180"/>
      <c r="M93" s="180"/>
      <c r="N93" s="181"/>
      <c r="O93" s="193">
        <f aca="true" t="shared" si="22" ref="O93:U93">SUM(O94:O96)</f>
        <v>0</v>
      </c>
      <c r="P93" s="193">
        <f t="shared" si="22"/>
        <v>0</v>
      </c>
      <c r="Q93" s="193">
        <f t="shared" si="22"/>
        <v>1779030</v>
      </c>
      <c r="R93" s="193">
        <f t="shared" si="22"/>
        <v>1573040</v>
      </c>
      <c r="S93" s="193">
        <f t="shared" si="22"/>
        <v>71630</v>
      </c>
      <c r="T93" s="193">
        <f t="shared" si="22"/>
        <v>2252720</v>
      </c>
      <c r="U93" s="193">
        <f t="shared" si="22"/>
        <v>6798890</v>
      </c>
      <c r="V93" s="192">
        <f t="shared" si="17"/>
        <v>12475310</v>
      </c>
    </row>
    <row r="94" spans="1:22" ht="16.5" customHeight="1">
      <c r="A94" s="185"/>
      <c r="B94" s="184"/>
      <c r="C94" s="179" t="s">
        <v>1270</v>
      </c>
      <c r="D94" s="180"/>
      <c r="E94" s="180"/>
      <c r="F94" s="180"/>
      <c r="G94" s="180"/>
      <c r="H94" s="180"/>
      <c r="I94" s="180"/>
      <c r="J94" s="180"/>
      <c r="K94" s="180"/>
      <c r="L94" s="180"/>
      <c r="M94" s="180"/>
      <c r="N94" s="181"/>
      <c r="O94" s="177">
        <v>0</v>
      </c>
      <c r="P94" s="177">
        <v>0</v>
      </c>
      <c r="Q94" s="177">
        <v>453680</v>
      </c>
      <c r="R94" s="177">
        <v>907360</v>
      </c>
      <c r="S94" s="177">
        <v>0</v>
      </c>
      <c r="T94" s="177">
        <v>820440</v>
      </c>
      <c r="U94" s="177">
        <v>1936260</v>
      </c>
      <c r="V94" s="192">
        <f t="shared" si="17"/>
        <v>4117740</v>
      </c>
    </row>
    <row r="95" spans="1:22" ht="16.5" customHeight="1">
      <c r="A95" s="185"/>
      <c r="B95" s="185"/>
      <c r="C95" s="179" t="s">
        <v>1459</v>
      </c>
      <c r="D95" s="180"/>
      <c r="E95" s="180"/>
      <c r="F95" s="180"/>
      <c r="G95" s="180"/>
      <c r="H95" s="180"/>
      <c r="I95" s="180"/>
      <c r="J95" s="180"/>
      <c r="K95" s="180"/>
      <c r="L95" s="180"/>
      <c r="M95" s="180"/>
      <c r="N95" s="181"/>
      <c r="O95" s="183"/>
      <c r="P95" s="183"/>
      <c r="Q95" s="177">
        <v>989430</v>
      </c>
      <c r="R95" s="177">
        <v>665680</v>
      </c>
      <c r="S95" s="177">
        <v>0</v>
      </c>
      <c r="T95" s="177">
        <v>903760</v>
      </c>
      <c r="U95" s="177">
        <v>982260</v>
      </c>
      <c r="V95" s="192">
        <f t="shared" si="17"/>
        <v>3541130</v>
      </c>
    </row>
    <row r="96" spans="1:22" ht="16.5" customHeight="1">
      <c r="A96" s="186"/>
      <c r="B96" s="186"/>
      <c r="C96" s="179" t="s">
        <v>1246</v>
      </c>
      <c r="D96" s="180"/>
      <c r="E96" s="180"/>
      <c r="F96" s="180"/>
      <c r="G96" s="180"/>
      <c r="H96" s="180"/>
      <c r="I96" s="180"/>
      <c r="J96" s="180"/>
      <c r="K96" s="180"/>
      <c r="L96" s="180"/>
      <c r="M96" s="180"/>
      <c r="N96" s="181"/>
      <c r="O96" s="183"/>
      <c r="P96" s="183"/>
      <c r="Q96" s="177">
        <v>335920</v>
      </c>
      <c r="R96" s="177">
        <v>0</v>
      </c>
      <c r="S96" s="177">
        <v>71630</v>
      </c>
      <c r="T96" s="177">
        <v>528520</v>
      </c>
      <c r="U96" s="177">
        <v>3880370</v>
      </c>
      <c r="V96" s="192">
        <f t="shared" si="17"/>
        <v>4816440</v>
      </c>
    </row>
    <row r="97" spans="1:22" ht="16.5" customHeight="1">
      <c r="A97" s="1353" t="s">
        <v>72</v>
      </c>
      <c r="B97" s="1354"/>
      <c r="C97" s="1354"/>
      <c r="D97" s="1354"/>
      <c r="E97" s="1354"/>
      <c r="F97" s="1354"/>
      <c r="G97" s="1354"/>
      <c r="H97" s="1354"/>
      <c r="I97" s="1354"/>
      <c r="J97" s="1354"/>
      <c r="K97" s="1354"/>
      <c r="L97" s="1354"/>
      <c r="M97" s="1354"/>
      <c r="N97" s="1355"/>
      <c r="O97" s="193">
        <f aca="true" t="shared" si="23" ref="O97:U97">SUM(O69,O89)</f>
        <v>0</v>
      </c>
      <c r="P97" s="193">
        <f t="shared" si="23"/>
        <v>25034658</v>
      </c>
      <c r="Q97" s="193">
        <f t="shared" si="23"/>
        <v>106334540</v>
      </c>
      <c r="R97" s="193">
        <f t="shared" si="23"/>
        <v>82856075</v>
      </c>
      <c r="S97" s="193">
        <f t="shared" si="23"/>
        <v>78542395</v>
      </c>
      <c r="T97" s="193">
        <f t="shared" si="23"/>
        <v>66968193</v>
      </c>
      <c r="U97" s="193">
        <f t="shared" si="23"/>
        <v>141190100</v>
      </c>
      <c r="V97" s="192">
        <f t="shared" si="17"/>
        <v>500925961</v>
      </c>
    </row>
    <row r="98" spans="1:22" ht="16.5" customHeight="1">
      <c r="A98" s="179" t="s">
        <v>232</v>
      </c>
      <c r="B98" s="180"/>
      <c r="C98" s="180"/>
      <c r="D98" s="180"/>
      <c r="E98" s="180"/>
      <c r="F98" s="180"/>
      <c r="G98" s="180"/>
      <c r="H98" s="180"/>
      <c r="I98" s="180"/>
      <c r="J98" s="180"/>
      <c r="K98" s="180"/>
      <c r="L98" s="180"/>
      <c r="M98" s="180"/>
      <c r="N98" s="181"/>
      <c r="O98" s="180"/>
      <c r="P98" s="180"/>
      <c r="Q98" s="180"/>
      <c r="R98" s="180"/>
      <c r="S98" s="180"/>
      <c r="T98" s="180"/>
      <c r="U98" s="180"/>
      <c r="V98" s="197"/>
    </row>
    <row r="99" spans="1:22" ht="16.5" customHeight="1">
      <c r="A99" s="182" t="s">
        <v>1138</v>
      </c>
      <c r="B99" s="180"/>
      <c r="C99" s="180"/>
      <c r="D99" s="180"/>
      <c r="E99" s="180"/>
      <c r="F99" s="180"/>
      <c r="G99" s="180"/>
      <c r="H99" s="180"/>
      <c r="I99" s="180"/>
      <c r="J99" s="180"/>
      <c r="K99" s="180"/>
      <c r="L99" s="180"/>
      <c r="M99" s="180"/>
      <c r="N99" s="181"/>
      <c r="O99" s="191"/>
      <c r="P99" s="192">
        <f aca="true" t="shared" si="24" ref="P99:U99">SUM(P100,P108,P112,P117,P118)</f>
        <v>23060023</v>
      </c>
      <c r="Q99" s="192">
        <f t="shared" si="24"/>
        <v>84953203</v>
      </c>
      <c r="R99" s="192">
        <f t="shared" si="24"/>
        <v>63468088</v>
      </c>
      <c r="S99" s="192">
        <f t="shared" si="24"/>
        <v>68851825</v>
      </c>
      <c r="T99" s="192">
        <f t="shared" si="24"/>
        <v>41509125</v>
      </c>
      <c r="U99" s="192">
        <f t="shared" si="24"/>
        <v>71702707</v>
      </c>
      <c r="V99" s="192">
        <f aca="true" t="shared" si="25" ref="V99:V127">SUM(O99:U99)</f>
        <v>353544971</v>
      </c>
    </row>
    <row r="100" spans="1:22" ht="16.5" customHeight="1">
      <c r="A100" s="185"/>
      <c r="B100" s="182" t="s">
        <v>1139</v>
      </c>
      <c r="C100" s="180"/>
      <c r="D100" s="180"/>
      <c r="E100" s="180"/>
      <c r="F100" s="180"/>
      <c r="G100" s="180"/>
      <c r="H100" s="180"/>
      <c r="I100" s="180"/>
      <c r="J100" s="180"/>
      <c r="K100" s="180"/>
      <c r="L100" s="180"/>
      <c r="M100" s="180"/>
      <c r="N100" s="181"/>
      <c r="O100" s="191"/>
      <c r="P100" s="192">
        <f aca="true" t="shared" si="26" ref="P100:U100">SUM(P101:P107)</f>
        <v>13278447</v>
      </c>
      <c r="Q100" s="192">
        <f t="shared" si="26"/>
        <v>69635192</v>
      </c>
      <c r="R100" s="192">
        <f t="shared" si="26"/>
        <v>54771377</v>
      </c>
      <c r="S100" s="192">
        <f t="shared" si="26"/>
        <v>59201094</v>
      </c>
      <c r="T100" s="192">
        <f t="shared" si="26"/>
        <v>34946979</v>
      </c>
      <c r="U100" s="192">
        <f t="shared" si="26"/>
        <v>65402876</v>
      </c>
      <c r="V100" s="192">
        <f t="shared" si="25"/>
        <v>297235965</v>
      </c>
    </row>
    <row r="101" spans="1:22" ht="16.5" customHeight="1">
      <c r="A101" s="185"/>
      <c r="B101" s="185"/>
      <c r="C101" s="179" t="s">
        <v>1496</v>
      </c>
      <c r="D101" s="180"/>
      <c r="E101" s="180"/>
      <c r="F101" s="180"/>
      <c r="G101" s="180"/>
      <c r="H101" s="180"/>
      <c r="I101" s="180"/>
      <c r="J101" s="180"/>
      <c r="K101" s="180"/>
      <c r="L101" s="180"/>
      <c r="M101" s="180"/>
      <c r="N101" s="181"/>
      <c r="O101" s="183"/>
      <c r="P101" s="177">
        <v>8469212</v>
      </c>
      <c r="Q101" s="177">
        <v>37952505</v>
      </c>
      <c r="R101" s="177">
        <v>26272365</v>
      </c>
      <c r="S101" s="177">
        <v>29803024</v>
      </c>
      <c r="T101" s="177">
        <v>16062148</v>
      </c>
      <c r="U101" s="177">
        <v>35144786</v>
      </c>
      <c r="V101" s="192">
        <f t="shared" si="25"/>
        <v>153704040</v>
      </c>
    </row>
    <row r="102" spans="1:22" ht="16.5" customHeight="1">
      <c r="A102" s="185"/>
      <c r="B102" s="185"/>
      <c r="C102" s="179" t="s">
        <v>1497</v>
      </c>
      <c r="D102" s="180"/>
      <c r="E102" s="180"/>
      <c r="F102" s="180"/>
      <c r="G102" s="180"/>
      <c r="H102" s="180"/>
      <c r="I102" s="180"/>
      <c r="J102" s="180"/>
      <c r="K102" s="180"/>
      <c r="L102" s="180"/>
      <c r="M102" s="180"/>
      <c r="N102" s="181"/>
      <c r="O102" s="183"/>
      <c r="P102" s="177">
        <v>0</v>
      </c>
      <c r="Q102" s="177">
        <v>0</v>
      </c>
      <c r="R102" s="177">
        <v>35775</v>
      </c>
      <c r="S102" s="177">
        <v>560475</v>
      </c>
      <c r="T102" s="177">
        <v>2785202</v>
      </c>
      <c r="U102" s="177">
        <v>9982438</v>
      </c>
      <c r="V102" s="192">
        <f t="shared" si="25"/>
        <v>13363890</v>
      </c>
    </row>
    <row r="103" spans="1:22" ht="16.5" customHeight="1">
      <c r="A103" s="185"/>
      <c r="B103" s="185"/>
      <c r="C103" s="179" t="s">
        <v>1498</v>
      </c>
      <c r="D103" s="180"/>
      <c r="E103" s="180"/>
      <c r="F103" s="180"/>
      <c r="G103" s="180"/>
      <c r="H103" s="180"/>
      <c r="I103" s="180"/>
      <c r="J103" s="180"/>
      <c r="K103" s="180"/>
      <c r="L103" s="180"/>
      <c r="M103" s="180"/>
      <c r="N103" s="181"/>
      <c r="O103" s="183"/>
      <c r="P103" s="177">
        <v>945293</v>
      </c>
      <c r="Q103" s="177">
        <v>9730853</v>
      </c>
      <c r="R103" s="177">
        <v>5344249</v>
      </c>
      <c r="S103" s="177">
        <v>5444768</v>
      </c>
      <c r="T103" s="177">
        <v>4676710</v>
      </c>
      <c r="U103" s="177">
        <v>8131878</v>
      </c>
      <c r="V103" s="192">
        <f t="shared" si="25"/>
        <v>34273751</v>
      </c>
    </row>
    <row r="104" spans="1:22" ht="16.5" customHeight="1">
      <c r="A104" s="185"/>
      <c r="B104" s="185"/>
      <c r="C104" s="179" t="s">
        <v>1499</v>
      </c>
      <c r="D104" s="180"/>
      <c r="E104" s="180"/>
      <c r="F104" s="180"/>
      <c r="G104" s="180"/>
      <c r="H104" s="180"/>
      <c r="I104" s="180"/>
      <c r="J104" s="180"/>
      <c r="K104" s="180"/>
      <c r="L104" s="180"/>
      <c r="M104" s="180"/>
      <c r="N104" s="181"/>
      <c r="O104" s="183"/>
      <c r="P104" s="177">
        <v>66924</v>
      </c>
      <c r="Q104" s="177">
        <v>0</v>
      </c>
      <c r="R104" s="177">
        <v>247104</v>
      </c>
      <c r="S104" s="177">
        <v>51480</v>
      </c>
      <c r="T104" s="177">
        <v>252252</v>
      </c>
      <c r="U104" s="177">
        <v>350064</v>
      </c>
      <c r="V104" s="192">
        <f t="shared" si="25"/>
        <v>967824</v>
      </c>
    </row>
    <row r="105" spans="1:22" ht="16.5" customHeight="1">
      <c r="A105" s="185"/>
      <c r="B105" s="185"/>
      <c r="C105" s="179" t="s">
        <v>1140</v>
      </c>
      <c r="D105" s="180"/>
      <c r="E105" s="180"/>
      <c r="F105" s="180"/>
      <c r="G105" s="180"/>
      <c r="H105" s="180"/>
      <c r="I105" s="180"/>
      <c r="J105" s="180"/>
      <c r="K105" s="180"/>
      <c r="L105" s="180"/>
      <c r="M105" s="180"/>
      <c r="N105" s="181"/>
      <c r="O105" s="183"/>
      <c r="P105" s="177">
        <v>1739998</v>
      </c>
      <c r="Q105" s="177">
        <v>10092181</v>
      </c>
      <c r="R105" s="177">
        <v>11303591</v>
      </c>
      <c r="S105" s="177">
        <v>10053380</v>
      </c>
      <c r="T105" s="177">
        <v>5027633</v>
      </c>
      <c r="U105" s="177">
        <v>2658238</v>
      </c>
      <c r="V105" s="192">
        <f t="shared" si="25"/>
        <v>40875021</v>
      </c>
    </row>
    <row r="106" spans="1:22" ht="16.5" customHeight="1">
      <c r="A106" s="185"/>
      <c r="B106" s="185"/>
      <c r="C106" s="179" t="s">
        <v>1141</v>
      </c>
      <c r="D106" s="180"/>
      <c r="E106" s="180"/>
      <c r="F106" s="180"/>
      <c r="G106" s="180"/>
      <c r="H106" s="180"/>
      <c r="I106" s="180"/>
      <c r="J106" s="180"/>
      <c r="K106" s="180"/>
      <c r="L106" s="180"/>
      <c r="M106" s="180"/>
      <c r="N106" s="181"/>
      <c r="O106" s="183"/>
      <c r="P106" s="177">
        <v>157831</v>
      </c>
      <c r="Q106" s="177">
        <v>3460790</v>
      </c>
      <c r="R106" s="177">
        <v>5796413</v>
      </c>
      <c r="S106" s="177">
        <v>7279486</v>
      </c>
      <c r="T106" s="177">
        <v>1368561</v>
      </c>
      <c r="U106" s="177">
        <v>2935660</v>
      </c>
      <c r="V106" s="192">
        <f t="shared" si="25"/>
        <v>20998741</v>
      </c>
    </row>
    <row r="107" spans="1:22" ht="16.5" customHeight="1">
      <c r="A107" s="185"/>
      <c r="B107" s="186"/>
      <c r="C107" s="179" t="s">
        <v>1502</v>
      </c>
      <c r="D107" s="180"/>
      <c r="E107" s="180"/>
      <c r="F107" s="180"/>
      <c r="G107" s="180"/>
      <c r="H107" s="180"/>
      <c r="I107" s="180"/>
      <c r="J107" s="180"/>
      <c r="K107" s="180"/>
      <c r="L107" s="180"/>
      <c r="M107" s="180"/>
      <c r="N107" s="181"/>
      <c r="O107" s="183"/>
      <c r="P107" s="177">
        <v>1899189</v>
      </c>
      <c r="Q107" s="177">
        <v>8398863</v>
      </c>
      <c r="R107" s="177">
        <v>5771880</v>
      </c>
      <c r="S107" s="177">
        <v>6008481</v>
      </c>
      <c r="T107" s="177">
        <v>4774473</v>
      </c>
      <c r="U107" s="177">
        <v>6199812</v>
      </c>
      <c r="V107" s="192">
        <f t="shared" si="25"/>
        <v>33052698</v>
      </c>
    </row>
    <row r="108" spans="1:22" ht="16.5" customHeight="1">
      <c r="A108" s="185"/>
      <c r="B108" s="1346" t="s">
        <v>1503</v>
      </c>
      <c r="C108" s="1347"/>
      <c r="D108" s="1347"/>
      <c r="E108" s="1347"/>
      <c r="F108" s="1347"/>
      <c r="G108" s="1347"/>
      <c r="H108" s="1347"/>
      <c r="I108" s="1347"/>
      <c r="J108" s="1347"/>
      <c r="K108" s="1347"/>
      <c r="L108" s="1347"/>
      <c r="M108" s="1347"/>
      <c r="N108" s="1348"/>
      <c r="O108" s="191"/>
      <c r="P108" s="192">
        <f aca="true" t="shared" si="27" ref="P108:U108">SUM(P109:P111)</f>
        <v>188450</v>
      </c>
      <c r="Q108" s="192">
        <f t="shared" si="27"/>
        <v>504404</v>
      </c>
      <c r="R108" s="192">
        <f t="shared" si="27"/>
        <v>570471</v>
      </c>
      <c r="S108" s="192">
        <f t="shared" si="27"/>
        <v>3566033</v>
      </c>
      <c r="T108" s="192">
        <f t="shared" si="27"/>
        <v>1071472</v>
      </c>
      <c r="U108" s="192">
        <f t="shared" si="27"/>
        <v>844544</v>
      </c>
      <c r="V108" s="192">
        <f>SUM(O108:U108)</f>
        <v>6745374</v>
      </c>
    </row>
    <row r="109" spans="1:22" ht="16.5" customHeight="1">
      <c r="A109" s="185"/>
      <c r="B109" s="184"/>
      <c r="C109" s="179" t="s">
        <v>1504</v>
      </c>
      <c r="D109" s="180"/>
      <c r="E109" s="180"/>
      <c r="F109" s="180"/>
      <c r="G109" s="180"/>
      <c r="H109" s="180"/>
      <c r="I109" s="180"/>
      <c r="J109" s="180"/>
      <c r="K109" s="180"/>
      <c r="L109" s="180"/>
      <c r="M109" s="180"/>
      <c r="N109" s="181"/>
      <c r="O109" s="183"/>
      <c r="P109" s="177">
        <v>0</v>
      </c>
      <c r="Q109" s="177">
        <v>0</v>
      </c>
      <c r="R109" s="177">
        <v>501341</v>
      </c>
      <c r="S109" s="177">
        <v>560651</v>
      </c>
      <c r="T109" s="177">
        <v>66698</v>
      </c>
      <c r="U109" s="177">
        <v>382601</v>
      </c>
      <c r="V109" s="192">
        <f t="shared" si="25"/>
        <v>1511291</v>
      </c>
    </row>
    <row r="110" spans="1:22" ht="16.5" customHeight="1">
      <c r="A110" s="185"/>
      <c r="B110" s="184"/>
      <c r="C110" s="1349" t="s">
        <v>1142</v>
      </c>
      <c r="D110" s="1350"/>
      <c r="E110" s="1350"/>
      <c r="F110" s="1350"/>
      <c r="G110" s="1350"/>
      <c r="H110" s="1350"/>
      <c r="I110" s="1350"/>
      <c r="J110" s="1350"/>
      <c r="K110" s="1350"/>
      <c r="L110" s="1350"/>
      <c r="M110" s="1350"/>
      <c r="N110" s="1351"/>
      <c r="O110" s="183"/>
      <c r="P110" s="177">
        <v>188450</v>
      </c>
      <c r="Q110" s="177">
        <v>504404</v>
      </c>
      <c r="R110" s="177">
        <v>51422</v>
      </c>
      <c r="S110" s="177">
        <v>2960020</v>
      </c>
      <c r="T110" s="177">
        <v>1004774</v>
      </c>
      <c r="U110" s="177">
        <v>0</v>
      </c>
      <c r="V110" s="192">
        <f t="shared" si="25"/>
        <v>4709070</v>
      </c>
    </row>
    <row r="111" spans="1:22" ht="16.5" customHeight="1">
      <c r="A111" s="185"/>
      <c r="B111" s="186"/>
      <c r="C111" s="1349" t="s">
        <v>1143</v>
      </c>
      <c r="D111" s="1350"/>
      <c r="E111" s="1350"/>
      <c r="F111" s="1350"/>
      <c r="G111" s="1350"/>
      <c r="H111" s="1350"/>
      <c r="I111" s="1350"/>
      <c r="J111" s="1350"/>
      <c r="K111" s="1350"/>
      <c r="L111" s="1350"/>
      <c r="M111" s="1350"/>
      <c r="N111" s="1351"/>
      <c r="O111" s="183"/>
      <c r="P111" s="177">
        <v>0</v>
      </c>
      <c r="Q111" s="177">
        <v>0</v>
      </c>
      <c r="R111" s="177">
        <v>17708</v>
      </c>
      <c r="S111" s="177">
        <v>45362</v>
      </c>
      <c r="T111" s="177">
        <v>0</v>
      </c>
      <c r="U111" s="177">
        <v>461943</v>
      </c>
      <c r="V111" s="192">
        <f t="shared" si="25"/>
        <v>525013</v>
      </c>
    </row>
    <row r="112" spans="1:22" ht="16.5" customHeight="1">
      <c r="A112" s="185"/>
      <c r="B112" s="1346" t="s">
        <v>1506</v>
      </c>
      <c r="C112" s="1347"/>
      <c r="D112" s="1347"/>
      <c r="E112" s="1347"/>
      <c r="F112" s="1347"/>
      <c r="G112" s="1347"/>
      <c r="H112" s="1347"/>
      <c r="I112" s="1347"/>
      <c r="J112" s="1347"/>
      <c r="K112" s="1347"/>
      <c r="L112" s="1347"/>
      <c r="M112" s="1347"/>
      <c r="N112" s="1348"/>
      <c r="O112" s="191"/>
      <c r="P112" s="192">
        <f aca="true" t="shared" si="28" ref="P112:U112">SUM(P113:P116)</f>
        <v>5342872</v>
      </c>
      <c r="Q112" s="192">
        <f t="shared" si="28"/>
        <v>10672824</v>
      </c>
      <c r="R112" s="192">
        <f t="shared" si="28"/>
        <v>6372098</v>
      </c>
      <c r="S112" s="192">
        <f t="shared" si="28"/>
        <v>4734808</v>
      </c>
      <c r="T112" s="192">
        <f t="shared" si="28"/>
        <v>4312256</v>
      </c>
      <c r="U112" s="192">
        <f t="shared" si="28"/>
        <v>4652488</v>
      </c>
      <c r="V112" s="192">
        <f t="shared" si="25"/>
        <v>36087346</v>
      </c>
    </row>
    <row r="113" spans="1:22" ht="16.5" customHeight="1">
      <c r="A113" s="185"/>
      <c r="B113" s="184"/>
      <c r="C113" s="179" t="s">
        <v>1507</v>
      </c>
      <c r="D113" s="180"/>
      <c r="E113" s="180"/>
      <c r="F113" s="180"/>
      <c r="G113" s="180"/>
      <c r="H113" s="180"/>
      <c r="I113" s="180"/>
      <c r="J113" s="180"/>
      <c r="K113" s="180"/>
      <c r="L113" s="180"/>
      <c r="M113" s="180"/>
      <c r="N113" s="181"/>
      <c r="O113" s="183"/>
      <c r="P113" s="177">
        <v>52200</v>
      </c>
      <c r="Q113" s="177">
        <v>55440</v>
      </c>
      <c r="R113" s="177">
        <v>357750</v>
      </c>
      <c r="S113" s="177">
        <v>365850</v>
      </c>
      <c r="T113" s="177">
        <v>337500</v>
      </c>
      <c r="U113" s="177">
        <v>1688940</v>
      </c>
      <c r="V113" s="192">
        <f t="shared" si="25"/>
        <v>2857680</v>
      </c>
    </row>
    <row r="114" spans="1:22" ht="16.5" customHeight="1">
      <c r="A114" s="185"/>
      <c r="B114" s="184"/>
      <c r="C114" s="1349" t="s">
        <v>467</v>
      </c>
      <c r="D114" s="1350"/>
      <c r="E114" s="1350"/>
      <c r="F114" s="1350"/>
      <c r="G114" s="1350"/>
      <c r="H114" s="1350"/>
      <c r="I114" s="1350"/>
      <c r="J114" s="1350"/>
      <c r="K114" s="1350"/>
      <c r="L114" s="1350"/>
      <c r="M114" s="1350"/>
      <c r="N114" s="1351"/>
      <c r="O114" s="183"/>
      <c r="P114" s="183"/>
      <c r="Q114" s="177">
        <v>0</v>
      </c>
      <c r="R114" s="177">
        <v>0</v>
      </c>
      <c r="S114" s="177">
        <v>52497</v>
      </c>
      <c r="T114" s="177">
        <v>400860</v>
      </c>
      <c r="U114" s="177">
        <v>0</v>
      </c>
      <c r="V114" s="192">
        <f t="shared" si="25"/>
        <v>453357</v>
      </c>
    </row>
    <row r="115" spans="1:22" ht="16.5" customHeight="1">
      <c r="A115" s="185"/>
      <c r="B115" s="184"/>
      <c r="C115" s="1349" t="s">
        <v>1508</v>
      </c>
      <c r="D115" s="1350"/>
      <c r="E115" s="1350"/>
      <c r="F115" s="1350"/>
      <c r="G115" s="1350"/>
      <c r="H115" s="1350"/>
      <c r="I115" s="1350"/>
      <c r="J115" s="1350"/>
      <c r="K115" s="1350"/>
      <c r="L115" s="1350"/>
      <c r="M115" s="1350"/>
      <c r="N115" s="1351"/>
      <c r="O115" s="183"/>
      <c r="P115" s="177">
        <v>0</v>
      </c>
      <c r="Q115" s="177">
        <v>0</v>
      </c>
      <c r="R115" s="177">
        <v>0</v>
      </c>
      <c r="S115" s="177">
        <v>0</v>
      </c>
      <c r="T115" s="177">
        <v>1194885</v>
      </c>
      <c r="U115" s="177">
        <v>0</v>
      </c>
      <c r="V115" s="192">
        <f t="shared" si="25"/>
        <v>1194885</v>
      </c>
    </row>
    <row r="116" spans="1:22" ht="16.5" customHeight="1">
      <c r="A116" s="185"/>
      <c r="B116" s="186"/>
      <c r="C116" s="179" t="s">
        <v>1144</v>
      </c>
      <c r="D116" s="180"/>
      <c r="E116" s="180"/>
      <c r="F116" s="180"/>
      <c r="G116" s="180"/>
      <c r="H116" s="180"/>
      <c r="I116" s="180"/>
      <c r="J116" s="180"/>
      <c r="K116" s="180"/>
      <c r="L116" s="180"/>
      <c r="M116" s="180"/>
      <c r="N116" s="181"/>
      <c r="O116" s="183"/>
      <c r="P116" s="177">
        <v>5290672</v>
      </c>
      <c r="Q116" s="177">
        <v>10617384</v>
      </c>
      <c r="R116" s="177">
        <v>6014348</v>
      </c>
      <c r="S116" s="177">
        <v>4316461</v>
      </c>
      <c r="T116" s="177">
        <v>2379011</v>
      </c>
      <c r="U116" s="177">
        <v>2963548</v>
      </c>
      <c r="V116" s="192">
        <f t="shared" si="25"/>
        <v>31581424</v>
      </c>
    </row>
    <row r="117" spans="1:22" ht="16.5" customHeight="1">
      <c r="A117" s="185"/>
      <c r="B117" s="1352" t="s">
        <v>1511</v>
      </c>
      <c r="C117" s="1347"/>
      <c r="D117" s="1347"/>
      <c r="E117" s="1347"/>
      <c r="F117" s="1347"/>
      <c r="G117" s="1347"/>
      <c r="H117" s="1347"/>
      <c r="I117" s="1347"/>
      <c r="J117" s="1347"/>
      <c r="K117" s="1347"/>
      <c r="L117" s="1347"/>
      <c r="M117" s="1347"/>
      <c r="N117" s="1348"/>
      <c r="O117" s="183"/>
      <c r="P117" s="177">
        <v>690205</v>
      </c>
      <c r="Q117" s="177">
        <v>668653</v>
      </c>
      <c r="R117" s="177">
        <v>333396</v>
      </c>
      <c r="S117" s="177">
        <v>343785</v>
      </c>
      <c r="T117" s="177">
        <v>264967</v>
      </c>
      <c r="U117" s="177">
        <v>146215</v>
      </c>
      <c r="V117" s="192">
        <f t="shared" si="25"/>
        <v>2447221</v>
      </c>
    </row>
    <row r="118" spans="1:22" ht="16.5" customHeight="1">
      <c r="A118" s="186"/>
      <c r="B118" s="1352" t="s">
        <v>1512</v>
      </c>
      <c r="C118" s="1347"/>
      <c r="D118" s="1347"/>
      <c r="E118" s="1347"/>
      <c r="F118" s="1347"/>
      <c r="G118" s="1347"/>
      <c r="H118" s="1347"/>
      <c r="I118" s="1347"/>
      <c r="J118" s="1347"/>
      <c r="K118" s="1347"/>
      <c r="L118" s="1347"/>
      <c r="M118" s="1347"/>
      <c r="N118" s="1348"/>
      <c r="O118" s="183"/>
      <c r="P118" s="177">
        <v>3560049</v>
      </c>
      <c r="Q118" s="177">
        <v>3472130</v>
      </c>
      <c r="R118" s="177">
        <v>1420746</v>
      </c>
      <c r="S118" s="177">
        <v>1006105</v>
      </c>
      <c r="T118" s="177">
        <v>913451</v>
      </c>
      <c r="U118" s="177">
        <v>656584</v>
      </c>
      <c r="V118" s="192">
        <f t="shared" si="25"/>
        <v>11029065</v>
      </c>
    </row>
    <row r="119" spans="1:22" ht="16.5" customHeight="1">
      <c r="A119" s="182" t="s">
        <v>228</v>
      </c>
      <c r="B119" s="187"/>
      <c r="C119" s="187"/>
      <c r="D119" s="187"/>
      <c r="E119" s="187"/>
      <c r="F119" s="187"/>
      <c r="G119" s="187"/>
      <c r="H119" s="187"/>
      <c r="I119" s="187"/>
      <c r="J119" s="187"/>
      <c r="K119" s="187"/>
      <c r="L119" s="187"/>
      <c r="M119" s="187"/>
      <c r="N119" s="188"/>
      <c r="O119" s="193">
        <f aca="true" t="shared" si="29" ref="O119:U119">SUM(O120:O122)</f>
        <v>0</v>
      </c>
      <c r="P119" s="193">
        <f t="shared" si="29"/>
        <v>0</v>
      </c>
      <c r="Q119" s="193">
        <f t="shared" si="29"/>
        <v>11483461</v>
      </c>
      <c r="R119" s="193">
        <f t="shared" si="29"/>
        <v>11369554</v>
      </c>
      <c r="S119" s="193">
        <f t="shared" si="29"/>
        <v>2252163</v>
      </c>
      <c r="T119" s="193">
        <f t="shared" si="29"/>
        <v>18492106</v>
      </c>
      <c r="U119" s="193">
        <f t="shared" si="29"/>
        <v>55286644</v>
      </c>
      <c r="V119" s="192">
        <f t="shared" si="25"/>
        <v>98883928</v>
      </c>
    </row>
    <row r="120" spans="1:22" ht="16.5" customHeight="1">
      <c r="A120" s="185"/>
      <c r="B120" s="179"/>
      <c r="C120" s="180" t="s">
        <v>1270</v>
      </c>
      <c r="D120" s="180"/>
      <c r="E120" s="180"/>
      <c r="F120" s="180"/>
      <c r="G120" s="180"/>
      <c r="H120" s="180"/>
      <c r="I120" s="180"/>
      <c r="J120" s="180"/>
      <c r="K120" s="180"/>
      <c r="L120" s="180"/>
      <c r="M120" s="180"/>
      <c r="N120" s="181"/>
      <c r="O120" s="177">
        <v>0</v>
      </c>
      <c r="P120" s="177">
        <v>0</v>
      </c>
      <c r="Q120" s="177">
        <v>2885881</v>
      </c>
      <c r="R120" s="177">
        <v>5626829</v>
      </c>
      <c r="S120" s="177">
        <v>1020160</v>
      </c>
      <c r="T120" s="177">
        <v>6416582</v>
      </c>
      <c r="U120" s="177">
        <v>15627843</v>
      </c>
      <c r="V120" s="192">
        <f t="shared" si="25"/>
        <v>31577295</v>
      </c>
    </row>
    <row r="121" spans="1:22" ht="16.5" customHeight="1">
      <c r="A121" s="185"/>
      <c r="B121" s="179"/>
      <c r="C121" s="180" t="s">
        <v>1459</v>
      </c>
      <c r="D121" s="180"/>
      <c r="E121" s="180"/>
      <c r="F121" s="180"/>
      <c r="G121" s="180"/>
      <c r="H121" s="180"/>
      <c r="I121" s="180"/>
      <c r="J121" s="180"/>
      <c r="K121" s="180"/>
      <c r="L121" s="180"/>
      <c r="M121" s="180"/>
      <c r="N121" s="181"/>
      <c r="O121" s="183"/>
      <c r="P121" s="183"/>
      <c r="Q121" s="177">
        <v>5529781</v>
      </c>
      <c r="R121" s="177">
        <v>5742725</v>
      </c>
      <c r="S121" s="177">
        <v>863533</v>
      </c>
      <c r="T121" s="177">
        <v>6810313</v>
      </c>
      <c r="U121" s="177">
        <v>8948546</v>
      </c>
      <c r="V121" s="192">
        <f t="shared" si="25"/>
        <v>27894898</v>
      </c>
    </row>
    <row r="122" spans="1:22" ht="16.5" customHeight="1">
      <c r="A122" s="185"/>
      <c r="B122" s="179"/>
      <c r="C122" s="180" t="s">
        <v>1246</v>
      </c>
      <c r="D122" s="180"/>
      <c r="E122" s="180"/>
      <c r="F122" s="180"/>
      <c r="G122" s="180"/>
      <c r="H122" s="180"/>
      <c r="I122" s="180"/>
      <c r="J122" s="180"/>
      <c r="K122" s="180"/>
      <c r="L122" s="180"/>
      <c r="M122" s="180"/>
      <c r="N122" s="181"/>
      <c r="O122" s="183"/>
      <c r="P122" s="183"/>
      <c r="Q122" s="177">
        <v>3067799</v>
      </c>
      <c r="R122" s="177">
        <v>0</v>
      </c>
      <c r="S122" s="177">
        <v>368470</v>
      </c>
      <c r="T122" s="177">
        <v>5265211</v>
      </c>
      <c r="U122" s="177">
        <v>30710255</v>
      </c>
      <c r="V122" s="192">
        <f t="shared" si="25"/>
        <v>39411735</v>
      </c>
    </row>
    <row r="123" spans="1:22" ht="16.5" customHeight="1">
      <c r="A123" s="185"/>
      <c r="B123" s="182" t="s">
        <v>229</v>
      </c>
      <c r="C123" s="180"/>
      <c r="D123" s="180"/>
      <c r="E123" s="180"/>
      <c r="F123" s="180"/>
      <c r="G123" s="180"/>
      <c r="H123" s="180"/>
      <c r="I123" s="180"/>
      <c r="J123" s="180"/>
      <c r="K123" s="180"/>
      <c r="L123" s="180"/>
      <c r="M123" s="180"/>
      <c r="N123" s="181"/>
      <c r="O123" s="193">
        <f aca="true" t="shared" si="30" ref="O123:U123">SUM(O124:O126)</f>
        <v>0</v>
      </c>
      <c r="P123" s="193">
        <f t="shared" si="30"/>
        <v>0</v>
      </c>
      <c r="Q123" s="193">
        <f t="shared" si="30"/>
        <v>1275670</v>
      </c>
      <c r="R123" s="193">
        <f t="shared" si="30"/>
        <v>1081920</v>
      </c>
      <c r="S123" s="193">
        <f t="shared" si="30"/>
        <v>49010</v>
      </c>
      <c r="T123" s="193">
        <f t="shared" si="30"/>
        <v>1519620</v>
      </c>
      <c r="U123" s="193">
        <f t="shared" si="30"/>
        <v>5025870</v>
      </c>
      <c r="V123" s="192">
        <f t="shared" si="25"/>
        <v>8952090</v>
      </c>
    </row>
    <row r="124" spans="1:22" ht="16.5" customHeight="1">
      <c r="A124" s="185"/>
      <c r="B124" s="185"/>
      <c r="C124" s="179" t="s">
        <v>1270</v>
      </c>
      <c r="D124" s="180"/>
      <c r="E124" s="180"/>
      <c r="F124" s="180"/>
      <c r="G124" s="180"/>
      <c r="H124" s="180"/>
      <c r="I124" s="180"/>
      <c r="J124" s="180"/>
      <c r="K124" s="180"/>
      <c r="L124" s="180"/>
      <c r="M124" s="180"/>
      <c r="N124" s="181"/>
      <c r="O124" s="177">
        <v>0</v>
      </c>
      <c r="P124" s="177">
        <v>0</v>
      </c>
      <c r="Q124" s="177">
        <v>346680</v>
      </c>
      <c r="R124" s="177">
        <v>633440</v>
      </c>
      <c r="S124" s="177">
        <v>0</v>
      </c>
      <c r="T124" s="177">
        <v>578500</v>
      </c>
      <c r="U124" s="177">
        <v>1619700</v>
      </c>
      <c r="V124" s="192">
        <f t="shared" si="25"/>
        <v>3178320</v>
      </c>
    </row>
    <row r="125" spans="1:22" ht="16.5" customHeight="1">
      <c r="A125" s="185"/>
      <c r="B125" s="185"/>
      <c r="C125" s="179" t="s">
        <v>1459</v>
      </c>
      <c r="D125" s="180"/>
      <c r="E125" s="180"/>
      <c r="F125" s="180"/>
      <c r="G125" s="180"/>
      <c r="H125" s="180"/>
      <c r="I125" s="180"/>
      <c r="J125" s="180"/>
      <c r="K125" s="180"/>
      <c r="L125" s="180"/>
      <c r="M125" s="180"/>
      <c r="N125" s="181"/>
      <c r="O125" s="183"/>
      <c r="P125" s="183"/>
      <c r="Q125" s="177">
        <v>661070</v>
      </c>
      <c r="R125" s="177">
        <v>448480</v>
      </c>
      <c r="S125" s="177">
        <v>0</v>
      </c>
      <c r="T125" s="177">
        <v>601120</v>
      </c>
      <c r="U125" s="177">
        <v>708340</v>
      </c>
      <c r="V125" s="192">
        <f t="shared" si="25"/>
        <v>2419010</v>
      </c>
    </row>
    <row r="126" spans="1:22" ht="16.5" customHeight="1">
      <c r="A126" s="186"/>
      <c r="B126" s="186"/>
      <c r="C126" s="179" t="s">
        <v>1246</v>
      </c>
      <c r="D126" s="180"/>
      <c r="E126" s="180"/>
      <c r="F126" s="180"/>
      <c r="G126" s="180"/>
      <c r="H126" s="180"/>
      <c r="I126" s="180"/>
      <c r="J126" s="180"/>
      <c r="K126" s="180"/>
      <c r="L126" s="180"/>
      <c r="M126" s="180"/>
      <c r="N126" s="181"/>
      <c r="O126" s="183"/>
      <c r="P126" s="183"/>
      <c r="Q126" s="177">
        <v>267920</v>
      </c>
      <c r="R126" s="177">
        <v>0</v>
      </c>
      <c r="S126" s="177">
        <v>49010</v>
      </c>
      <c r="T126" s="177">
        <v>340000</v>
      </c>
      <c r="U126" s="177">
        <v>2697830</v>
      </c>
      <c r="V126" s="192">
        <f t="shared" si="25"/>
        <v>3354760</v>
      </c>
    </row>
    <row r="127" spans="1:22" ht="16.5" customHeight="1">
      <c r="A127" s="1353" t="s">
        <v>72</v>
      </c>
      <c r="B127" s="1354"/>
      <c r="C127" s="1354"/>
      <c r="D127" s="1354"/>
      <c r="E127" s="1354"/>
      <c r="F127" s="1354"/>
      <c r="G127" s="1354"/>
      <c r="H127" s="1354"/>
      <c r="I127" s="1354"/>
      <c r="J127" s="1354"/>
      <c r="K127" s="1354"/>
      <c r="L127" s="1354"/>
      <c r="M127" s="1354"/>
      <c r="N127" s="1355"/>
      <c r="O127" s="193">
        <f aca="true" t="shared" si="31" ref="O127:U127">SUM(O99,O119)</f>
        <v>0</v>
      </c>
      <c r="P127" s="193">
        <f t="shared" si="31"/>
        <v>23060023</v>
      </c>
      <c r="Q127" s="193">
        <f t="shared" si="31"/>
        <v>96436664</v>
      </c>
      <c r="R127" s="193">
        <f t="shared" si="31"/>
        <v>74837642</v>
      </c>
      <c r="S127" s="193">
        <f t="shared" si="31"/>
        <v>71103988</v>
      </c>
      <c r="T127" s="193">
        <f t="shared" si="31"/>
        <v>60001231</v>
      </c>
      <c r="U127" s="193">
        <f t="shared" si="31"/>
        <v>126989351</v>
      </c>
      <c r="V127" s="192">
        <f t="shared" si="25"/>
        <v>452428899</v>
      </c>
    </row>
  </sheetData>
  <sheetProtection/>
  <mergeCells count="37">
    <mergeCell ref="B82:N82"/>
    <mergeCell ref="C84:N84"/>
    <mergeCell ref="C85:N85"/>
    <mergeCell ref="C110:N110"/>
    <mergeCell ref="C111:N111"/>
    <mergeCell ref="B29:N29"/>
    <mergeCell ref="B30:N30"/>
    <mergeCell ref="B50:N50"/>
    <mergeCell ref="B54:N54"/>
    <mergeCell ref="C80:N80"/>
    <mergeCell ref="B108:N108"/>
    <mergeCell ref="A97:N97"/>
    <mergeCell ref="B88:N88"/>
    <mergeCell ref="B87:N87"/>
    <mergeCell ref="A2:V2"/>
    <mergeCell ref="A3:V3"/>
    <mergeCell ref="B20:N20"/>
    <mergeCell ref="B24:N24"/>
    <mergeCell ref="C22:N22"/>
    <mergeCell ref="C23:N23"/>
    <mergeCell ref="A9:N9"/>
    <mergeCell ref="A127:N127"/>
    <mergeCell ref="B118:N118"/>
    <mergeCell ref="B117:N117"/>
    <mergeCell ref="B112:N112"/>
    <mergeCell ref="C114:N114"/>
    <mergeCell ref="C115:N115"/>
    <mergeCell ref="C26:N26"/>
    <mergeCell ref="C27:N27"/>
    <mergeCell ref="C81:N81"/>
    <mergeCell ref="C52:N52"/>
    <mergeCell ref="C53:N53"/>
    <mergeCell ref="C56:N56"/>
    <mergeCell ref="C57:N57"/>
    <mergeCell ref="A67:N67"/>
    <mergeCell ref="A39:N39"/>
    <mergeCell ref="B78:N78"/>
  </mergeCells>
  <printOptions/>
  <pageMargins left="0.7874015748031497" right="0.3937007874015748" top="0.5905511811023623" bottom="0.5905511811023623" header="0.5118110236220472" footer="0.5118110236220472"/>
  <pageSetup firstPageNumber="35" useFirstPageNumber="1" horizontalDpi="600" verticalDpi="600" orientation="portrait" paperSize="9" scale="70" r:id="rId1"/>
  <headerFooter alignWithMargins="0">
    <oddFooter>&amp;C－&amp;P－</oddFooter>
  </headerFooter>
  <rowBreaks count="1" manualBreakCount="1">
    <brk id="67" max="255" man="1"/>
  </rowBreaks>
</worksheet>
</file>

<file path=xl/worksheets/sheet22.xml><?xml version="1.0" encoding="utf-8"?>
<worksheet xmlns="http://schemas.openxmlformats.org/spreadsheetml/2006/main" xmlns:r="http://schemas.openxmlformats.org/officeDocument/2006/relationships">
  <dimension ref="A1:V43"/>
  <sheetViews>
    <sheetView zoomScale="75" zoomScaleNormal="75" workbookViewId="0" topLeftCell="A1">
      <pane xSplit="14" ySplit="9" topLeftCell="O10" activePane="bottomRight" state="frozen"/>
      <selection pane="topLeft" activeCell="B5" sqref="B5"/>
      <selection pane="topRight" activeCell="B5" sqref="B5"/>
      <selection pane="bottomLeft" activeCell="B5" sqref="B5"/>
      <selection pane="bottomRight" activeCell="R28" sqref="R28"/>
    </sheetView>
  </sheetViews>
  <sheetFormatPr defaultColWidth="9.00390625" defaultRowHeight="16.5" customHeight="1"/>
  <cols>
    <col min="1" max="14" width="1.625" style="32" customWidth="1"/>
    <col min="15" max="22" width="12.625" style="32" customWidth="1"/>
    <col min="23" max="16384" width="8.625" style="32" customWidth="1"/>
  </cols>
  <sheetData>
    <row r="1" ht="16.5" customHeight="1">
      <c r="A1" s="51" t="s">
        <v>1112</v>
      </c>
    </row>
    <row r="2" spans="1:22" ht="16.5" customHeight="1">
      <c r="A2" s="1356" t="s">
        <v>224</v>
      </c>
      <c r="B2" s="1356"/>
      <c r="C2" s="1356"/>
      <c r="D2" s="1356"/>
      <c r="E2" s="1356"/>
      <c r="F2" s="1356"/>
      <c r="G2" s="1356"/>
      <c r="H2" s="1356"/>
      <c r="I2" s="1356"/>
      <c r="J2" s="1356"/>
      <c r="K2" s="1356"/>
      <c r="L2" s="1356"/>
      <c r="M2" s="1356"/>
      <c r="N2" s="1356"/>
      <c r="O2" s="1356"/>
      <c r="P2" s="1356"/>
      <c r="Q2" s="1356"/>
      <c r="R2" s="1356"/>
      <c r="S2" s="1356"/>
      <c r="T2" s="1356"/>
      <c r="U2" s="1356"/>
      <c r="V2" s="1356"/>
    </row>
    <row r="3" spans="1:22" ht="16.5" customHeight="1">
      <c r="A3" s="1356" t="s">
        <v>1238</v>
      </c>
      <c r="B3" s="1356"/>
      <c r="C3" s="1356"/>
      <c r="D3" s="1356"/>
      <c r="E3" s="1356"/>
      <c r="F3" s="1356"/>
      <c r="G3" s="1356"/>
      <c r="H3" s="1356"/>
      <c r="I3" s="1356"/>
      <c r="J3" s="1356"/>
      <c r="K3" s="1356"/>
      <c r="L3" s="1356"/>
      <c r="M3" s="1356"/>
      <c r="N3" s="1356"/>
      <c r="O3" s="1356"/>
      <c r="P3" s="1356"/>
      <c r="Q3" s="1356"/>
      <c r="R3" s="1356"/>
      <c r="S3" s="1356"/>
      <c r="T3" s="1356"/>
      <c r="U3" s="1356"/>
      <c r="V3" s="1356"/>
    </row>
    <row r="5" spans="21:22" ht="16.5" customHeight="1">
      <c r="U5" s="194" t="s">
        <v>250</v>
      </c>
      <c r="V5" s="195" t="s">
        <v>1187</v>
      </c>
    </row>
    <row r="6" spans="1:22" ht="16.5" customHeight="1">
      <c r="A6" s="52" t="s">
        <v>225</v>
      </c>
      <c r="U6" s="196" t="s">
        <v>249</v>
      </c>
      <c r="V6" s="196" t="s">
        <v>1191</v>
      </c>
    </row>
    <row r="7" ht="16.5" customHeight="1">
      <c r="B7" s="52" t="s">
        <v>1110</v>
      </c>
    </row>
    <row r="8" ht="16.5" customHeight="1">
      <c r="B8" s="52" t="s">
        <v>1111</v>
      </c>
    </row>
    <row r="9" spans="1:22" ht="16.5" customHeight="1">
      <c r="A9" s="1357" t="s">
        <v>73</v>
      </c>
      <c r="B9" s="1357"/>
      <c r="C9" s="1357"/>
      <c r="D9" s="1357"/>
      <c r="E9" s="1357"/>
      <c r="F9" s="1357"/>
      <c r="G9" s="1357"/>
      <c r="H9" s="1357"/>
      <c r="I9" s="1357"/>
      <c r="J9" s="1357"/>
      <c r="K9" s="1357"/>
      <c r="L9" s="1357"/>
      <c r="M9" s="1357"/>
      <c r="N9" s="1357"/>
      <c r="O9" s="178" t="s">
        <v>71</v>
      </c>
      <c r="P9" s="178" t="s">
        <v>1074</v>
      </c>
      <c r="Q9" s="178" t="s">
        <v>1075</v>
      </c>
      <c r="R9" s="178" t="s">
        <v>1076</v>
      </c>
      <c r="S9" s="178" t="s">
        <v>1077</v>
      </c>
      <c r="T9" s="178" t="s">
        <v>916</v>
      </c>
      <c r="U9" s="178" t="s">
        <v>917</v>
      </c>
      <c r="V9" s="178" t="s">
        <v>1257</v>
      </c>
    </row>
    <row r="10" spans="1:22" ht="16.5" customHeight="1">
      <c r="A10" s="179" t="s">
        <v>227</v>
      </c>
      <c r="B10" s="180"/>
      <c r="C10" s="180"/>
      <c r="D10" s="180"/>
      <c r="E10" s="180"/>
      <c r="F10" s="180"/>
      <c r="G10" s="180"/>
      <c r="H10" s="180"/>
      <c r="I10" s="180"/>
      <c r="J10" s="180"/>
      <c r="K10" s="180"/>
      <c r="L10" s="180"/>
      <c r="M10" s="180"/>
      <c r="N10" s="181"/>
      <c r="O10" s="180"/>
      <c r="P10" s="180"/>
      <c r="Q10" s="180"/>
      <c r="R10" s="180"/>
      <c r="S10" s="180"/>
      <c r="T10" s="180"/>
      <c r="U10" s="180"/>
      <c r="V10" s="181"/>
    </row>
    <row r="11" spans="1:22" ht="16.5" customHeight="1">
      <c r="A11" s="1358" t="s">
        <v>456</v>
      </c>
      <c r="B11" s="1359"/>
      <c r="C11" s="1359"/>
      <c r="D11" s="1359"/>
      <c r="E11" s="1359"/>
      <c r="F11" s="1359"/>
      <c r="G11" s="1359"/>
      <c r="H11" s="1359"/>
      <c r="I11" s="1359"/>
      <c r="J11" s="1359"/>
      <c r="K11" s="1359"/>
      <c r="L11" s="1359"/>
      <c r="M11" s="1359"/>
      <c r="N11" s="1360"/>
      <c r="O11" s="191"/>
      <c r="P11" s="192">
        <f aca="true" t="shared" si="0" ref="P11:U11">SUM(P12,P19)</f>
        <v>0</v>
      </c>
      <c r="Q11" s="192">
        <f t="shared" si="0"/>
        <v>14</v>
      </c>
      <c r="R11" s="192">
        <f t="shared" si="0"/>
        <v>11</v>
      </c>
      <c r="S11" s="192">
        <f t="shared" si="0"/>
        <v>27</v>
      </c>
      <c r="T11" s="192">
        <f t="shared" si="0"/>
        <v>9</v>
      </c>
      <c r="U11" s="192">
        <f t="shared" si="0"/>
        <v>46</v>
      </c>
      <c r="V11" s="192">
        <f aca="true" t="shared" si="1" ref="V11:V26">SUM(O11:U11)</f>
        <v>107</v>
      </c>
    </row>
    <row r="12" spans="1:22" ht="16.5" customHeight="1">
      <c r="A12" s="184"/>
      <c r="B12" s="182" t="s">
        <v>1068</v>
      </c>
      <c r="C12" s="180"/>
      <c r="D12" s="180"/>
      <c r="E12" s="180"/>
      <c r="F12" s="180"/>
      <c r="G12" s="180"/>
      <c r="H12" s="180"/>
      <c r="I12" s="180"/>
      <c r="J12" s="180"/>
      <c r="K12" s="180"/>
      <c r="L12" s="180"/>
      <c r="M12" s="180"/>
      <c r="N12" s="181"/>
      <c r="O12" s="191"/>
      <c r="P12" s="192">
        <f aca="true" t="shared" si="2" ref="P12:U12">SUM(P13:P18)</f>
        <v>0</v>
      </c>
      <c r="Q12" s="192">
        <f t="shared" si="2"/>
        <v>14</v>
      </c>
      <c r="R12" s="192">
        <f t="shared" si="2"/>
        <v>11</v>
      </c>
      <c r="S12" s="192">
        <f t="shared" si="2"/>
        <v>20</v>
      </c>
      <c r="T12" s="192">
        <f t="shared" si="2"/>
        <v>9</v>
      </c>
      <c r="U12" s="192">
        <f t="shared" si="2"/>
        <v>29</v>
      </c>
      <c r="V12" s="192">
        <f t="shared" si="1"/>
        <v>83</v>
      </c>
    </row>
    <row r="13" spans="1:22" ht="16.5" customHeight="1">
      <c r="A13" s="184"/>
      <c r="B13" s="184"/>
      <c r="C13" s="179" t="s">
        <v>457</v>
      </c>
      <c r="D13" s="180"/>
      <c r="E13" s="180"/>
      <c r="F13" s="180"/>
      <c r="G13" s="180"/>
      <c r="H13" s="180"/>
      <c r="I13" s="180"/>
      <c r="J13" s="180"/>
      <c r="K13" s="180"/>
      <c r="L13" s="180"/>
      <c r="M13" s="180"/>
      <c r="N13" s="181"/>
      <c r="O13" s="183"/>
      <c r="P13" s="183"/>
      <c r="Q13" s="177">
        <v>4</v>
      </c>
      <c r="R13" s="177">
        <v>5</v>
      </c>
      <c r="S13" s="177">
        <v>5</v>
      </c>
      <c r="T13" s="177">
        <v>5</v>
      </c>
      <c r="U13" s="177">
        <v>10</v>
      </c>
      <c r="V13" s="192">
        <f t="shared" si="1"/>
        <v>29</v>
      </c>
    </row>
    <row r="14" spans="1:22" ht="16.5" customHeight="1">
      <c r="A14" s="184"/>
      <c r="B14" s="184"/>
      <c r="C14" s="179" t="s">
        <v>618</v>
      </c>
      <c r="D14" s="180"/>
      <c r="E14" s="180"/>
      <c r="F14" s="180"/>
      <c r="G14" s="180"/>
      <c r="H14" s="180"/>
      <c r="I14" s="180"/>
      <c r="J14" s="180"/>
      <c r="K14" s="180"/>
      <c r="L14" s="180"/>
      <c r="M14" s="180"/>
      <c r="N14" s="181"/>
      <c r="O14" s="183"/>
      <c r="P14" s="183"/>
      <c r="Q14" s="177">
        <v>5</v>
      </c>
      <c r="R14" s="177">
        <v>6</v>
      </c>
      <c r="S14" s="177">
        <v>1</v>
      </c>
      <c r="T14" s="177">
        <v>0</v>
      </c>
      <c r="U14" s="177">
        <v>10</v>
      </c>
      <c r="V14" s="192">
        <f t="shared" si="1"/>
        <v>22</v>
      </c>
    </row>
    <row r="15" spans="1:22" ht="16.5" customHeight="1">
      <c r="A15" s="184"/>
      <c r="B15" s="184"/>
      <c r="C15" s="179" t="s">
        <v>458</v>
      </c>
      <c r="D15" s="180"/>
      <c r="E15" s="180"/>
      <c r="F15" s="180"/>
      <c r="G15" s="180"/>
      <c r="H15" s="180"/>
      <c r="I15" s="180"/>
      <c r="J15" s="180"/>
      <c r="K15" s="180"/>
      <c r="L15" s="180"/>
      <c r="M15" s="180"/>
      <c r="N15" s="181"/>
      <c r="O15" s="183"/>
      <c r="P15" s="183"/>
      <c r="Q15" s="177">
        <v>5</v>
      </c>
      <c r="R15" s="177">
        <v>0</v>
      </c>
      <c r="S15" s="177">
        <v>0</v>
      </c>
      <c r="T15" s="177">
        <v>0</v>
      </c>
      <c r="U15" s="177">
        <v>6</v>
      </c>
      <c r="V15" s="192">
        <f t="shared" si="1"/>
        <v>11</v>
      </c>
    </row>
    <row r="16" spans="1:22" ht="16.5" customHeight="1">
      <c r="A16" s="184"/>
      <c r="B16" s="184"/>
      <c r="C16" s="179" t="s">
        <v>1069</v>
      </c>
      <c r="D16" s="180"/>
      <c r="E16" s="180"/>
      <c r="F16" s="180"/>
      <c r="G16" s="180"/>
      <c r="H16" s="180"/>
      <c r="I16" s="180"/>
      <c r="J16" s="180"/>
      <c r="K16" s="180"/>
      <c r="L16" s="180"/>
      <c r="M16" s="180"/>
      <c r="N16" s="181"/>
      <c r="O16" s="183"/>
      <c r="P16" s="177">
        <v>0</v>
      </c>
      <c r="Q16" s="177">
        <v>0</v>
      </c>
      <c r="R16" s="177">
        <v>0</v>
      </c>
      <c r="S16" s="177">
        <v>2</v>
      </c>
      <c r="T16" s="177">
        <v>0</v>
      </c>
      <c r="U16" s="177">
        <v>3</v>
      </c>
      <c r="V16" s="192">
        <f t="shared" si="1"/>
        <v>5</v>
      </c>
    </row>
    <row r="17" spans="1:22" ht="16.5" customHeight="1">
      <c r="A17" s="184"/>
      <c r="B17" s="184"/>
      <c r="C17" s="179" t="s">
        <v>1070</v>
      </c>
      <c r="D17" s="180"/>
      <c r="E17" s="180"/>
      <c r="F17" s="180"/>
      <c r="G17" s="180"/>
      <c r="H17" s="180"/>
      <c r="I17" s="180"/>
      <c r="J17" s="180"/>
      <c r="K17" s="180"/>
      <c r="L17" s="180"/>
      <c r="M17" s="180"/>
      <c r="N17" s="181"/>
      <c r="O17" s="183"/>
      <c r="P17" s="177">
        <v>0</v>
      </c>
      <c r="Q17" s="177">
        <v>0</v>
      </c>
      <c r="R17" s="177">
        <v>0</v>
      </c>
      <c r="S17" s="177">
        <v>12</v>
      </c>
      <c r="T17" s="177">
        <v>4</v>
      </c>
      <c r="U17" s="177">
        <v>0</v>
      </c>
      <c r="V17" s="192">
        <f t="shared" si="1"/>
        <v>16</v>
      </c>
    </row>
    <row r="18" spans="1:22" ht="16.5" customHeight="1">
      <c r="A18" s="184"/>
      <c r="B18" s="184"/>
      <c r="C18" s="179" t="s">
        <v>1071</v>
      </c>
      <c r="D18" s="180"/>
      <c r="E18" s="180"/>
      <c r="F18" s="180"/>
      <c r="G18" s="180"/>
      <c r="H18" s="180"/>
      <c r="I18" s="180"/>
      <c r="J18" s="180"/>
      <c r="K18" s="180"/>
      <c r="L18" s="180"/>
      <c r="M18" s="180"/>
      <c r="N18" s="181"/>
      <c r="O18" s="183"/>
      <c r="P18" s="177">
        <v>0</v>
      </c>
      <c r="Q18" s="177">
        <v>0</v>
      </c>
      <c r="R18" s="177">
        <v>0</v>
      </c>
      <c r="S18" s="177">
        <v>0</v>
      </c>
      <c r="T18" s="177">
        <v>0</v>
      </c>
      <c r="U18" s="177">
        <v>0</v>
      </c>
      <c r="V18" s="192">
        <f t="shared" si="1"/>
        <v>0</v>
      </c>
    </row>
    <row r="19" spans="1:22" ht="16.5" customHeight="1">
      <c r="A19" s="184"/>
      <c r="B19" s="182" t="s">
        <v>1072</v>
      </c>
      <c r="C19" s="180"/>
      <c r="D19" s="180"/>
      <c r="E19" s="180"/>
      <c r="F19" s="180"/>
      <c r="G19" s="180"/>
      <c r="H19" s="180"/>
      <c r="I19" s="180"/>
      <c r="J19" s="180"/>
      <c r="K19" s="180"/>
      <c r="L19" s="180"/>
      <c r="M19" s="180"/>
      <c r="N19" s="181"/>
      <c r="O19" s="191"/>
      <c r="P19" s="192">
        <f aca="true" t="shared" si="3" ref="P19:U19">SUM(P20:P25)</f>
        <v>0</v>
      </c>
      <c r="Q19" s="192">
        <f t="shared" si="3"/>
        <v>0</v>
      </c>
      <c r="R19" s="192">
        <f t="shared" si="3"/>
        <v>0</v>
      </c>
      <c r="S19" s="192">
        <f t="shared" si="3"/>
        <v>7</v>
      </c>
      <c r="T19" s="192">
        <f t="shared" si="3"/>
        <v>0</v>
      </c>
      <c r="U19" s="192">
        <f t="shared" si="3"/>
        <v>17</v>
      </c>
      <c r="V19" s="192">
        <f t="shared" si="1"/>
        <v>24</v>
      </c>
    </row>
    <row r="20" spans="1:22" ht="16.5" customHeight="1">
      <c r="A20" s="184"/>
      <c r="B20" s="184"/>
      <c r="C20" s="179" t="s">
        <v>457</v>
      </c>
      <c r="D20" s="180"/>
      <c r="E20" s="180"/>
      <c r="F20" s="180"/>
      <c r="G20" s="180"/>
      <c r="H20" s="180"/>
      <c r="I20" s="180"/>
      <c r="J20" s="180"/>
      <c r="K20" s="180"/>
      <c r="L20" s="180"/>
      <c r="M20" s="180"/>
      <c r="N20" s="181"/>
      <c r="O20" s="183"/>
      <c r="P20" s="183"/>
      <c r="Q20" s="177">
        <v>0</v>
      </c>
      <c r="R20" s="177">
        <v>0</v>
      </c>
      <c r="S20" s="177">
        <v>5</v>
      </c>
      <c r="T20" s="177">
        <v>0</v>
      </c>
      <c r="U20" s="177">
        <v>10</v>
      </c>
      <c r="V20" s="192">
        <f t="shared" si="1"/>
        <v>15</v>
      </c>
    </row>
    <row r="21" spans="1:22" ht="16.5" customHeight="1">
      <c r="A21" s="184"/>
      <c r="B21" s="184"/>
      <c r="C21" s="179" t="s">
        <v>618</v>
      </c>
      <c r="D21" s="180"/>
      <c r="E21" s="180"/>
      <c r="F21" s="180"/>
      <c r="G21" s="180"/>
      <c r="H21" s="180"/>
      <c r="I21" s="180"/>
      <c r="J21" s="180"/>
      <c r="K21" s="180"/>
      <c r="L21" s="180"/>
      <c r="M21" s="180"/>
      <c r="N21" s="181"/>
      <c r="O21" s="183"/>
      <c r="P21" s="183"/>
      <c r="Q21" s="177">
        <v>0</v>
      </c>
      <c r="R21" s="177">
        <v>0</v>
      </c>
      <c r="S21" s="177">
        <v>0</v>
      </c>
      <c r="T21" s="177">
        <v>0</v>
      </c>
      <c r="U21" s="177">
        <v>5</v>
      </c>
      <c r="V21" s="192">
        <f t="shared" si="1"/>
        <v>5</v>
      </c>
    </row>
    <row r="22" spans="1:22" ht="16.5" customHeight="1">
      <c r="A22" s="184"/>
      <c r="B22" s="184"/>
      <c r="C22" s="179" t="s">
        <v>458</v>
      </c>
      <c r="D22" s="180"/>
      <c r="E22" s="180"/>
      <c r="F22" s="180"/>
      <c r="G22" s="180"/>
      <c r="H22" s="180"/>
      <c r="I22" s="180"/>
      <c r="J22" s="180"/>
      <c r="K22" s="180"/>
      <c r="L22" s="180"/>
      <c r="M22" s="180"/>
      <c r="N22" s="181"/>
      <c r="O22" s="183"/>
      <c r="P22" s="183"/>
      <c r="Q22" s="177">
        <v>0</v>
      </c>
      <c r="R22" s="177">
        <v>0</v>
      </c>
      <c r="S22" s="177">
        <v>0</v>
      </c>
      <c r="T22" s="177">
        <v>0</v>
      </c>
      <c r="U22" s="177">
        <v>0</v>
      </c>
      <c r="V22" s="192">
        <f t="shared" si="1"/>
        <v>0</v>
      </c>
    </row>
    <row r="23" spans="1:22" ht="16.5" customHeight="1">
      <c r="A23" s="184"/>
      <c r="B23" s="184"/>
      <c r="C23" s="179" t="s">
        <v>1069</v>
      </c>
      <c r="D23" s="180"/>
      <c r="E23" s="180"/>
      <c r="F23" s="180"/>
      <c r="G23" s="180"/>
      <c r="H23" s="180"/>
      <c r="I23" s="180"/>
      <c r="J23" s="180"/>
      <c r="K23" s="180"/>
      <c r="L23" s="180"/>
      <c r="M23" s="180"/>
      <c r="N23" s="181"/>
      <c r="O23" s="183"/>
      <c r="P23" s="177">
        <v>0</v>
      </c>
      <c r="Q23" s="177">
        <v>0</v>
      </c>
      <c r="R23" s="177">
        <v>0</v>
      </c>
      <c r="S23" s="177">
        <v>2</v>
      </c>
      <c r="T23" s="177">
        <v>0</v>
      </c>
      <c r="U23" s="177">
        <v>1</v>
      </c>
      <c r="V23" s="192">
        <f t="shared" si="1"/>
        <v>3</v>
      </c>
    </row>
    <row r="24" spans="1:22" ht="16.5" customHeight="1">
      <c r="A24" s="184"/>
      <c r="B24" s="184"/>
      <c r="C24" s="179" t="s">
        <v>1070</v>
      </c>
      <c r="D24" s="180"/>
      <c r="E24" s="180"/>
      <c r="F24" s="180"/>
      <c r="G24" s="180"/>
      <c r="H24" s="180"/>
      <c r="I24" s="180"/>
      <c r="J24" s="180"/>
      <c r="K24" s="180"/>
      <c r="L24" s="180"/>
      <c r="M24" s="180"/>
      <c r="N24" s="181"/>
      <c r="O24" s="183"/>
      <c r="P24" s="177">
        <v>0</v>
      </c>
      <c r="Q24" s="177">
        <v>0</v>
      </c>
      <c r="R24" s="177">
        <v>0</v>
      </c>
      <c r="S24" s="177">
        <v>0</v>
      </c>
      <c r="T24" s="177">
        <v>0</v>
      </c>
      <c r="U24" s="177">
        <v>0</v>
      </c>
      <c r="V24" s="192">
        <f t="shared" si="1"/>
        <v>0</v>
      </c>
    </row>
    <row r="25" spans="1:22" ht="16.5" customHeight="1">
      <c r="A25" s="184"/>
      <c r="B25" s="184"/>
      <c r="C25" s="179" t="s">
        <v>1071</v>
      </c>
      <c r="D25" s="180"/>
      <c r="E25" s="180"/>
      <c r="F25" s="180"/>
      <c r="G25" s="180"/>
      <c r="H25" s="180"/>
      <c r="I25" s="180"/>
      <c r="J25" s="180"/>
      <c r="K25" s="180"/>
      <c r="L25" s="180"/>
      <c r="M25" s="180"/>
      <c r="N25" s="181"/>
      <c r="O25" s="183"/>
      <c r="P25" s="177">
        <v>0</v>
      </c>
      <c r="Q25" s="177">
        <v>0</v>
      </c>
      <c r="R25" s="177">
        <v>0</v>
      </c>
      <c r="S25" s="177">
        <v>0</v>
      </c>
      <c r="T25" s="177">
        <v>0</v>
      </c>
      <c r="U25" s="177">
        <v>1</v>
      </c>
      <c r="V25" s="192">
        <f t="shared" si="1"/>
        <v>1</v>
      </c>
    </row>
    <row r="26" spans="1:22" ht="16.5" customHeight="1">
      <c r="A26" s="1353" t="s">
        <v>72</v>
      </c>
      <c r="B26" s="1354"/>
      <c r="C26" s="1354"/>
      <c r="D26" s="1354"/>
      <c r="E26" s="1354"/>
      <c r="F26" s="1354"/>
      <c r="G26" s="1354"/>
      <c r="H26" s="1354"/>
      <c r="I26" s="1354"/>
      <c r="J26" s="1354"/>
      <c r="K26" s="1354"/>
      <c r="L26" s="1354"/>
      <c r="M26" s="1354"/>
      <c r="N26" s="1355"/>
      <c r="O26" s="193">
        <f aca="true" t="shared" si="4" ref="O26:U26">SUM(O11)</f>
        <v>0</v>
      </c>
      <c r="P26" s="193">
        <f t="shared" si="4"/>
        <v>0</v>
      </c>
      <c r="Q26" s="193">
        <f t="shared" si="4"/>
        <v>14</v>
      </c>
      <c r="R26" s="193">
        <f t="shared" si="4"/>
        <v>11</v>
      </c>
      <c r="S26" s="193">
        <f t="shared" si="4"/>
        <v>27</v>
      </c>
      <c r="T26" s="193">
        <f t="shared" si="4"/>
        <v>9</v>
      </c>
      <c r="U26" s="193">
        <f t="shared" si="4"/>
        <v>46</v>
      </c>
      <c r="V26" s="192">
        <f t="shared" si="1"/>
        <v>107</v>
      </c>
    </row>
    <row r="27" spans="1:22" ht="16.5" customHeight="1">
      <c r="A27" s="179" t="s">
        <v>1073</v>
      </c>
      <c r="B27" s="180"/>
      <c r="C27" s="180"/>
      <c r="D27" s="180"/>
      <c r="E27" s="180"/>
      <c r="F27" s="180"/>
      <c r="G27" s="180"/>
      <c r="H27" s="180"/>
      <c r="I27" s="180"/>
      <c r="J27" s="180"/>
      <c r="K27" s="180"/>
      <c r="L27" s="180"/>
      <c r="M27" s="180"/>
      <c r="N27" s="181"/>
      <c r="O27" s="180"/>
      <c r="P27" s="180"/>
      <c r="Q27" s="180"/>
      <c r="R27" s="180"/>
      <c r="S27" s="180"/>
      <c r="T27" s="180"/>
      <c r="U27" s="180"/>
      <c r="V27" s="181"/>
    </row>
    <row r="28" spans="1:22" ht="16.5" customHeight="1">
      <c r="A28" s="1358" t="s">
        <v>456</v>
      </c>
      <c r="B28" s="1359"/>
      <c r="C28" s="1359"/>
      <c r="D28" s="1359"/>
      <c r="E28" s="1359"/>
      <c r="F28" s="1359"/>
      <c r="G28" s="1359"/>
      <c r="H28" s="1359"/>
      <c r="I28" s="1359"/>
      <c r="J28" s="1359"/>
      <c r="K28" s="1359"/>
      <c r="L28" s="1359"/>
      <c r="M28" s="1359"/>
      <c r="N28" s="1360"/>
      <c r="O28" s="191"/>
      <c r="P28" s="192">
        <f aca="true" t="shared" si="5" ref="P28:U28">SUM(P29,P36)</f>
        <v>0</v>
      </c>
      <c r="Q28" s="192">
        <f t="shared" si="5"/>
        <v>378520</v>
      </c>
      <c r="R28" s="192">
        <f t="shared" si="5"/>
        <v>263680</v>
      </c>
      <c r="S28" s="192">
        <f t="shared" si="5"/>
        <v>362060</v>
      </c>
      <c r="T28" s="192">
        <f t="shared" si="5"/>
        <v>171480</v>
      </c>
      <c r="U28" s="192">
        <f t="shared" si="5"/>
        <v>1173360</v>
      </c>
      <c r="V28" s="192">
        <f aca="true" t="shared" si="6" ref="V28:V43">SUM(O28:U28)</f>
        <v>2349100</v>
      </c>
    </row>
    <row r="29" spans="1:22" ht="16.5" customHeight="1">
      <c r="A29" s="184"/>
      <c r="B29" s="182" t="s">
        <v>1068</v>
      </c>
      <c r="C29" s="180"/>
      <c r="D29" s="180"/>
      <c r="E29" s="180"/>
      <c r="F29" s="180"/>
      <c r="G29" s="180"/>
      <c r="H29" s="180"/>
      <c r="I29" s="180"/>
      <c r="J29" s="180"/>
      <c r="K29" s="180"/>
      <c r="L29" s="180"/>
      <c r="M29" s="180"/>
      <c r="N29" s="181"/>
      <c r="O29" s="191"/>
      <c r="P29" s="192">
        <f aca="true" t="shared" si="7" ref="P29:U29">SUM(P30:P35)</f>
        <v>0</v>
      </c>
      <c r="Q29" s="192">
        <f t="shared" si="7"/>
        <v>378520</v>
      </c>
      <c r="R29" s="192">
        <f t="shared" si="7"/>
        <v>263680</v>
      </c>
      <c r="S29" s="192">
        <f t="shared" si="7"/>
        <v>212050</v>
      </c>
      <c r="T29" s="192">
        <f t="shared" si="7"/>
        <v>171480</v>
      </c>
      <c r="U29" s="192">
        <f t="shared" si="7"/>
        <v>898890</v>
      </c>
      <c r="V29" s="192">
        <f t="shared" si="6"/>
        <v>1924620</v>
      </c>
    </row>
    <row r="30" spans="1:22" ht="16.5" customHeight="1">
      <c r="A30" s="184"/>
      <c r="B30" s="184"/>
      <c r="C30" s="179" t="s">
        <v>457</v>
      </c>
      <c r="D30" s="180"/>
      <c r="E30" s="180"/>
      <c r="F30" s="180"/>
      <c r="G30" s="180"/>
      <c r="H30" s="180"/>
      <c r="I30" s="180"/>
      <c r="J30" s="180"/>
      <c r="K30" s="180"/>
      <c r="L30" s="180"/>
      <c r="M30" s="180"/>
      <c r="N30" s="181"/>
      <c r="O30" s="183"/>
      <c r="P30" s="183"/>
      <c r="Q30" s="177">
        <v>118800</v>
      </c>
      <c r="R30" s="177">
        <v>110230</v>
      </c>
      <c r="S30" s="177">
        <v>124200</v>
      </c>
      <c r="T30" s="177">
        <v>149490</v>
      </c>
      <c r="U30" s="177">
        <v>416760</v>
      </c>
      <c r="V30" s="192">
        <f t="shared" si="6"/>
        <v>919480</v>
      </c>
    </row>
    <row r="31" spans="1:22" ht="16.5" customHeight="1">
      <c r="A31" s="184"/>
      <c r="B31" s="184"/>
      <c r="C31" s="179" t="s">
        <v>618</v>
      </c>
      <c r="D31" s="180"/>
      <c r="E31" s="180"/>
      <c r="F31" s="180"/>
      <c r="G31" s="180"/>
      <c r="H31" s="180"/>
      <c r="I31" s="180"/>
      <c r="J31" s="180"/>
      <c r="K31" s="180"/>
      <c r="L31" s="180"/>
      <c r="M31" s="180"/>
      <c r="N31" s="181"/>
      <c r="O31" s="183"/>
      <c r="P31" s="183"/>
      <c r="Q31" s="177">
        <v>149490</v>
      </c>
      <c r="R31" s="177">
        <v>153450</v>
      </c>
      <c r="S31" s="177">
        <v>19800</v>
      </c>
      <c r="T31" s="177">
        <v>0</v>
      </c>
      <c r="U31" s="177">
        <v>298980</v>
      </c>
      <c r="V31" s="192">
        <f t="shared" si="6"/>
        <v>621720</v>
      </c>
    </row>
    <row r="32" spans="1:22" ht="16.5" customHeight="1">
      <c r="A32" s="184"/>
      <c r="B32" s="184"/>
      <c r="C32" s="179" t="s">
        <v>458</v>
      </c>
      <c r="D32" s="180"/>
      <c r="E32" s="180"/>
      <c r="F32" s="180"/>
      <c r="G32" s="180"/>
      <c r="H32" s="180"/>
      <c r="I32" s="180"/>
      <c r="J32" s="180"/>
      <c r="K32" s="180"/>
      <c r="L32" s="180"/>
      <c r="M32" s="180"/>
      <c r="N32" s="181"/>
      <c r="O32" s="183"/>
      <c r="P32" s="183"/>
      <c r="Q32" s="177">
        <v>110230</v>
      </c>
      <c r="R32" s="177">
        <v>0</v>
      </c>
      <c r="S32" s="177">
        <v>0</v>
      </c>
      <c r="T32" s="177">
        <v>0</v>
      </c>
      <c r="U32" s="177">
        <v>177210</v>
      </c>
      <c r="V32" s="192">
        <f t="shared" si="6"/>
        <v>287440</v>
      </c>
    </row>
    <row r="33" spans="1:22" ht="16.5" customHeight="1">
      <c r="A33" s="184"/>
      <c r="B33" s="184"/>
      <c r="C33" s="179" t="s">
        <v>1069</v>
      </c>
      <c r="D33" s="180"/>
      <c r="E33" s="180"/>
      <c r="F33" s="180"/>
      <c r="G33" s="180"/>
      <c r="H33" s="180"/>
      <c r="I33" s="180"/>
      <c r="J33" s="180"/>
      <c r="K33" s="180"/>
      <c r="L33" s="180"/>
      <c r="M33" s="180"/>
      <c r="N33" s="181"/>
      <c r="O33" s="183"/>
      <c r="P33" s="177">
        <v>0</v>
      </c>
      <c r="Q33" s="177">
        <v>0</v>
      </c>
      <c r="R33" s="177">
        <v>0</v>
      </c>
      <c r="S33" s="177">
        <v>5530</v>
      </c>
      <c r="T33" s="177">
        <v>0</v>
      </c>
      <c r="U33" s="177">
        <v>5940</v>
      </c>
      <c r="V33" s="192">
        <f t="shared" si="6"/>
        <v>11470</v>
      </c>
    </row>
    <row r="34" spans="1:22" ht="16.5" customHeight="1">
      <c r="A34" s="184"/>
      <c r="B34" s="184"/>
      <c r="C34" s="179" t="s">
        <v>1070</v>
      </c>
      <c r="D34" s="180"/>
      <c r="E34" s="180"/>
      <c r="F34" s="180"/>
      <c r="G34" s="180"/>
      <c r="H34" s="180"/>
      <c r="I34" s="180"/>
      <c r="J34" s="180"/>
      <c r="K34" s="180"/>
      <c r="L34" s="180"/>
      <c r="M34" s="180"/>
      <c r="N34" s="181"/>
      <c r="O34" s="183"/>
      <c r="P34" s="177">
        <v>0</v>
      </c>
      <c r="Q34" s="177">
        <v>0</v>
      </c>
      <c r="R34" s="177">
        <v>0</v>
      </c>
      <c r="S34" s="177">
        <v>62520</v>
      </c>
      <c r="T34" s="177">
        <v>21990</v>
      </c>
      <c r="U34" s="177">
        <v>0</v>
      </c>
      <c r="V34" s="192">
        <f t="shared" si="6"/>
        <v>84510</v>
      </c>
    </row>
    <row r="35" spans="1:22" ht="16.5" customHeight="1">
      <c r="A35" s="184"/>
      <c r="B35" s="184"/>
      <c r="C35" s="179" t="s">
        <v>1071</v>
      </c>
      <c r="D35" s="180"/>
      <c r="E35" s="180"/>
      <c r="F35" s="180"/>
      <c r="G35" s="180"/>
      <c r="H35" s="180"/>
      <c r="I35" s="180"/>
      <c r="J35" s="180"/>
      <c r="K35" s="180"/>
      <c r="L35" s="180"/>
      <c r="M35" s="180"/>
      <c r="N35" s="181"/>
      <c r="O35" s="183"/>
      <c r="P35" s="177">
        <v>0</v>
      </c>
      <c r="Q35" s="177">
        <v>0</v>
      </c>
      <c r="R35" s="177">
        <v>0</v>
      </c>
      <c r="S35" s="177">
        <v>0</v>
      </c>
      <c r="T35" s="177">
        <v>0</v>
      </c>
      <c r="U35" s="177">
        <v>0</v>
      </c>
      <c r="V35" s="192">
        <f t="shared" si="6"/>
        <v>0</v>
      </c>
    </row>
    <row r="36" spans="1:22" ht="16.5" customHeight="1">
      <c r="A36" s="184"/>
      <c r="B36" s="182" t="s">
        <v>1072</v>
      </c>
      <c r="C36" s="180"/>
      <c r="D36" s="180"/>
      <c r="E36" s="180"/>
      <c r="F36" s="180"/>
      <c r="G36" s="180"/>
      <c r="H36" s="180"/>
      <c r="I36" s="180"/>
      <c r="J36" s="180"/>
      <c r="K36" s="180"/>
      <c r="L36" s="180"/>
      <c r="M36" s="180"/>
      <c r="N36" s="181"/>
      <c r="O36" s="191"/>
      <c r="P36" s="192">
        <f aca="true" t="shared" si="8" ref="P36:U36">SUM(P37:P42)</f>
        <v>0</v>
      </c>
      <c r="Q36" s="192">
        <f t="shared" si="8"/>
        <v>0</v>
      </c>
      <c r="R36" s="192">
        <f t="shared" si="8"/>
        <v>0</v>
      </c>
      <c r="S36" s="192">
        <f t="shared" si="8"/>
        <v>150010</v>
      </c>
      <c r="T36" s="192">
        <f t="shared" si="8"/>
        <v>0</v>
      </c>
      <c r="U36" s="192">
        <f t="shared" si="8"/>
        <v>274470</v>
      </c>
      <c r="V36" s="192">
        <f t="shared" si="6"/>
        <v>424480</v>
      </c>
    </row>
    <row r="37" spans="1:22" ht="16.5" customHeight="1">
      <c r="A37" s="184"/>
      <c r="B37" s="184"/>
      <c r="C37" s="179" t="s">
        <v>457</v>
      </c>
      <c r="D37" s="180"/>
      <c r="E37" s="180"/>
      <c r="F37" s="180"/>
      <c r="G37" s="180"/>
      <c r="H37" s="180"/>
      <c r="I37" s="180"/>
      <c r="J37" s="180"/>
      <c r="K37" s="180"/>
      <c r="L37" s="180"/>
      <c r="M37" s="180"/>
      <c r="N37" s="181"/>
      <c r="O37" s="183"/>
      <c r="P37" s="183"/>
      <c r="Q37" s="177">
        <v>0</v>
      </c>
      <c r="R37" s="177">
        <v>0</v>
      </c>
      <c r="S37" s="177">
        <v>144900</v>
      </c>
      <c r="T37" s="177">
        <v>0</v>
      </c>
      <c r="U37" s="177">
        <v>96640</v>
      </c>
      <c r="V37" s="192">
        <f t="shared" si="6"/>
        <v>241540</v>
      </c>
    </row>
    <row r="38" spans="1:22" ht="16.5" customHeight="1">
      <c r="A38" s="184"/>
      <c r="B38" s="184"/>
      <c r="C38" s="179" t="s">
        <v>618</v>
      </c>
      <c r="D38" s="180"/>
      <c r="E38" s="180"/>
      <c r="F38" s="180"/>
      <c r="G38" s="180"/>
      <c r="H38" s="180"/>
      <c r="I38" s="180"/>
      <c r="J38" s="180"/>
      <c r="K38" s="180"/>
      <c r="L38" s="180"/>
      <c r="M38" s="180"/>
      <c r="N38" s="181"/>
      <c r="O38" s="183"/>
      <c r="P38" s="183"/>
      <c r="Q38" s="177">
        <v>0</v>
      </c>
      <c r="R38" s="177">
        <v>0</v>
      </c>
      <c r="S38" s="177">
        <v>0</v>
      </c>
      <c r="T38" s="177">
        <v>0</v>
      </c>
      <c r="U38" s="177">
        <v>173650</v>
      </c>
      <c r="V38" s="192">
        <f t="shared" si="6"/>
        <v>173650</v>
      </c>
    </row>
    <row r="39" spans="1:22" ht="16.5" customHeight="1">
      <c r="A39" s="184"/>
      <c r="B39" s="184"/>
      <c r="C39" s="179" t="s">
        <v>458</v>
      </c>
      <c r="D39" s="180"/>
      <c r="E39" s="180"/>
      <c r="F39" s="180"/>
      <c r="G39" s="180"/>
      <c r="H39" s="180"/>
      <c r="I39" s="180"/>
      <c r="J39" s="180"/>
      <c r="K39" s="180"/>
      <c r="L39" s="180"/>
      <c r="M39" s="180"/>
      <c r="N39" s="181"/>
      <c r="O39" s="183"/>
      <c r="P39" s="183"/>
      <c r="Q39" s="177">
        <v>0</v>
      </c>
      <c r="R39" s="177">
        <v>0</v>
      </c>
      <c r="S39" s="177">
        <v>0</v>
      </c>
      <c r="T39" s="177">
        <v>0</v>
      </c>
      <c r="U39" s="177">
        <v>0</v>
      </c>
      <c r="V39" s="192">
        <f t="shared" si="6"/>
        <v>0</v>
      </c>
    </row>
    <row r="40" spans="1:22" ht="16.5" customHeight="1">
      <c r="A40" s="184"/>
      <c r="B40" s="184"/>
      <c r="C40" s="179" t="s">
        <v>1069</v>
      </c>
      <c r="D40" s="180"/>
      <c r="E40" s="180"/>
      <c r="F40" s="180"/>
      <c r="G40" s="180"/>
      <c r="H40" s="180"/>
      <c r="I40" s="180"/>
      <c r="J40" s="180"/>
      <c r="K40" s="180"/>
      <c r="L40" s="180"/>
      <c r="M40" s="180"/>
      <c r="N40" s="181"/>
      <c r="O40" s="183"/>
      <c r="P40" s="177">
        <v>0</v>
      </c>
      <c r="Q40" s="177">
        <v>0</v>
      </c>
      <c r="R40" s="177">
        <v>0</v>
      </c>
      <c r="S40" s="177">
        <v>5110</v>
      </c>
      <c r="T40" s="177">
        <v>0</v>
      </c>
      <c r="U40" s="177">
        <v>730</v>
      </c>
      <c r="V40" s="192">
        <f t="shared" si="6"/>
        <v>5840</v>
      </c>
    </row>
    <row r="41" spans="1:22" ht="16.5" customHeight="1">
      <c r="A41" s="184"/>
      <c r="B41" s="184"/>
      <c r="C41" s="179" t="s">
        <v>1070</v>
      </c>
      <c r="D41" s="180"/>
      <c r="E41" s="180"/>
      <c r="F41" s="180"/>
      <c r="G41" s="180"/>
      <c r="H41" s="180"/>
      <c r="I41" s="180"/>
      <c r="J41" s="180"/>
      <c r="K41" s="180"/>
      <c r="L41" s="180"/>
      <c r="M41" s="180"/>
      <c r="N41" s="181"/>
      <c r="O41" s="183"/>
      <c r="P41" s="177">
        <v>0</v>
      </c>
      <c r="Q41" s="177">
        <v>0</v>
      </c>
      <c r="R41" s="177">
        <v>0</v>
      </c>
      <c r="S41" s="177">
        <v>0</v>
      </c>
      <c r="T41" s="177">
        <v>0</v>
      </c>
      <c r="U41" s="177">
        <v>0</v>
      </c>
      <c r="V41" s="192">
        <f t="shared" si="6"/>
        <v>0</v>
      </c>
    </row>
    <row r="42" spans="1:22" ht="16.5" customHeight="1">
      <c r="A42" s="184"/>
      <c r="B42" s="184"/>
      <c r="C42" s="179" t="s">
        <v>1071</v>
      </c>
      <c r="D42" s="180"/>
      <c r="E42" s="180"/>
      <c r="F42" s="180"/>
      <c r="G42" s="180"/>
      <c r="H42" s="180"/>
      <c r="I42" s="180"/>
      <c r="J42" s="180"/>
      <c r="K42" s="180"/>
      <c r="L42" s="180"/>
      <c r="M42" s="180"/>
      <c r="N42" s="181"/>
      <c r="O42" s="183"/>
      <c r="P42" s="177">
        <v>0</v>
      </c>
      <c r="Q42" s="177">
        <v>0</v>
      </c>
      <c r="R42" s="177">
        <v>0</v>
      </c>
      <c r="S42" s="177">
        <v>0</v>
      </c>
      <c r="T42" s="177">
        <v>0</v>
      </c>
      <c r="U42" s="177">
        <v>3450</v>
      </c>
      <c r="V42" s="192">
        <f t="shared" si="6"/>
        <v>3450</v>
      </c>
    </row>
    <row r="43" spans="1:22" ht="16.5" customHeight="1">
      <c r="A43" s="1353" t="s">
        <v>72</v>
      </c>
      <c r="B43" s="1354"/>
      <c r="C43" s="1354"/>
      <c r="D43" s="1354"/>
      <c r="E43" s="1354"/>
      <c r="F43" s="1354"/>
      <c r="G43" s="1354"/>
      <c r="H43" s="1354"/>
      <c r="I43" s="1354"/>
      <c r="J43" s="1354"/>
      <c r="K43" s="1354"/>
      <c r="L43" s="1354"/>
      <c r="M43" s="1354"/>
      <c r="N43" s="1355"/>
      <c r="O43" s="193">
        <f aca="true" t="shared" si="9" ref="O43:U43">SUM(O28)</f>
        <v>0</v>
      </c>
      <c r="P43" s="193">
        <f t="shared" si="9"/>
        <v>0</v>
      </c>
      <c r="Q43" s="193">
        <f t="shared" si="9"/>
        <v>378520</v>
      </c>
      <c r="R43" s="193">
        <f t="shared" si="9"/>
        <v>263680</v>
      </c>
      <c r="S43" s="193">
        <f t="shared" si="9"/>
        <v>362060</v>
      </c>
      <c r="T43" s="193">
        <f t="shared" si="9"/>
        <v>171480</v>
      </c>
      <c r="U43" s="193">
        <f t="shared" si="9"/>
        <v>1173360</v>
      </c>
      <c r="V43" s="192">
        <f t="shared" si="6"/>
        <v>2349100</v>
      </c>
    </row>
  </sheetData>
  <sheetProtection/>
  <mergeCells count="7">
    <mergeCell ref="A28:N28"/>
    <mergeCell ref="A43:N43"/>
    <mergeCell ref="A2:V2"/>
    <mergeCell ref="A3:V3"/>
    <mergeCell ref="A9:N9"/>
    <mergeCell ref="A11:N11"/>
    <mergeCell ref="A26:N26"/>
  </mergeCells>
  <printOptions/>
  <pageMargins left="0.7874015748031497" right="0.3937007874015748" top="0.5905511811023623" bottom="0.5905511811023623" header="0.5118110236220472" footer="0.5118110236220472"/>
  <pageSetup firstPageNumber="37" useFirstPageNumber="1" horizontalDpi="600" verticalDpi="600" orientation="portrait" paperSize="9" scale="70"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V127"/>
  <sheetViews>
    <sheetView zoomScale="80" zoomScaleNormal="80" workbookViewId="0" topLeftCell="A1">
      <pane xSplit="14" ySplit="9" topLeftCell="O109" activePane="bottomRight" state="frozen"/>
      <selection pane="topLeft" activeCell="S133" sqref="S133"/>
      <selection pane="topRight" activeCell="S133" sqref="S133"/>
      <selection pane="bottomLeft" activeCell="S133" sqref="S133"/>
      <selection pane="bottomRight" activeCell="Q124" sqref="Q124"/>
    </sheetView>
  </sheetViews>
  <sheetFormatPr defaultColWidth="9.00390625" defaultRowHeight="16.5" customHeight="1"/>
  <cols>
    <col min="1" max="14" width="1.625" style="32" customWidth="1"/>
    <col min="15" max="22" width="12.625" style="32" customWidth="1"/>
    <col min="23" max="16384" width="8.625" style="32" customWidth="1"/>
  </cols>
  <sheetData>
    <row r="1" ht="16.5" customHeight="1">
      <c r="A1" s="51" t="s">
        <v>1152</v>
      </c>
    </row>
    <row r="2" spans="1:22" ht="16.5" customHeight="1">
      <c r="A2" s="1356" t="s">
        <v>224</v>
      </c>
      <c r="B2" s="1356"/>
      <c r="C2" s="1356"/>
      <c r="D2" s="1356"/>
      <c r="E2" s="1356"/>
      <c r="F2" s="1356"/>
      <c r="G2" s="1356"/>
      <c r="H2" s="1356"/>
      <c r="I2" s="1356"/>
      <c r="J2" s="1356"/>
      <c r="K2" s="1356"/>
      <c r="L2" s="1356"/>
      <c r="M2" s="1356"/>
      <c r="N2" s="1356"/>
      <c r="O2" s="1356"/>
      <c r="P2" s="1356"/>
      <c r="Q2" s="1356"/>
      <c r="R2" s="1356"/>
      <c r="S2" s="1356"/>
      <c r="T2" s="1356"/>
      <c r="U2" s="1356"/>
      <c r="V2" s="1356"/>
    </row>
    <row r="3" spans="1:22" ht="16.5" customHeight="1">
      <c r="A3" s="1356" t="s">
        <v>1238</v>
      </c>
      <c r="B3" s="1356"/>
      <c r="C3" s="1356"/>
      <c r="D3" s="1356"/>
      <c r="E3" s="1356"/>
      <c r="F3" s="1356"/>
      <c r="G3" s="1356"/>
      <c r="H3" s="1356"/>
      <c r="I3" s="1356"/>
      <c r="J3" s="1356"/>
      <c r="K3" s="1356"/>
      <c r="L3" s="1356"/>
      <c r="M3" s="1356"/>
      <c r="N3" s="1356"/>
      <c r="O3" s="1356"/>
      <c r="P3" s="1356"/>
      <c r="Q3" s="1356"/>
      <c r="R3" s="1356"/>
      <c r="S3" s="1356"/>
      <c r="T3" s="1356"/>
      <c r="U3" s="1356"/>
      <c r="V3" s="1356"/>
    </row>
    <row r="5" spans="21:22" ht="16.5" customHeight="1">
      <c r="U5" s="194" t="s">
        <v>250</v>
      </c>
      <c r="V5" s="195" t="s">
        <v>1187</v>
      </c>
    </row>
    <row r="6" spans="1:22" ht="16.5" customHeight="1">
      <c r="A6" s="52" t="s">
        <v>1146</v>
      </c>
      <c r="U6" s="196" t="s">
        <v>249</v>
      </c>
      <c r="V6" s="196" t="s">
        <v>1191</v>
      </c>
    </row>
    <row r="7" ht="16.5" customHeight="1">
      <c r="B7" s="52" t="s">
        <v>1150</v>
      </c>
    </row>
    <row r="8" ht="16.5" customHeight="1">
      <c r="B8" s="52" t="s">
        <v>226</v>
      </c>
    </row>
    <row r="9" spans="1:22" ht="16.5" customHeight="1">
      <c r="A9" s="1357" t="s">
        <v>73</v>
      </c>
      <c r="B9" s="1357"/>
      <c r="C9" s="1357"/>
      <c r="D9" s="1357"/>
      <c r="E9" s="1357"/>
      <c r="F9" s="1357"/>
      <c r="G9" s="1357"/>
      <c r="H9" s="1357"/>
      <c r="I9" s="1357"/>
      <c r="J9" s="1357"/>
      <c r="K9" s="1357"/>
      <c r="L9" s="1357"/>
      <c r="M9" s="1357"/>
      <c r="N9" s="1357"/>
      <c r="O9" s="178" t="s">
        <v>71</v>
      </c>
      <c r="P9" s="178" t="s">
        <v>256</v>
      </c>
      <c r="Q9" s="178" t="s">
        <v>257</v>
      </c>
      <c r="R9" s="178" t="s">
        <v>258</v>
      </c>
      <c r="S9" s="178" t="s">
        <v>259</v>
      </c>
      <c r="T9" s="178" t="s">
        <v>916</v>
      </c>
      <c r="U9" s="178" t="s">
        <v>917</v>
      </c>
      <c r="V9" s="178" t="s">
        <v>1257</v>
      </c>
    </row>
    <row r="10" spans="1:22" ht="16.5" customHeight="1">
      <c r="A10" s="179" t="s">
        <v>227</v>
      </c>
      <c r="B10" s="180"/>
      <c r="C10" s="180"/>
      <c r="D10" s="180"/>
      <c r="E10" s="180"/>
      <c r="F10" s="180"/>
      <c r="G10" s="180"/>
      <c r="H10" s="180"/>
      <c r="I10" s="180"/>
      <c r="J10" s="180"/>
      <c r="K10" s="180"/>
      <c r="L10" s="180"/>
      <c r="M10" s="180"/>
      <c r="N10" s="181"/>
      <c r="O10" s="180"/>
      <c r="P10" s="180"/>
      <c r="Q10" s="180"/>
      <c r="R10" s="180"/>
      <c r="S10" s="180"/>
      <c r="T10" s="180"/>
      <c r="U10" s="180"/>
      <c r="V10" s="181"/>
    </row>
    <row r="11" spans="1:22" ht="16.5" customHeight="1">
      <c r="A11" s="182" t="s">
        <v>1138</v>
      </c>
      <c r="B11" s="180"/>
      <c r="C11" s="180"/>
      <c r="D11" s="180"/>
      <c r="E11" s="180"/>
      <c r="F11" s="180"/>
      <c r="G11" s="180"/>
      <c r="H11" s="180"/>
      <c r="I11" s="180"/>
      <c r="J11" s="180"/>
      <c r="K11" s="180"/>
      <c r="L11" s="180"/>
      <c r="M11" s="180"/>
      <c r="N11" s="181"/>
      <c r="O11" s="191"/>
      <c r="P11" s="192">
        <f aca="true" t="shared" si="0" ref="P11:U11">SUM(P12,P20,P24,P29,P30)</f>
        <v>0</v>
      </c>
      <c r="Q11" s="192">
        <f t="shared" si="0"/>
        <v>8</v>
      </c>
      <c r="R11" s="192">
        <f t="shared" si="0"/>
        <v>0</v>
      </c>
      <c r="S11" s="192">
        <f t="shared" si="0"/>
        <v>0</v>
      </c>
      <c r="T11" s="192">
        <f t="shared" si="0"/>
        <v>0</v>
      </c>
      <c r="U11" s="192">
        <f t="shared" si="0"/>
        <v>0</v>
      </c>
      <c r="V11" s="192">
        <f aca="true" t="shared" si="1" ref="V11:V39">SUM(O11:U11)</f>
        <v>8</v>
      </c>
    </row>
    <row r="12" spans="1:22" ht="16.5" customHeight="1">
      <c r="A12" s="184"/>
      <c r="B12" s="182" t="s">
        <v>1139</v>
      </c>
      <c r="C12" s="180"/>
      <c r="D12" s="180"/>
      <c r="E12" s="180"/>
      <c r="F12" s="180"/>
      <c r="G12" s="180"/>
      <c r="H12" s="180"/>
      <c r="I12" s="180"/>
      <c r="J12" s="180"/>
      <c r="K12" s="180"/>
      <c r="L12" s="180"/>
      <c r="M12" s="180"/>
      <c r="N12" s="181"/>
      <c r="O12" s="191"/>
      <c r="P12" s="192">
        <f aca="true" t="shared" si="2" ref="P12:U12">SUM(P13:P19)</f>
        <v>0</v>
      </c>
      <c r="Q12" s="192">
        <f t="shared" si="2"/>
        <v>8</v>
      </c>
      <c r="R12" s="192">
        <f t="shared" si="2"/>
        <v>0</v>
      </c>
      <c r="S12" s="192">
        <f t="shared" si="2"/>
        <v>0</v>
      </c>
      <c r="T12" s="192">
        <f t="shared" si="2"/>
        <v>0</v>
      </c>
      <c r="U12" s="192">
        <f t="shared" si="2"/>
        <v>0</v>
      </c>
      <c r="V12" s="192">
        <f t="shared" si="1"/>
        <v>8</v>
      </c>
    </row>
    <row r="13" spans="1:22" ht="16.5" customHeight="1">
      <c r="A13" s="184"/>
      <c r="B13" s="184"/>
      <c r="C13" s="179" t="s">
        <v>1496</v>
      </c>
      <c r="D13" s="180"/>
      <c r="E13" s="180"/>
      <c r="F13" s="180"/>
      <c r="G13" s="180"/>
      <c r="H13" s="180"/>
      <c r="I13" s="180"/>
      <c r="J13" s="180"/>
      <c r="K13" s="180"/>
      <c r="L13" s="180"/>
      <c r="M13" s="180"/>
      <c r="N13" s="181"/>
      <c r="O13" s="183"/>
      <c r="P13" s="177">
        <v>0</v>
      </c>
      <c r="Q13" s="177">
        <v>2</v>
      </c>
      <c r="R13" s="177">
        <v>0</v>
      </c>
      <c r="S13" s="177">
        <v>0</v>
      </c>
      <c r="T13" s="177">
        <v>0</v>
      </c>
      <c r="U13" s="177">
        <v>0</v>
      </c>
      <c r="V13" s="192">
        <f t="shared" si="1"/>
        <v>2</v>
      </c>
    </row>
    <row r="14" spans="1:22" ht="16.5" customHeight="1">
      <c r="A14" s="184"/>
      <c r="B14" s="184"/>
      <c r="C14" s="179" t="s">
        <v>1497</v>
      </c>
      <c r="D14" s="180"/>
      <c r="E14" s="180"/>
      <c r="F14" s="180"/>
      <c r="G14" s="180"/>
      <c r="H14" s="180"/>
      <c r="I14" s="180"/>
      <c r="J14" s="180"/>
      <c r="K14" s="180"/>
      <c r="L14" s="180"/>
      <c r="M14" s="180"/>
      <c r="N14" s="181"/>
      <c r="O14" s="183"/>
      <c r="P14" s="177">
        <v>0</v>
      </c>
      <c r="Q14" s="177">
        <v>0</v>
      </c>
      <c r="R14" s="177">
        <v>0</v>
      </c>
      <c r="S14" s="177">
        <v>0</v>
      </c>
      <c r="T14" s="177">
        <v>0</v>
      </c>
      <c r="U14" s="177">
        <v>0</v>
      </c>
      <c r="V14" s="192">
        <f t="shared" si="1"/>
        <v>0</v>
      </c>
    </row>
    <row r="15" spans="1:22" ht="16.5" customHeight="1">
      <c r="A15" s="184"/>
      <c r="B15" s="184"/>
      <c r="C15" s="179" t="s">
        <v>1498</v>
      </c>
      <c r="D15" s="180"/>
      <c r="E15" s="180"/>
      <c r="F15" s="180"/>
      <c r="G15" s="180"/>
      <c r="H15" s="180"/>
      <c r="I15" s="180"/>
      <c r="J15" s="180"/>
      <c r="K15" s="180"/>
      <c r="L15" s="180"/>
      <c r="M15" s="180"/>
      <c r="N15" s="181"/>
      <c r="O15" s="183"/>
      <c r="P15" s="177">
        <v>0</v>
      </c>
      <c r="Q15" s="177">
        <v>0</v>
      </c>
      <c r="R15" s="177">
        <v>0</v>
      </c>
      <c r="S15" s="177">
        <v>0</v>
      </c>
      <c r="T15" s="177">
        <v>0</v>
      </c>
      <c r="U15" s="177">
        <v>0</v>
      </c>
      <c r="V15" s="192">
        <f t="shared" si="1"/>
        <v>0</v>
      </c>
    </row>
    <row r="16" spans="1:22" ht="16.5" customHeight="1">
      <c r="A16" s="184"/>
      <c r="B16" s="184"/>
      <c r="C16" s="179" t="s">
        <v>1499</v>
      </c>
      <c r="D16" s="180"/>
      <c r="E16" s="180"/>
      <c r="F16" s="180"/>
      <c r="G16" s="180"/>
      <c r="H16" s="180"/>
      <c r="I16" s="180"/>
      <c r="J16" s="180"/>
      <c r="K16" s="180"/>
      <c r="L16" s="180"/>
      <c r="M16" s="180"/>
      <c r="N16" s="181"/>
      <c r="O16" s="183"/>
      <c r="P16" s="177">
        <v>0</v>
      </c>
      <c r="Q16" s="177">
        <v>0</v>
      </c>
      <c r="R16" s="177">
        <v>0</v>
      </c>
      <c r="S16" s="177">
        <v>0</v>
      </c>
      <c r="T16" s="177">
        <v>0</v>
      </c>
      <c r="U16" s="177">
        <v>0</v>
      </c>
      <c r="V16" s="192">
        <f t="shared" si="1"/>
        <v>0</v>
      </c>
    </row>
    <row r="17" spans="1:22" ht="16.5" customHeight="1">
      <c r="A17" s="184"/>
      <c r="B17" s="184"/>
      <c r="C17" s="179" t="s">
        <v>1140</v>
      </c>
      <c r="D17" s="180"/>
      <c r="E17" s="180"/>
      <c r="F17" s="180"/>
      <c r="G17" s="180"/>
      <c r="H17" s="180"/>
      <c r="I17" s="180"/>
      <c r="J17" s="180"/>
      <c r="K17" s="180"/>
      <c r="L17" s="180"/>
      <c r="M17" s="180"/>
      <c r="N17" s="181"/>
      <c r="O17" s="183"/>
      <c r="P17" s="177">
        <v>0</v>
      </c>
      <c r="Q17" s="177">
        <v>0</v>
      </c>
      <c r="R17" s="177">
        <v>0</v>
      </c>
      <c r="S17" s="177">
        <v>0</v>
      </c>
      <c r="T17" s="177">
        <v>0</v>
      </c>
      <c r="U17" s="177">
        <v>0</v>
      </c>
      <c r="V17" s="192">
        <f t="shared" si="1"/>
        <v>0</v>
      </c>
    </row>
    <row r="18" spans="1:22" ht="16.5" customHeight="1">
      <c r="A18" s="184"/>
      <c r="B18" s="184"/>
      <c r="C18" s="179" t="s">
        <v>1141</v>
      </c>
      <c r="D18" s="180"/>
      <c r="E18" s="180"/>
      <c r="F18" s="180"/>
      <c r="G18" s="180"/>
      <c r="H18" s="180"/>
      <c r="I18" s="180"/>
      <c r="J18" s="180"/>
      <c r="K18" s="180"/>
      <c r="L18" s="180"/>
      <c r="M18" s="180"/>
      <c r="N18" s="181"/>
      <c r="O18" s="183"/>
      <c r="P18" s="177">
        <v>0</v>
      </c>
      <c r="Q18" s="177">
        <v>2</v>
      </c>
      <c r="R18" s="177">
        <v>0</v>
      </c>
      <c r="S18" s="177">
        <v>0</v>
      </c>
      <c r="T18" s="177">
        <v>0</v>
      </c>
      <c r="U18" s="177">
        <v>0</v>
      </c>
      <c r="V18" s="192">
        <f t="shared" si="1"/>
        <v>2</v>
      </c>
    </row>
    <row r="19" spans="1:22" ht="16.5" customHeight="1">
      <c r="A19" s="185"/>
      <c r="B19" s="186"/>
      <c r="C19" s="179" t="s">
        <v>1502</v>
      </c>
      <c r="D19" s="180"/>
      <c r="E19" s="180"/>
      <c r="F19" s="180"/>
      <c r="G19" s="180"/>
      <c r="H19" s="180"/>
      <c r="I19" s="180"/>
      <c r="J19" s="180"/>
      <c r="K19" s="180"/>
      <c r="L19" s="180"/>
      <c r="M19" s="180"/>
      <c r="N19" s="181"/>
      <c r="O19" s="183"/>
      <c r="P19" s="177">
        <v>0</v>
      </c>
      <c r="Q19" s="177">
        <v>4</v>
      </c>
      <c r="R19" s="177">
        <v>0</v>
      </c>
      <c r="S19" s="177">
        <v>0</v>
      </c>
      <c r="T19" s="177">
        <v>0</v>
      </c>
      <c r="U19" s="177">
        <v>0</v>
      </c>
      <c r="V19" s="192">
        <f t="shared" si="1"/>
        <v>4</v>
      </c>
    </row>
    <row r="20" spans="1:22" ht="16.5" customHeight="1">
      <c r="A20" s="184"/>
      <c r="B20" s="1346" t="s">
        <v>1503</v>
      </c>
      <c r="C20" s="1347"/>
      <c r="D20" s="1347"/>
      <c r="E20" s="1347"/>
      <c r="F20" s="1347"/>
      <c r="G20" s="1347"/>
      <c r="H20" s="1347"/>
      <c r="I20" s="1347"/>
      <c r="J20" s="1347"/>
      <c r="K20" s="1347"/>
      <c r="L20" s="1347"/>
      <c r="M20" s="1347"/>
      <c r="N20" s="1348"/>
      <c r="O20" s="191"/>
      <c r="P20" s="192">
        <f aca="true" t="shared" si="3" ref="P20:U20">SUM(P21:P23)</f>
        <v>0</v>
      </c>
      <c r="Q20" s="192">
        <f t="shared" si="3"/>
        <v>0</v>
      </c>
      <c r="R20" s="192">
        <f t="shared" si="3"/>
        <v>0</v>
      </c>
      <c r="S20" s="192">
        <f t="shared" si="3"/>
        <v>0</v>
      </c>
      <c r="T20" s="192">
        <f t="shared" si="3"/>
        <v>0</v>
      </c>
      <c r="U20" s="192">
        <f t="shared" si="3"/>
        <v>0</v>
      </c>
      <c r="V20" s="192">
        <f t="shared" si="1"/>
        <v>0</v>
      </c>
    </row>
    <row r="21" spans="1:22" ht="16.5" customHeight="1">
      <c r="A21" s="184"/>
      <c r="B21" s="184"/>
      <c r="C21" s="179" t="s">
        <v>1504</v>
      </c>
      <c r="D21" s="180"/>
      <c r="E21" s="180"/>
      <c r="F21" s="180"/>
      <c r="G21" s="180"/>
      <c r="H21" s="180"/>
      <c r="I21" s="180"/>
      <c r="J21" s="180"/>
      <c r="K21" s="180"/>
      <c r="L21" s="180"/>
      <c r="M21" s="180"/>
      <c r="N21" s="181"/>
      <c r="O21" s="183"/>
      <c r="P21" s="177">
        <v>0</v>
      </c>
      <c r="Q21" s="177">
        <v>0</v>
      </c>
      <c r="R21" s="177">
        <v>0</v>
      </c>
      <c r="S21" s="177">
        <v>0</v>
      </c>
      <c r="T21" s="177">
        <v>0</v>
      </c>
      <c r="U21" s="177">
        <v>0</v>
      </c>
      <c r="V21" s="192">
        <f t="shared" si="1"/>
        <v>0</v>
      </c>
    </row>
    <row r="22" spans="1:22" ht="16.5" customHeight="1">
      <c r="A22" s="184"/>
      <c r="B22" s="184"/>
      <c r="C22" s="1349" t="s">
        <v>1142</v>
      </c>
      <c r="D22" s="1350"/>
      <c r="E22" s="1350"/>
      <c r="F22" s="1350"/>
      <c r="G22" s="1350"/>
      <c r="H22" s="1350"/>
      <c r="I22" s="1350"/>
      <c r="J22" s="1350"/>
      <c r="K22" s="1350"/>
      <c r="L22" s="1350"/>
      <c r="M22" s="1350"/>
      <c r="N22" s="1351"/>
      <c r="O22" s="183"/>
      <c r="P22" s="177">
        <v>0</v>
      </c>
      <c r="Q22" s="177">
        <v>0</v>
      </c>
      <c r="R22" s="177">
        <v>0</v>
      </c>
      <c r="S22" s="177">
        <v>0</v>
      </c>
      <c r="T22" s="177">
        <v>0</v>
      </c>
      <c r="U22" s="177">
        <v>0</v>
      </c>
      <c r="V22" s="192">
        <f t="shared" si="1"/>
        <v>0</v>
      </c>
    </row>
    <row r="23" spans="1:22" ht="16.5" customHeight="1">
      <c r="A23" s="185"/>
      <c r="B23" s="186"/>
      <c r="C23" s="1349" t="s">
        <v>1143</v>
      </c>
      <c r="D23" s="1350"/>
      <c r="E23" s="1350"/>
      <c r="F23" s="1350"/>
      <c r="G23" s="1350"/>
      <c r="H23" s="1350"/>
      <c r="I23" s="1350"/>
      <c r="J23" s="1350"/>
      <c r="K23" s="1350"/>
      <c r="L23" s="1350"/>
      <c r="M23" s="1350"/>
      <c r="N23" s="1351"/>
      <c r="O23" s="183"/>
      <c r="P23" s="177">
        <v>0</v>
      </c>
      <c r="Q23" s="177">
        <v>0</v>
      </c>
      <c r="R23" s="177">
        <v>0</v>
      </c>
      <c r="S23" s="177">
        <v>0</v>
      </c>
      <c r="T23" s="177">
        <v>0</v>
      </c>
      <c r="U23" s="177">
        <v>0</v>
      </c>
      <c r="V23" s="192">
        <f t="shared" si="1"/>
        <v>0</v>
      </c>
    </row>
    <row r="24" spans="1:22" ht="16.5" customHeight="1">
      <c r="A24" s="184"/>
      <c r="B24" s="1346" t="s">
        <v>1506</v>
      </c>
      <c r="C24" s="1347"/>
      <c r="D24" s="1347"/>
      <c r="E24" s="1347"/>
      <c r="F24" s="1347"/>
      <c r="G24" s="1347"/>
      <c r="H24" s="1347"/>
      <c r="I24" s="1347"/>
      <c r="J24" s="1347"/>
      <c r="K24" s="1347"/>
      <c r="L24" s="1347"/>
      <c r="M24" s="1347"/>
      <c r="N24" s="1348"/>
      <c r="O24" s="191"/>
      <c r="P24" s="192">
        <f aca="true" t="shared" si="4" ref="P24:U24">SUM(P25:P28)</f>
        <v>0</v>
      </c>
      <c r="Q24" s="192">
        <f t="shared" si="4"/>
        <v>0</v>
      </c>
      <c r="R24" s="192">
        <f t="shared" si="4"/>
        <v>0</v>
      </c>
      <c r="S24" s="192">
        <f t="shared" si="4"/>
        <v>0</v>
      </c>
      <c r="T24" s="192">
        <f t="shared" si="4"/>
        <v>0</v>
      </c>
      <c r="U24" s="192">
        <f t="shared" si="4"/>
        <v>0</v>
      </c>
      <c r="V24" s="192">
        <f t="shared" si="1"/>
        <v>0</v>
      </c>
    </row>
    <row r="25" spans="1:22" ht="16.5" customHeight="1">
      <c r="A25" s="184"/>
      <c r="B25" s="184"/>
      <c r="C25" s="179" t="s">
        <v>1507</v>
      </c>
      <c r="D25" s="180"/>
      <c r="E25" s="180"/>
      <c r="F25" s="180"/>
      <c r="G25" s="180"/>
      <c r="H25" s="180"/>
      <c r="I25" s="180"/>
      <c r="J25" s="180"/>
      <c r="K25" s="180"/>
      <c r="L25" s="180"/>
      <c r="M25" s="180"/>
      <c r="N25" s="181"/>
      <c r="O25" s="183"/>
      <c r="P25" s="177">
        <v>0</v>
      </c>
      <c r="Q25" s="177">
        <v>0</v>
      </c>
      <c r="R25" s="177">
        <v>0</v>
      </c>
      <c r="S25" s="177">
        <v>0</v>
      </c>
      <c r="T25" s="177">
        <v>0</v>
      </c>
      <c r="U25" s="177">
        <v>0</v>
      </c>
      <c r="V25" s="192">
        <f t="shared" si="1"/>
        <v>0</v>
      </c>
    </row>
    <row r="26" spans="1:22" ht="16.5" customHeight="1">
      <c r="A26" s="184"/>
      <c r="B26" s="184"/>
      <c r="C26" s="1349" t="s">
        <v>467</v>
      </c>
      <c r="D26" s="1350"/>
      <c r="E26" s="1350"/>
      <c r="F26" s="1350"/>
      <c r="G26" s="1350"/>
      <c r="H26" s="1350"/>
      <c r="I26" s="1350"/>
      <c r="J26" s="1350"/>
      <c r="K26" s="1350"/>
      <c r="L26" s="1350"/>
      <c r="M26" s="1350"/>
      <c r="N26" s="1351"/>
      <c r="O26" s="183"/>
      <c r="P26" s="183"/>
      <c r="Q26" s="177">
        <v>0</v>
      </c>
      <c r="R26" s="177">
        <v>0</v>
      </c>
      <c r="S26" s="177">
        <v>0</v>
      </c>
      <c r="T26" s="177">
        <v>0</v>
      </c>
      <c r="U26" s="177">
        <v>0</v>
      </c>
      <c r="V26" s="192">
        <f t="shared" si="1"/>
        <v>0</v>
      </c>
    </row>
    <row r="27" spans="1:22" ht="16.5" customHeight="1">
      <c r="A27" s="184"/>
      <c r="B27" s="184"/>
      <c r="C27" s="1349" t="s">
        <v>1508</v>
      </c>
      <c r="D27" s="1350"/>
      <c r="E27" s="1350"/>
      <c r="F27" s="1350"/>
      <c r="G27" s="1350"/>
      <c r="H27" s="1350"/>
      <c r="I27" s="1350"/>
      <c r="J27" s="1350"/>
      <c r="K27" s="1350"/>
      <c r="L27" s="1350"/>
      <c r="M27" s="1350"/>
      <c r="N27" s="1351"/>
      <c r="O27" s="183"/>
      <c r="P27" s="177">
        <v>0</v>
      </c>
      <c r="Q27" s="177">
        <v>0</v>
      </c>
      <c r="R27" s="177">
        <v>0</v>
      </c>
      <c r="S27" s="177">
        <v>0</v>
      </c>
      <c r="T27" s="177">
        <v>0</v>
      </c>
      <c r="U27" s="177">
        <v>0</v>
      </c>
      <c r="V27" s="192">
        <f t="shared" si="1"/>
        <v>0</v>
      </c>
    </row>
    <row r="28" spans="1:22" ht="16.5" customHeight="1">
      <c r="A28" s="185"/>
      <c r="B28" s="186"/>
      <c r="C28" s="179" t="s">
        <v>1144</v>
      </c>
      <c r="D28" s="180"/>
      <c r="E28" s="180"/>
      <c r="F28" s="180"/>
      <c r="G28" s="180"/>
      <c r="H28" s="180"/>
      <c r="I28" s="180"/>
      <c r="J28" s="180"/>
      <c r="K28" s="180"/>
      <c r="L28" s="180"/>
      <c r="M28" s="180"/>
      <c r="N28" s="181"/>
      <c r="O28" s="183"/>
      <c r="P28" s="177">
        <v>0</v>
      </c>
      <c r="Q28" s="177">
        <v>0</v>
      </c>
      <c r="R28" s="177">
        <v>0</v>
      </c>
      <c r="S28" s="177">
        <v>0</v>
      </c>
      <c r="T28" s="177">
        <v>0</v>
      </c>
      <c r="U28" s="177">
        <v>0</v>
      </c>
      <c r="V28" s="192">
        <f t="shared" si="1"/>
        <v>0</v>
      </c>
    </row>
    <row r="29" spans="1:22" ht="16.5" customHeight="1">
      <c r="A29" s="185"/>
      <c r="B29" s="1352" t="s">
        <v>1511</v>
      </c>
      <c r="C29" s="1347"/>
      <c r="D29" s="1347"/>
      <c r="E29" s="1347"/>
      <c r="F29" s="1347"/>
      <c r="G29" s="1347"/>
      <c r="H29" s="1347"/>
      <c r="I29" s="1347"/>
      <c r="J29" s="1347"/>
      <c r="K29" s="1347"/>
      <c r="L29" s="1347"/>
      <c r="M29" s="1347"/>
      <c r="N29" s="1348"/>
      <c r="O29" s="183"/>
      <c r="P29" s="177">
        <v>0</v>
      </c>
      <c r="Q29" s="177">
        <v>0</v>
      </c>
      <c r="R29" s="177">
        <v>0</v>
      </c>
      <c r="S29" s="177">
        <v>0</v>
      </c>
      <c r="T29" s="177">
        <v>0</v>
      </c>
      <c r="U29" s="177">
        <v>0</v>
      </c>
      <c r="V29" s="192">
        <f t="shared" si="1"/>
        <v>0</v>
      </c>
    </row>
    <row r="30" spans="1:22" ht="16.5" customHeight="1">
      <c r="A30" s="186"/>
      <c r="B30" s="1352" t="s">
        <v>1512</v>
      </c>
      <c r="C30" s="1347"/>
      <c r="D30" s="1347"/>
      <c r="E30" s="1347"/>
      <c r="F30" s="1347"/>
      <c r="G30" s="1347"/>
      <c r="H30" s="1347"/>
      <c r="I30" s="1347"/>
      <c r="J30" s="1347"/>
      <c r="K30" s="1347"/>
      <c r="L30" s="1347"/>
      <c r="M30" s="1347"/>
      <c r="N30" s="1348"/>
      <c r="O30" s="183"/>
      <c r="P30" s="177">
        <v>0</v>
      </c>
      <c r="Q30" s="177">
        <v>0</v>
      </c>
      <c r="R30" s="177">
        <v>0</v>
      </c>
      <c r="S30" s="177">
        <v>0</v>
      </c>
      <c r="T30" s="177">
        <v>0</v>
      </c>
      <c r="U30" s="177">
        <v>0</v>
      </c>
      <c r="V30" s="192">
        <f t="shared" si="1"/>
        <v>0</v>
      </c>
    </row>
    <row r="31" spans="1:22" ht="16.5" customHeight="1">
      <c r="A31" s="182" t="s">
        <v>228</v>
      </c>
      <c r="B31" s="187"/>
      <c r="C31" s="187"/>
      <c r="D31" s="187"/>
      <c r="E31" s="187"/>
      <c r="F31" s="187"/>
      <c r="G31" s="187"/>
      <c r="H31" s="187"/>
      <c r="I31" s="187"/>
      <c r="J31" s="187"/>
      <c r="K31" s="187"/>
      <c r="L31" s="187"/>
      <c r="M31" s="187"/>
      <c r="N31" s="188"/>
      <c r="O31" s="193">
        <f aca="true" t="shared" si="5" ref="O31:U31">SUM(O32:O34)</f>
        <v>0</v>
      </c>
      <c r="P31" s="193">
        <f t="shared" si="5"/>
        <v>0</v>
      </c>
      <c r="Q31" s="193">
        <f t="shared" si="5"/>
        <v>0</v>
      </c>
      <c r="R31" s="193">
        <f t="shared" si="5"/>
        <v>0</v>
      </c>
      <c r="S31" s="193">
        <f t="shared" si="5"/>
        <v>5</v>
      </c>
      <c r="T31" s="193">
        <f t="shared" si="5"/>
        <v>0</v>
      </c>
      <c r="U31" s="193">
        <f t="shared" si="5"/>
        <v>0</v>
      </c>
      <c r="V31" s="192">
        <f t="shared" si="1"/>
        <v>5</v>
      </c>
    </row>
    <row r="32" spans="1:22" ht="16.5" customHeight="1">
      <c r="A32" s="185"/>
      <c r="B32" s="179"/>
      <c r="C32" s="180" t="s">
        <v>1270</v>
      </c>
      <c r="D32" s="180"/>
      <c r="E32" s="180"/>
      <c r="F32" s="180"/>
      <c r="G32" s="180"/>
      <c r="H32" s="180"/>
      <c r="I32" s="180"/>
      <c r="J32" s="180"/>
      <c r="K32" s="180"/>
      <c r="L32" s="180"/>
      <c r="M32" s="180"/>
      <c r="N32" s="181"/>
      <c r="O32" s="177">
        <v>0</v>
      </c>
      <c r="P32" s="177">
        <v>0</v>
      </c>
      <c r="Q32" s="177">
        <v>0</v>
      </c>
      <c r="R32" s="177">
        <v>0</v>
      </c>
      <c r="S32" s="177">
        <v>0</v>
      </c>
      <c r="T32" s="177">
        <v>0</v>
      </c>
      <c r="U32" s="177">
        <v>0</v>
      </c>
      <c r="V32" s="192">
        <f t="shared" si="1"/>
        <v>0</v>
      </c>
    </row>
    <row r="33" spans="1:22" ht="16.5" customHeight="1">
      <c r="A33" s="185"/>
      <c r="B33" s="179"/>
      <c r="C33" s="180" t="s">
        <v>1459</v>
      </c>
      <c r="D33" s="180"/>
      <c r="E33" s="180"/>
      <c r="F33" s="180"/>
      <c r="G33" s="180"/>
      <c r="H33" s="180"/>
      <c r="I33" s="180"/>
      <c r="J33" s="180"/>
      <c r="K33" s="180"/>
      <c r="L33" s="180"/>
      <c r="M33" s="180"/>
      <c r="N33" s="181"/>
      <c r="O33" s="183"/>
      <c r="P33" s="183"/>
      <c r="Q33" s="177">
        <v>0</v>
      </c>
      <c r="R33" s="177">
        <v>0</v>
      </c>
      <c r="S33" s="177">
        <v>5</v>
      </c>
      <c r="T33" s="177">
        <v>0</v>
      </c>
      <c r="U33" s="177">
        <v>0</v>
      </c>
      <c r="V33" s="192">
        <f t="shared" si="1"/>
        <v>5</v>
      </c>
    </row>
    <row r="34" spans="1:22" ht="16.5" customHeight="1">
      <c r="A34" s="185"/>
      <c r="B34" s="179"/>
      <c r="C34" s="180" t="s">
        <v>1246</v>
      </c>
      <c r="D34" s="180"/>
      <c r="E34" s="180"/>
      <c r="F34" s="180"/>
      <c r="G34" s="180"/>
      <c r="H34" s="180"/>
      <c r="I34" s="180"/>
      <c r="J34" s="180"/>
      <c r="K34" s="180"/>
      <c r="L34" s="180"/>
      <c r="M34" s="180"/>
      <c r="N34" s="181"/>
      <c r="O34" s="183"/>
      <c r="P34" s="183"/>
      <c r="Q34" s="177">
        <v>0</v>
      </c>
      <c r="R34" s="177">
        <v>0</v>
      </c>
      <c r="S34" s="177">
        <v>0</v>
      </c>
      <c r="T34" s="177">
        <v>0</v>
      </c>
      <c r="U34" s="177">
        <v>0</v>
      </c>
      <c r="V34" s="192">
        <f t="shared" si="1"/>
        <v>0</v>
      </c>
    </row>
    <row r="35" spans="1:22" ht="16.5" customHeight="1">
      <c r="A35" s="185"/>
      <c r="B35" s="182" t="s">
        <v>229</v>
      </c>
      <c r="C35" s="180"/>
      <c r="D35" s="180"/>
      <c r="E35" s="180"/>
      <c r="F35" s="180"/>
      <c r="G35" s="180"/>
      <c r="H35" s="180"/>
      <c r="I35" s="180"/>
      <c r="J35" s="180"/>
      <c r="K35" s="180"/>
      <c r="L35" s="180"/>
      <c r="M35" s="180"/>
      <c r="N35" s="181"/>
      <c r="O35" s="193">
        <f aca="true" t="shared" si="6" ref="O35:U35">SUM(O36:O38)</f>
        <v>0</v>
      </c>
      <c r="P35" s="193">
        <f t="shared" si="6"/>
        <v>0</v>
      </c>
      <c r="Q35" s="193">
        <f t="shared" si="6"/>
        <v>0</v>
      </c>
      <c r="R35" s="193">
        <f t="shared" si="6"/>
        <v>0</v>
      </c>
      <c r="S35" s="193">
        <f t="shared" si="6"/>
        <v>0</v>
      </c>
      <c r="T35" s="193">
        <f t="shared" si="6"/>
        <v>0</v>
      </c>
      <c r="U35" s="193">
        <f t="shared" si="6"/>
        <v>0</v>
      </c>
      <c r="V35" s="192">
        <f t="shared" si="1"/>
        <v>0</v>
      </c>
    </row>
    <row r="36" spans="1:22" ht="16.5" customHeight="1">
      <c r="A36" s="185"/>
      <c r="B36" s="184"/>
      <c r="C36" s="179" t="s">
        <v>1270</v>
      </c>
      <c r="D36" s="180"/>
      <c r="E36" s="180"/>
      <c r="F36" s="180"/>
      <c r="G36" s="180"/>
      <c r="H36" s="180"/>
      <c r="I36" s="180"/>
      <c r="J36" s="180"/>
      <c r="K36" s="180"/>
      <c r="L36" s="180"/>
      <c r="M36" s="180"/>
      <c r="N36" s="181"/>
      <c r="O36" s="177">
        <v>0</v>
      </c>
      <c r="P36" s="177">
        <v>0</v>
      </c>
      <c r="Q36" s="177">
        <v>0</v>
      </c>
      <c r="R36" s="177">
        <v>0</v>
      </c>
      <c r="S36" s="177">
        <v>0</v>
      </c>
      <c r="T36" s="177">
        <v>0</v>
      </c>
      <c r="U36" s="177">
        <v>0</v>
      </c>
      <c r="V36" s="192">
        <f t="shared" si="1"/>
        <v>0</v>
      </c>
    </row>
    <row r="37" spans="1:22" ht="16.5" customHeight="1">
      <c r="A37" s="185"/>
      <c r="B37" s="185"/>
      <c r="C37" s="179" t="s">
        <v>1459</v>
      </c>
      <c r="D37" s="180"/>
      <c r="E37" s="180"/>
      <c r="F37" s="180"/>
      <c r="G37" s="180"/>
      <c r="H37" s="180"/>
      <c r="I37" s="180"/>
      <c r="J37" s="180"/>
      <c r="K37" s="180"/>
      <c r="L37" s="180"/>
      <c r="M37" s="180"/>
      <c r="N37" s="181"/>
      <c r="O37" s="183"/>
      <c r="P37" s="183"/>
      <c r="Q37" s="177">
        <v>0</v>
      </c>
      <c r="R37" s="177">
        <v>0</v>
      </c>
      <c r="S37" s="177">
        <v>0</v>
      </c>
      <c r="T37" s="177">
        <v>0</v>
      </c>
      <c r="U37" s="177">
        <v>0</v>
      </c>
      <c r="V37" s="192">
        <f t="shared" si="1"/>
        <v>0</v>
      </c>
    </row>
    <row r="38" spans="1:22" ht="16.5" customHeight="1">
      <c r="A38" s="186"/>
      <c r="B38" s="186"/>
      <c r="C38" s="179" t="s">
        <v>1246</v>
      </c>
      <c r="D38" s="180"/>
      <c r="E38" s="180"/>
      <c r="F38" s="180"/>
      <c r="G38" s="180"/>
      <c r="H38" s="180"/>
      <c r="I38" s="180"/>
      <c r="J38" s="180"/>
      <c r="K38" s="180"/>
      <c r="L38" s="180"/>
      <c r="M38" s="180"/>
      <c r="N38" s="181"/>
      <c r="O38" s="183"/>
      <c r="P38" s="183"/>
      <c r="Q38" s="177">
        <v>0</v>
      </c>
      <c r="R38" s="177">
        <v>0</v>
      </c>
      <c r="S38" s="177">
        <v>0</v>
      </c>
      <c r="T38" s="177">
        <v>0</v>
      </c>
      <c r="U38" s="177">
        <v>0</v>
      </c>
      <c r="V38" s="192">
        <f t="shared" si="1"/>
        <v>0</v>
      </c>
    </row>
    <row r="39" spans="1:22" ht="16.5" customHeight="1">
      <c r="A39" s="1353" t="s">
        <v>72</v>
      </c>
      <c r="B39" s="1354"/>
      <c r="C39" s="1354"/>
      <c r="D39" s="1354"/>
      <c r="E39" s="1354"/>
      <c r="F39" s="1354"/>
      <c r="G39" s="1354"/>
      <c r="H39" s="1354"/>
      <c r="I39" s="1354"/>
      <c r="J39" s="1354"/>
      <c r="K39" s="1354"/>
      <c r="L39" s="1354"/>
      <c r="M39" s="1354"/>
      <c r="N39" s="1355"/>
      <c r="O39" s="193">
        <f aca="true" t="shared" si="7" ref="O39:U39">SUM(O11,O31)</f>
        <v>0</v>
      </c>
      <c r="P39" s="193">
        <f t="shared" si="7"/>
        <v>0</v>
      </c>
      <c r="Q39" s="193">
        <f t="shared" si="7"/>
        <v>8</v>
      </c>
      <c r="R39" s="193">
        <f t="shared" si="7"/>
        <v>0</v>
      </c>
      <c r="S39" s="193">
        <f t="shared" si="7"/>
        <v>5</v>
      </c>
      <c r="T39" s="193">
        <f t="shared" si="7"/>
        <v>0</v>
      </c>
      <c r="U39" s="193">
        <f t="shared" si="7"/>
        <v>0</v>
      </c>
      <c r="V39" s="192">
        <f t="shared" si="1"/>
        <v>13</v>
      </c>
    </row>
    <row r="40" spans="1:22" ht="16.5" customHeight="1">
      <c r="A40" s="179" t="s">
        <v>230</v>
      </c>
      <c r="B40" s="180"/>
      <c r="C40" s="180"/>
      <c r="D40" s="180"/>
      <c r="E40" s="180"/>
      <c r="F40" s="180"/>
      <c r="G40" s="180"/>
      <c r="H40" s="180"/>
      <c r="I40" s="180"/>
      <c r="J40" s="180"/>
      <c r="K40" s="180"/>
      <c r="L40" s="180"/>
      <c r="M40" s="180"/>
      <c r="N40" s="181"/>
      <c r="O40" s="180"/>
      <c r="P40" s="180"/>
      <c r="Q40" s="180"/>
      <c r="R40" s="180"/>
      <c r="S40" s="180"/>
      <c r="T40" s="180"/>
      <c r="U40" s="180"/>
      <c r="V40" s="197"/>
    </row>
    <row r="41" spans="1:22" ht="16.5" customHeight="1">
      <c r="A41" s="182" t="s">
        <v>1138</v>
      </c>
      <c r="B41" s="180"/>
      <c r="C41" s="180"/>
      <c r="D41" s="180"/>
      <c r="E41" s="180"/>
      <c r="F41" s="180"/>
      <c r="G41" s="180"/>
      <c r="H41" s="180"/>
      <c r="I41" s="180"/>
      <c r="J41" s="180"/>
      <c r="K41" s="180"/>
      <c r="L41" s="180"/>
      <c r="M41" s="180"/>
      <c r="N41" s="181"/>
      <c r="O41" s="191"/>
      <c r="P41" s="192">
        <f aca="true" t="shared" si="8" ref="P41:U41">SUM(P42,P50,P54)</f>
        <v>0</v>
      </c>
      <c r="Q41" s="192">
        <f t="shared" si="8"/>
        <v>20644</v>
      </c>
      <c r="R41" s="192">
        <f t="shared" si="8"/>
        <v>0</v>
      </c>
      <c r="S41" s="192">
        <f t="shared" si="8"/>
        <v>0</v>
      </c>
      <c r="T41" s="192">
        <f t="shared" si="8"/>
        <v>0</v>
      </c>
      <c r="U41" s="192">
        <f t="shared" si="8"/>
        <v>0</v>
      </c>
      <c r="V41" s="192">
        <f aca="true" t="shared" si="9" ref="V41:V67">SUM(O41:U41)</f>
        <v>20644</v>
      </c>
    </row>
    <row r="42" spans="1:22" ht="16.5" customHeight="1">
      <c r="A42" s="185"/>
      <c r="B42" s="182" t="s">
        <v>1139</v>
      </c>
      <c r="C42" s="180"/>
      <c r="D42" s="180"/>
      <c r="E42" s="180"/>
      <c r="F42" s="180"/>
      <c r="G42" s="180"/>
      <c r="H42" s="180"/>
      <c r="I42" s="180"/>
      <c r="J42" s="180"/>
      <c r="K42" s="180"/>
      <c r="L42" s="180"/>
      <c r="M42" s="180"/>
      <c r="N42" s="181"/>
      <c r="O42" s="191"/>
      <c r="P42" s="192">
        <f aca="true" t="shared" si="10" ref="P42:U42">SUM(P43:P49)</f>
        <v>0</v>
      </c>
      <c r="Q42" s="192">
        <f t="shared" si="10"/>
        <v>20644</v>
      </c>
      <c r="R42" s="192">
        <f t="shared" si="10"/>
        <v>0</v>
      </c>
      <c r="S42" s="192">
        <f t="shared" si="10"/>
        <v>0</v>
      </c>
      <c r="T42" s="192">
        <f t="shared" si="10"/>
        <v>0</v>
      </c>
      <c r="U42" s="192">
        <f t="shared" si="10"/>
        <v>0</v>
      </c>
      <c r="V42" s="192">
        <f t="shared" si="9"/>
        <v>20644</v>
      </c>
    </row>
    <row r="43" spans="1:22" ht="16.5" customHeight="1">
      <c r="A43" s="185"/>
      <c r="B43" s="184"/>
      <c r="C43" s="179" t="s">
        <v>1496</v>
      </c>
      <c r="D43" s="180"/>
      <c r="E43" s="180"/>
      <c r="F43" s="180"/>
      <c r="G43" s="180"/>
      <c r="H43" s="180"/>
      <c r="I43" s="180"/>
      <c r="J43" s="180"/>
      <c r="K43" s="180"/>
      <c r="L43" s="180"/>
      <c r="M43" s="180"/>
      <c r="N43" s="181"/>
      <c r="O43" s="183"/>
      <c r="P43" s="177">
        <v>0</v>
      </c>
      <c r="Q43" s="177">
        <v>5984</v>
      </c>
      <c r="R43" s="177">
        <v>0</v>
      </c>
      <c r="S43" s="177">
        <v>0</v>
      </c>
      <c r="T43" s="177">
        <v>0</v>
      </c>
      <c r="U43" s="177">
        <v>0</v>
      </c>
      <c r="V43" s="192">
        <f t="shared" si="9"/>
        <v>5984</v>
      </c>
    </row>
    <row r="44" spans="1:22" ht="16.5" customHeight="1">
      <c r="A44" s="185"/>
      <c r="B44" s="184"/>
      <c r="C44" s="179" t="s">
        <v>1497</v>
      </c>
      <c r="D44" s="180"/>
      <c r="E44" s="180"/>
      <c r="F44" s="180"/>
      <c r="G44" s="180"/>
      <c r="H44" s="180"/>
      <c r="I44" s="180"/>
      <c r="J44" s="180"/>
      <c r="K44" s="180"/>
      <c r="L44" s="180"/>
      <c r="M44" s="180"/>
      <c r="N44" s="181"/>
      <c r="O44" s="183"/>
      <c r="P44" s="177">
        <v>0</v>
      </c>
      <c r="Q44" s="177">
        <v>0</v>
      </c>
      <c r="R44" s="177">
        <v>0</v>
      </c>
      <c r="S44" s="177">
        <v>0</v>
      </c>
      <c r="T44" s="177">
        <v>0</v>
      </c>
      <c r="U44" s="177">
        <v>0</v>
      </c>
      <c r="V44" s="192">
        <f t="shared" si="9"/>
        <v>0</v>
      </c>
    </row>
    <row r="45" spans="1:22" ht="16.5" customHeight="1">
      <c r="A45" s="185"/>
      <c r="B45" s="184"/>
      <c r="C45" s="179" t="s">
        <v>1498</v>
      </c>
      <c r="D45" s="180"/>
      <c r="E45" s="180"/>
      <c r="F45" s="180"/>
      <c r="G45" s="180"/>
      <c r="H45" s="180"/>
      <c r="I45" s="180"/>
      <c r="J45" s="180"/>
      <c r="K45" s="180"/>
      <c r="L45" s="180"/>
      <c r="M45" s="180"/>
      <c r="N45" s="181"/>
      <c r="O45" s="183"/>
      <c r="P45" s="177">
        <v>0</v>
      </c>
      <c r="Q45" s="177">
        <v>0</v>
      </c>
      <c r="R45" s="177">
        <v>0</v>
      </c>
      <c r="S45" s="177">
        <v>0</v>
      </c>
      <c r="T45" s="177">
        <v>0</v>
      </c>
      <c r="U45" s="177">
        <v>0</v>
      </c>
      <c r="V45" s="192">
        <f t="shared" si="9"/>
        <v>0</v>
      </c>
    </row>
    <row r="46" spans="1:22" ht="16.5" customHeight="1">
      <c r="A46" s="185"/>
      <c r="B46" s="184"/>
      <c r="C46" s="179" t="s">
        <v>1499</v>
      </c>
      <c r="D46" s="180"/>
      <c r="E46" s="180"/>
      <c r="F46" s="180"/>
      <c r="G46" s="180"/>
      <c r="H46" s="180"/>
      <c r="I46" s="180"/>
      <c r="J46" s="180"/>
      <c r="K46" s="180"/>
      <c r="L46" s="180"/>
      <c r="M46" s="180"/>
      <c r="N46" s="181"/>
      <c r="O46" s="183"/>
      <c r="P46" s="177">
        <v>0</v>
      </c>
      <c r="Q46" s="177">
        <v>0</v>
      </c>
      <c r="R46" s="177">
        <v>0</v>
      </c>
      <c r="S46" s="177">
        <v>0</v>
      </c>
      <c r="T46" s="177">
        <v>0</v>
      </c>
      <c r="U46" s="177">
        <v>0</v>
      </c>
      <c r="V46" s="192">
        <f t="shared" si="9"/>
        <v>0</v>
      </c>
    </row>
    <row r="47" spans="1:22" ht="16.5" customHeight="1">
      <c r="A47" s="185"/>
      <c r="B47" s="184"/>
      <c r="C47" s="179" t="s">
        <v>1140</v>
      </c>
      <c r="D47" s="180"/>
      <c r="E47" s="180"/>
      <c r="F47" s="180"/>
      <c r="G47" s="180"/>
      <c r="H47" s="180"/>
      <c r="I47" s="180"/>
      <c r="J47" s="180"/>
      <c r="K47" s="180"/>
      <c r="L47" s="180"/>
      <c r="M47" s="180"/>
      <c r="N47" s="181"/>
      <c r="O47" s="183"/>
      <c r="P47" s="177">
        <v>0</v>
      </c>
      <c r="Q47" s="177">
        <v>0</v>
      </c>
      <c r="R47" s="177">
        <v>0</v>
      </c>
      <c r="S47" s="177">
        <v>0</v>
      </c>
      <c r="T47" s="177">
        <v>0</v>
      </c>
      <c r="U47" s="177">
        <v>0</v>
      </c>
      <c r="V47" s="192">
        <f t="shared" si="9"/>
        <v>0</v>
      </c>
    </row>
    <row r="48" spans="1:22" ht="16.5" customHeight="1">
      <c r="A48" s="185"/>
      <c r="B48" s="184"/>
      <c r="C48" s="179" t="s">
        <v>1141</v>
      </c>
      <c r="D48" s="180"/>
      <c r="E48" s="180"/>
      <c r="F48" s="180"/>
      <c r="G48" s="180"/>
      <c r="H48" s="180"/>
      <c r="I48" s="180"/>
      <c r="J48" s="180"/>
      <c r="K48" s="180"/>
      <c r="L48" s="180"/>
      <c r="M48" s="180"/>
      <c r="N48" s="181"/>
      <c r="O48" s="183"/>
      <c r="P48" s="177">
        <v>0</v>
      </c>
      <c r="Q48" s="177">
        <v>10160</v>
      </c>
      <c r="R48" s="177">
        <v>0</v>
      </c>
      <c r="S48" s="177">
        <v>0</v>
      </c>
      <c r="T48" s="177">
        <v>0</v>
      </c>
      <c r="U48" s="177">
        <v>0</v>
      </c>
      <c r="V48" s="192">
        <f t="shared" si="9"/>
        <v>10160</v>
      </c>
    </row>
    <row r="49" spans="1:22" ht="16.5" customHeight="1">
      <c r="A49" s="185"/>
      <c r="B49" s="186"/>
      <c r="C49" s="179" t="s">
        <v>1502</v>
      </c>
      <c r="D49" s="180"/>
      <c r="E49" s="180"/>
      <c r="F49" s="180"/>
      <c r="G49" s="180"/>
      <c r="H49" s="180"/>
      <c r="I49" s="180"/>
      <c r="J49" s="180"/>
      <c r="K49" s="180"/>
      <c r="L49" s="180"/>
      <c r="M49" s="180"/>
      <c r="N49" s="181"/>
      <c r="O49" s="183"/>
      <c r="P49" s="177">
        <v>0</v>
      </c>
      <c r="Q49" s="177">
        <v>4500</v>
      </c>
      <c r="R49" s="177">
        <v>0</v>
      </c>
      <c r="S49" s="177">
        <v>0</v>
      </c>
      <c r="T49" s="177">
        <v>0</v>
      </c>
      <c r="U49" s="177">
        <v>0</v>
      </c>
      <c r="V49" s="192">
        <f t="shared" si="9"/>
        <v>4500</v>
      </c>
    </row>
    <row r="50" spans="1:22" ht="16.5" customHeight="1">
      <c r="A50" s="185"/>
      <c r="B50" s="1346" t="s">
        <v>1503</v>
      </c>
      <c r="C50" s="1347"/>
      <c r="D50" s="1347"/>
      <c r="E50" s="1347"/>
      <c r="F50" s="1347"/>
      <c r="G50" s="1347"/>
      <c r="H50" s="1347"/>
      <c r="I50" s="1347"/>
      <c r="J50" s="1347"/>
      <c r="K50" s="1347"/>
      <c r="L50" s="1347"/>
      <c r="M50" s="1347"/>
      <c r="N50" s="1348"/>
      <c r="O50" s="191"/>
      <c r="P50" s="192">
        <f aca="true" t="shared" si="11" ref="P50:U50">SUM(P51:P53)</f>
        <v>0</v>
      </c>
      <c r="Q50" s="192">
        <f t="shared" si="11"/>
        <v>0</v>
      </c>
      <c r="R50" s="192">
        <f t="shared" si="11"/>
        <v>0</v>
      </c>
      <c r="S50" s="192">
        <f t="shared" si="11"/>
        <v>0</v>
      </c>
      <c r="T50" s="192">
        <f t="shared" si="11"/>
        <v>0</v>
      </c>
      <c r="U50" s="192">
        <f t="shared" si="11"/>
        <v>0</v>
      </c>
      <c r="V50" s="192">
        <f t="shared" si="9"/>
        <v>0</v>
      </c>
    </row>
    <row r="51" spans="1:22" ht="16.5" customHeight="1">
      <c r="A51" s="185"/>
      <c r="B51" s="184"/>
      <c r="C51" s="179" t="s">
        <v>1504</v>
      </c>
      <c r="D51" s="180"/>
      <c r="E51" s="180"/>
      <c r="F51" s="180"/>
      <c r="G51" s="180"/>
      <c r="H51" s="180"/>
      <c r="I51" s="180"/>
      <c r="J51" s="180"/>
      <c r="K51" s="180"/>
      <c r="L51" s="180"/>
      <c r="M51" s="180"/>
      <c r="N51" s="181"/>
      <c r="O51" s="183"/>
      <c r="P51" s="177">
        <v>0</v>
      </c>
      <c r="Q51" s="177">
        <v>0</v>
      </c>
      <c r="R51" s="177">
        <v>0</v>
      </c>
      <c r="S51" s="177">
        <v>0</v>
      </c>
      <c r="T51" s="177">
        <v>0</v>
      </c>
      <c r="U51" s="177">
        <v>0</v>
      </c>
      <c r="V51" s="192">
        <f t="shared" si="9"/>
        <v>0</v>
      </c>
    </row>
    <row r="52" spans="1:22" ht="16.5" customHeight="1">
      <c r="A52" s="185"/>
      <c r="B52" s="184"/>
      <c r="C52" s="1349" t="s">
        <v>1142</v>
      </c>
      <c r="D52" s="1350"/>
      <c r="E52" s="1350"/>
      <c r="F52" s="1350"/>
      <c r="G52" s="1350"/>
      <c r="H52" s="1350"/>
      <c r="I52" s="1350"/>
      <c r="J52" s="1350"/>
      <c r="K52" s="1350"/>
      <c r="L52" s="1350"/>
      <c r="M52" s="1350"/>
      <c r="N52" s="1351"/>
      <c r="O52" s="183"/>
      <c r="P52" s="177">
        <v>0</v>
      </c>
      <c r="Q52" s="177">
        <v>0</v>
      </c>
      <c r="R52" s="177">
        <v>0</v>
      </c>
      <c r="S52" s="177">
        <v>0</v>
      </c>
      <c r="T52" s="177">
        <v>0</v>
      </c>
      <c r="U52" s="177">
        <v>0</v>
      </c>
      <c r="V52" s="192">
        <f t="shared" si="9"/>
        <v>0</v>
      </c>
    </row>
    <row r="53" spans="1:22" ht="16.5" customHeight="1">
      <c r="A53" s="185"/>
      <c r="B53" s="186"/>
      <c r="C53" s="1349" t="s">
        <v>1143</v>
      </c>
      <c r="D53" s="1350"/>
      <c r="E53" s="1350"/>
      <c r="F53" s="1350"/>
      <c r="G53" s="1350"/>
      <c r="H53" s="1350"/>
      <c r="I53" s="1350"/>
      <c r="J53" s="1350"/>
      <c r="K53" s="1350"/>
      <c r="L53" s="1350"/>
      <c r="M53" s="1350"/>
      <c r="N53" s="1351"/>
      <c r="O53" s="183"/>
      <c r="P53" s="177">
        <v>0</v>
      </c>
      <c r="Q53" s="177">
        <v>0</v>
      </c>
      <c r="R53" s="177">
        <v>0</v>
      </c>
      <c r="S53" s="177">
        <v>0</v>
      </c>
      <c r="T53" s="177">
        <v>0</v>
      </c>
      <c r="U53" s="177">
        <v>0</v>
      </c>
      <c r="V53" s="192">
        <f t="shared" si="9"/>
        <v>0</v>
      </c>
    </row>
    <row r="54" spans="1:22" ht="16.5" customHeight="1">
      <c r="A54" s="185"/>
      <c r="B54" s="1346" t="s">
        <v>1506</v>
      </c>
      <c r="C54" s="1347"/>
      <c r="D54" s="1347"/>
      <c r="E54" s="1347"/>
      <c r="F54" s="1347"/>
      <c r="G54" s="1347"/>
      <c r="H54" s="1347"/>
      <c r="I54" s="1347"/>
      <c r="J54" s="1347"/>
      <c r="K54" s="1347"/>
      <c r="L54" s="1347"/>
      <c r="M54" s="1347"/>
      <c r="N54" s="1348"/>
      <c r="O54" s="191"/>
      <c r="P54" s="192">
        <f aca="true" t="shared" si="12" ref="P54:U54">SUM(P55:P58)</f>
        <v>0</v>
      </c>
      <c r="Q54" s="192">
        <f t="shared" si="12"/>
        <v>0</v>
      </c>
      <c r="R54" s="192">
        <f t="shared" si="12"/>
        <v>0</v>
      </c>
      <c r="S54" s="192">
        <f t="shared" si="12"/>
        <v>0</v>
      </c>
      <c r="T54" s="192">
        <f t="shared" si="12"/>
        <v>0</v>
      </c>
      <c r="U54" s="192">
        <f t="shared" si="12"/>
        <v>0</v>
      </c>
      <c r="V54" s="192">
        <f t="shared" si="9"/>
        <v>0</v>
      </c>
    </row>
    <row r="55" spans="1:22" ht="16.5" customHeight="1">
      <c r="A55" s="185"/>
      <c r="B55" s="184"/>
      <c r="C55" s="179" t="s">
        <v>1507</v>
      </c>
      <c r="D55" s="180"/>
      <c r="E55" s="180"/>
      <c r="F55" s="180"/>
      <c r="G55" s="180"/>
      <c r="H55" s="180"/>
      <c r="I55" s="180"/>
      <c r="J55" s="180"/>
      <c r="K55" s="180"/>
      <c r="L55" s="180"/>
      <c r="M55" s="180"/>
      <c r="N55" s="181"/>
      <c r="O55" s="183"/>
      <c r="P55" s="177">
        <v>0</v>
      </c>
      <c r="Q55" s="177">
        <v>0</v>
      </c>
      <c r="R55" s="177">
        <v>0</v>
      </c>
      <c r="S55" s="177">
        <v>0</v>
      </c>
      <c r="T55" s="177">
        <v>0</v>
      </c>
      <c r="U55" s="177">
        <v>0</v>
      </c>
      <c r="V55" s="192">
        <f t="shared" si="9"/>
        <v>0</v>
      </c>
    </row>
    <row r="56" spans="1:22" ht="16.5" customHeight="1">
      <c r="A56" s="185"/>
      <c r="B56" s="184"/>
      <c r="C56" s="1349" t="s">
        <v>467</v>
      </c>
      <c r="D56" s="1350"/>
      <c r="E56" s="1350"/>
      <c r="F56" s="1350"/>
      <c r="G56" s="1350"/>
      <c r="H56" s="1350"/>
      <c r="I56" s="1350"/>
      <c r="J56" s="1350"/>
      <c r="K56" s="1350"/>
      <c r="L56" s="1350"/>
      <c r="M56" s="1350"/>
      <c r="N56" s="1351"/>
      <c r="O56" s="183"/>
      <c r="P56" s="183"/>
      <c r="Q56" s="177">
        <v>0</v>
      </c>
      <c r="R56" s="177">
        <v>0</v>
      </c>
      <c r="S56" s="177">
        <v>0</v>
      </c>
      <c r="T56" s="177">
        <v>0</v>
      </c>
      <c r="U56" s="177">
        <v>0</v>
      </c>
      <c r="V56" s="192">
        <f t="shared" si="9"/>
        <v>0</v>
      </c>
    </row>
    <row r="57" spans="1:22" ht="16.5" customHeight="1">
      <c r="A57" s="185"/>
      <c r="B57" s="184"/>
      <c r="C57" s="1349" t="s">
        <v>1508</v>
      </c>
      <c r="D57" s="1350"/>
      <c r="E57" s="1350"/>
      <c r="F57" s="1350"/>
      <c r="G57" s="1350"/>
      <c r="H57" s="1350"/>
      <c r="I57" s="1350"/>
      <c r="J57" s="1350"/>
      <c r="K57" s="1350"/>
      <c r="L57" s="1350"/>
      <c r="M57" s="1350"/>
      <c r="N57" s="1351"/>
      <c r="O57" s="183"/>
      <c r="P57" s="177">
        <v>0</v>
      </c>
      <c r="Q57" s="177">
        <v>0</v>
      </c>
      <c r="R57" s="177">
        <v>0</v>
      </c>
      <c r="S57" s="177">
        <v>0</v>
      </c>
      <c r="T57" s="177">
        <v>0</v>
      </c>
      <c r="U57" s="177">
        <v>0</v>
      </c>
      <c r="V57" s="192">
        <f t="shared" si="9"/>
        <v>0</v>
      </c>
    </row>
    <row r="58" spans="1:22" ht="16.5" customHeight="1">
      <c r="A58" s="186"/>
      <c r="B58" s="186"/>
      <c r="C58" s="179" t="s">
        <v>1144</v>
      </c>
      <c r="D58" s="180"/>
      <c r="E58" s="180"/>
      <c r="F58" s="180"/>
      <c r="G58" s="180"/>
      <c r="H58" s="180"/>
      <c r="I58" s="180"/>
      <c r="J58" s="180"/>
      <c r="K58" s="180"/>
      <c r="L58" s="180"/>
      <c r="M58" s="180"/>
      <c r="N58" s="181"/>
      <c r="O58" s="183"/>
      <c r="P58" s="177">
        <v>0</v>
      </c>
      <c r="Q58" s="177">
        <v>0</v>
      </c>
      <c r="R58" s="177">
        <v>0</v>
      </c>
      <c r="S58" s="177">
        <v>0</v>
      </c>
      <c r="T58" s="177">
        <v>0</v>
      </c>
      <c r="U58" s="177">
        <v>0</v>
      </c>
      <c r="V58" s="192">
        <f t="shared" si="9"/>
        <v>0</v>
      </c>
    </row>
    <row r="59" spans="1:22" ht="16.5" customHeight="1">
      <c r="A59" s="182" t="s">
        <v>228</v>
      </c>
      <c r="B59" s="187"/>
      <c r="C59" s="187"/>
      <c r="D59" s="187"/>
      <c r="E59" s="187"/>
      <c r="F59" s="187"/>
      <c r="G59" s="187"/>
      <c r="H59" s="187"/>
      <c r="I59" s="187"/>
      <c r="J59" s="187"/>
      <c r="K59" s="187"/>
      <c r="L59" s="187"/>
      <c r="M59" s="187"/>
      <c r="N59" s="188"/>
      <c r="O59" s="193">
        <f aca="true" t="shared" si="13" ref="O59:U59">SUM(O60:O62)</f>
        <v>0</v>
      </c>
      <c r="P59" s="193">
        <f t="shared" si="13"/>
        <v>0</v>
      </c>
      <c r="Q59" s="193">
        <f t="shared" si="13"/>
        <v>0</v>
      </c>
      <c r="R59" s="193">
        <f t="shared" si="13"/>
        <v>0</v>
      </c>
      <c r="S59" s="193">
        <f t="shared" si="13"/>
        <v>106431</v>
      </c>
      <c r="T59" s="193">
        <f t="shared" si="13"/>
        <v>0</v>
      </c>
      <c r="U59" s="193">
        <f t="shared" si="13"/>
        <v>0</v>
      </c>
      <c r="V59" s="192">
        <f t="shared" si="9"/>
        <v>106431</v>
      </c>
    </row>
    <row r="60" spans="1:22" ht="16.5" customHeight="1">
      <c r="A60" s="185"/>
      <c r="B60" s="182"/>
      <c r="C60" s="180" t="s">
        <v>1270</v>
      </c>
      <c r="D60" s="180"/>
      <c r="E60" s="180"/>
      <c r="F60" s="180"/>
      <c r="G60" s="180"/>
      <c r="H60" s="180"/>
      <c r="I60" s="180"/>
      <c r="J60" s="180"/>
      <c r="K60" s="180"/>
      <c r="L60" s="180"/>
      <c r="M60" s="180"/>
      <c r="N60" s="181"/>
      <c r="O60" s="177">
        <v>0</v>
      </c>
      <c r="P60" s="177">
        <v>0</v>
      </c>
      <c r="Q60" s="177">
        <v>0</v>
      </c>
      <c r="R60" s="177">
        <v>0</v>
      </c>
      <c r="S60" s="177">
        <v>0</v>
      </c>
      <c r="T60" s="177">
        <v>0</v>
      </c>
      <c r="U60" s="177">
        <v>0</v>
      </c>
      <c r="V60" s="192">
        <f t="shared" si="9"/>
        <v>0</v>
      </c>
    </row>
    <row r="61" spans="1:22" ht="16.5" customHeight="1">
      <c r="A61" s="185"/>
      <c r="B61" s="179"/>
      <c r="C61" s="180" t="s">
        <v>1459</v>
      </c>
      <c r="D61" s="180"/>
      <c r="E61" s="180"/>
      <c r="F61" s="180"/>
      <c r="G61" s="180"/>
      <c r="H61" s="180"/>
      <c r="I61" s="180"/>
      <c r="J61" s="180"/>
      <c r="K61" s="180"/>
      <c r="L61" s="180"/>
      <c r="M61" s="180"/>
      <c r="N61" s="181"/>
      <c r="O61" s="183"/>
      <c r="P61" s="183"/>
      <c r="Q61" s="177">
        <v>0</v>
      </c>
      <c r="R61" s="177">
        <v>0</v>
      </c>
      <c r="S61" s="177">
        <v>106431</v>
      </c>
      <c r="T61" s="177">
        <v>0</v>
      </c>
      <c r="U61" s="177">
        <v>0</v>
      </c>
      <c r="V61" s="192">
        <f t="shared" si="9"/>
        <v>106431</v>
      </c>
    </row>
    <row r="62" spans="1:22" ht="16.5" customHeight="1">
      <c r="A62" s="185"/>
      <c r="B62" s="186"/>
      <c r="C62" s="180" t="s">
        <v>1246</v>
      </c>
      <c r="D62" s="180"/>
      <c r="E62" s="180"/>
      <c r="F62" s="180"/>
      <c r="G62" s="180"/>
      <c r="H62" s="180"/>
      <c r="I62" s="180"/>
      <c r="J62" s="180"/>
      <c r="K62" s="180"/>
      <c r="L62" s="180"/>
      <c r="M62" s="180"/>
      <c r="N62" s="181"/>
      <c r="O62" s="183"/>
      <c r="P62" s="183"/>
      <c r="Q62" s="177">
        <v>0</v>
      </c>
      <c r="R62" s="177">
        <v>0</v>
      </c>
      <c r="S62" s="177">
        <v>0</v>
      </c>
      <c r="T62" s="177">
        <v>0</v>
      </c>
      <c r="U62" s="177">
        <v>0</v>
      </c>
      <c r="V62" s="192">
        <f t="shared" si="9"/>
        <v>0</v>
      </c>
    </row>
    <row r="63" spans="1:22" ht="16.5" customHeight="1">
      <c r="A63" s="185"/>
      <c r="B63" s="182" t="s">
        <v>1145</v>
      </c>
      <c r="C63" s="180"/>
      <c r="D63" s="180"/>
      <c r="E63" s="180"/>
      <c r="F63" s="180"/>
      <c r="G63" s="180"/>
      <c r="H63" s="180"/>
      <c r="I63" s="180"/>
      <c r="J63" s="180"/>
      <c r="K63" s="180"/>
      <c r="L63" s="180"/>
      <c r="M63" s="180"/>
      <c r="N63" s="181"/>
      <c r="O63" s="193">
        <f aca="true" t="shared" si="14" ref="O63:U63">SUM(O64:O66)</f>
        <v>0</v>
      </c>
      <c r="P63" s="193">
        <f t="shared" si="14"/>
        <v>0</v>
      </c>
      <c r="Q63" s="193">
        <f t="shared" si="14"/>
        <v>0</v>
      </c>
      <c r="R63" s="193">
        <f t="shared" si="14"/>
        <v>0</v>
      </c>
      <c r="S63" s="193">
        <f t="shared" si="14"/>
        <v>0</v>
      </c>
      <c r="T63" s="193">
        <f t="shared" si="14"/>
        <v>0</v>
      </c>
      <c r="U63" s="193">
        <f t="shared" si="14"/>
        <v>0</v>
      </c>
      <c r="V63" s="192">
        <f t="shared" si="9"/>
        <v>0</v>
      </c>
    </row>
    <row r="64" spans="1:22" ht="16.5" customHeight="1">
      <c r="A64" s="185"/>
      <c r="B64" s="185"/>
      <c r="C64" s="179" t="s">
        <v>1270</v>
      </c>
      <c r="D64" s="180"/>
      <c r="E64" s="180"/>
      <c r="F64" s="180"/>
      <c r="G64" s="180"/>
      <c r="H64" s="180"/>
      <c r="I64" s="180"/>
      <c r="J64" s="180"/>
      <c r="K64" s="180"/>
      <c r="L64" s="180"/>
      <c r="M64" s="180"/>
      <c r="N64" s="181"/>
      <c r="O64" s="177">
        <v>0</v>
      </c>
      <c r="P64" s="177">
        <v>0</v>
      </c>
      <c r="Q64" s="177">
        <v>0</v>
      </c>
      <c r="R64" s="177">
        <v>0</v>
      </c>
      <c r="S64" s="177">
        <v>0</v>
      </c>
      <c r="T64" s="177">
        <v>0</v>
      </c>
      <c r="U64" s="177">
        <v>0</v>
      </c>
      <c r="V64" s="192">
        <f t="shared" si="9"/>
        <v>0</v>
      </c>
    </row>
    <row r="65" spans="1:22" ht="16.5" customHeight="1">
      <c r="A65" s="185"/>
      <c r="B65" s="185"/>
      <c r="C65" s="179" t="s">
        <v>1459</v>
      </c>
      <c r="D65" s="180"/>
      <c r="E65" s="180"/>
      <c r="F65" s="180"/>
      <c r="G65" s="180"/>
      <c r="H65" s="180"/>
      <c r="I65" s="180"/>
      <c r="J65" s="180"/>
      <c r="K65" s="180"/>
      <c r="L65" s="180"/>
      <c r="M65" s="180"/>
      <c r="N65" s="181"/>
      <c r="O65" s="183"/>
      <c r="P65" s="183"/>
      <c r="Q65" s="177">
        <v>0</v>
      </c>
      <c r="R65" s="177">
        <v>0</v>
      </c>
      <c r="S65" s="177">
        <v>0</v>
      </c>
      <c r="T65" s="177">
        <v>0</v>
      </c>
      <c r="U65" s="177">
        <v>0</v>
      </c>
      <c r="V65" s="192">
        <f t="shared" si="9"/>
        <v>0</v>
      </c>
    </row>
    <row r="66" spans="1:22" ht="16.5" customHeight="1">
      <c r="A66" s="186"/>
      <c r="B66" s="186"/>
      <c r="C66" s="179" t="s">
        <v>1246</v>
      </c>
      <c r="D66" s="180"/>
      <c r="E66" s="180"/>
      <c r="F66" s="180"/>
      <c r="G66" s="180"/>
      <c r="H66" s="180"/>
      <c r="I66" s="180"/>
      <c r="J66" s="180"/>
      <c r="K66" s="180"/>
      <c r="L66" s="180"/>
      <c r="M66" s="180"/>
      <c r="N66" s="181"/>
      <c r="O66" s="183"/>
      <c r="P66" s="183"/>
      <c r="Q66" s="177">
        <v>0</v>
      </c>
      <c r="R66" s="177">
        <v>0</v>
      </c>
      <c r="S66" s="177">
        <v>0</v>
      </c>
      <c r="T66" s="177">
        <v>0</v>
      </c>
      <c r="U66" s="177">
        <v>0</v>
      </c>
      <c r="V66" s="192">
        <f t="shared" si="9"/>
        <v>0</v>
      </c>
    </row>
    <row r="67" spans="1:22" ht="16.5" customHeight="1">
      <c r="A67" s="1353" t="s">
        <v>72</v>
      </c>
      <c r="B67" s="1354"/>
      <c r="C67" s="1354"/>
      <c r="D67" s="1354"/>
      <c r="E67" s="1354"/>
      <c r="F67" s="1354"/>
      <c r="G67" s="1354"/>
      <c r="H67" s="1354"/>
      <c r="I67" s="1354"/>
      <c r="J67" s="1354"/>
      <c r="K67" s="1354"/>
      <c r="L67" s="1354"/>
      <c r="M67" s="1354"/>
      <c r="N67" s="1355"/>
      <c r="O67" s="193">
        <f aca="true" t="shared" si="15" ref="O67:U67">SUM(O41,O59)</f>
        <v>0</v>
      </c>
      <c r="P67" s="193">
        <f t="shared" si="15"/>
        <v>0</v>
      </c>
      <c r="Q67" s="193">
        <f t="shared" si="15"/>
        <v>20644</v>
      </c>
      <c r="R67" s="193">
        <f t="shared" si="15"/>
        <v>0</v>
      </c>
      <c r="S67" s="193">
        <f t="shared" si="15"/>
        <v>106431</v>
      </c>
      <c r="T67" s="193">
        <f t="shared" si="15"/>
        <v>0</v>
      </c>
      <c r="U67" s="193">
        <f t="shared" si="15"/>
        <v>0</v>
      </c>
      <c r="V67" s="192">
        <f t="shared" si="9"/>
        <v>127075</v>
      </c>
    </row>
    <row r="68" spans="1:22" ht="16.5" customHeight="1">
      <c r="A68" s="179" t="s">
        <v>231</v>
      </c>
      <c r="B68" s="180"/>
      <c r="C68" s="180"/>
      <c r="D68" s="180"/>
      <c r="E68" s="180"/>
      <c r="F68" s="180"/>
      <c r="G68" s="180"/>
      <c r="H68" s="180"/>
      <c r="I68" s="180"/>
      <c r="J68" s="180"/>
      <c r="K68" s="180"/>
      <c r="L68" s="180"/>
      <c r="M68" s="180"/>
      <c r="N68" s="181"/>
      <c r="O68" s="180"/>
      <c r="P68" s="180"/>
      <c r="Q68" s="180"/>
      <c r="R68" s="180"/>
      <c r="S68" s="180"/>
      <c r="T68" s="180"/>
      <c r="U68" s="180"/>
      <c r="V68" s="197"/>
    </row>
    <row r="69" spans="1:22" ht="16.5" customHeight="1">
      <c r="A69" s="182" t="s">
        <v>1138</v>
      </c>
      <c r="B69" s="180"/>
      <c r="C69" s="180"/>
      <c r="D69" s="180"/>
      <c r="E69" s="180"/>
      <c r="F69" s="180"/>
      <c r="G69" s="180"/>
      <c r="H69" s="180"/>
      <c r="I69" s="180"/>
      <c r="J69" s="180"/>
      <c r="K69" s="180"/>
      <c r="L69" s="180"/>
      <c r="M69" s="180"/>
      <c r="N69" s="181"/>
      <c r="O69" s="191"/>
      <c r="P69" s="192">
        <f aca="true" t="shared" si="16" ref="P69:U69">SUM(P70,P78,P82,P87,P88)</f>
        <v>0</v>
      </c>
      <c r="Q69" s="192">
        <f t="shared" si="16"/>
        <v>214093</v>
      </c>
      <c r="R69" s="192">
        <f t="shared" si="16"/>
        <v>0</v>
      </c>
      <c r="S69" s="192">
        <f t="shared" si="16"/>
        <v>0</v>
      </c>
      <c r="T69" s="192">
        <f t="shared" si="16"/>
        <v>0</v>
      </c>
      <c r="U69" s="192">
        <f t="shared" si="16"/>
        <v>0</v>
      </c>
      <c r="V69" s="192">
        <f aca="true" t="shared" si="17" ref="V69:V97">SUM(O69:U69)</f>
        <v>214093</v>
      </c>
    </row>
    <row r="70" spans="1:22" ht="16.5" customHeight="1">
      <c r="A70" s="185"/>
      <c r="B70" s="182" t="s">
        <v>1139</v>
      </c>
      <c r="C70" s="180"/>
      <c r="D70" s="180"/>
      <c r="E70" s="180"/>
      <c r="F70" s="180"/>
      <c r="G70" s="180"/>
      <c r="H70" s="180"/>
      <c r="I70" s="180"/>
      <c r="J70" s="180"/>
      <c r="K70" s="180"/>
      <c r="L70" s="180"/>
      <c r="M70" s="180"/>
      <c r="N70" s="181"/>
      <c r="O70" s="191"/>
      <c r="P70" s="192">
        <f aca="true" t="shared" si="18" ref="P70:U70">SUM(P71:P77)</f>
        <v>0</v>
      </c>
      <c r="Q70" s="192">
        <f t="shared" si="18"/>
        <v>214093</v>
      </c>
      <c r="R70" s="192">
        <f t="shared" si="18"/>
        <v>0</v>
      </c>
      <c r="S70" s="192">
        <f t="shared" si="18"/>
        <v>0</v>
      </c>
      <c r="T70" s="192">
        <f t="shared" si="18"/>
        <v>0</v>
      </c>
      <c r="U70" s="192">
        <f t="shared" si="18"/>
        <v>0</v>
      </c>
      <c r="V70" s="192">
        <f t="shared" si="17"/>
        <v>214093</v>
      </c>
    </row>
    <row r="71" spans="1:22" ht="16.5" customHeight="1">
      <c r="A71" s="185"/>
      <c r="B71" s="184"/>
      <c r="C71" s="179" t="s">
        <v>1496</v>
      </c>
      <c r="D71" s="180"/>
      <c r="E71" s="180"/>
      <c r="F71" s="180"/>
      <c r="G71" s="180"/>
      <c r="H71" s="180"/>
      <c r="I71" s="180"/>
      <c r="J71" s="180"/>
      <c r="K71" s="180"/>
      <c r="L71" s="180"/>
      <c r="M71" s="180"/>
      <c r="N71" s="181"/>
      <c r="O71" s="183"/>
      <c r="P71" s="177">
        <v>0</v>
      </c>
      <c r="Q71" s="177">
        <v>63429</v>
      </c>
      <c r="R71" s="177">
        <v>0</v>
      </c>
      <c r="S71" s="177">
        <v>0</v>
      </c>
      <c r="T71" s="177">
        <v>0</v>
      </c>
      <c r="U71" s="177">
        <v>0</v>
      </c>
      <c r="V71" s="192">
        <f t="shared" si="17"/>
        <v>63429</v>
      </c>
    </row>
    <row r="72" spans="1:22" ht="16.5" customHeight="1">
      <c r="A72" s="185"/>
      <c r="B72" s="184"/>
      <c r="C72" s="179" t="s">
        <v>1497</v>
      </c>
      <c r="D72" s="180"/>
      <c r="E72" s="180"/>
      <c r="F72" s="180"/>
      <c r="G72" s="180"/>
      <c r="H72" s="180"/>
      <c r="I72" s="180"/>
      <c r="J72" s="180"/>
      <c r="K72" s="180"/>
      <c r="L72" s="180"/>
      <c r="M72" s="180"/>
      <c r="N72" s="181"/>
      <c r="O72" s="183"/>
      <c r="P72" s="177">
        <v>0</v>
      </c>
      <c r="Q72" s="177">
        <v>0</v>
      </c>
      <c r="R72" s="177">
        <v>0</v>
      </c>
      <c r="S72" s="177">
        <v>0</v>
      </c>
      <c r="T72" s="177">
        <v>0</v>
      </c>
      <c r="U72" s="177">
        <v>0</v>
      </c>
      <c r="V72" s="192">
        <f t="shared" si="17"/>
        <v>0</v>
      </c>
    </row>
    <row r="73" spans="1:22" ht="16.5" customHeight="1">
      <c r="A73" s="185"/>
      <c r="B73" s="184"/>
      <c r="C73" s="179" t="s">
        <v>1498</v>
      </c>
      <c r="D73" s="180"/>
      <c r="E73" s="180"/>
      <c r="F73" s="180"/>
      <c r="G73" s="180"/>
      <c r="H73" s="180"/>
      <c r="I73" s="180"/>
      <c r="J73" s="180"/>
      <c r="K73" s="180"/>
      <c r="L73" s="180"/>
      <c r="M73" s="180"/>
      <c r="N73" s="181"/>
      <c r="O73" s="183"/>
      <c r="P73" s="177">
        <v>0</v>
      </c>
      <c r="Q73" s="177">
        <v>0</v>
      </c>
      <c r="R73" s="177">
        <v>0</v>
      </c>
      <c r="S73" s="177">
        <v>0</v>
      </c>
      <c r="T73" s="177">
        <v>0</v>
      </c>
      <c r="U73" s="177">
        <v>0</v>
      </c>
      <c r="V73" s="192">
        <f t="shared" si="17"/>
        <v>0</v>
      </c>
    </row>
    <row r="74" spans="1:22" ht="16.5" customHeight="1">
      <c r="A74" s="185"/>
      <c r="B74" s="184"/>
      <c r="C74" s="179" t="s">
        <v>1499</v>
      </c>
      <c r="D74" s="180"/>
      <c r="E74" s="180"/>
      <c r="F74" s="180"/>
      <c r="G74" s="180"/>
      <c r="H74" s="180"/>
      <c r="I74" s="180"/>
      <c r="J74" s="180"/>
      <c r="K74" s="180"/>
      <c r="L74" s="180"/>
      <c r="M74" s="180"/>
      <c r="N74" s="181"/>
      <c r="O74" s="183"/>
      <c r="P74" s="177">
        <v>0</v>
      </c>
      <c r="Q74" s="177">
        <v>0</v>
      </c>
      <c r="R74" s="177">
        <v>0</v>
      </c>
      <c r="S74" s="177">
        <v>0</v>
      </c>
      <c r="T74" s="177">
        <v>0</v>
      </c>
      <c r="U74" s="177">
        <v>0</v>
      </c>
      <c r="V74" s="192">
        <f t="shared" si="17"/>
        <v>0</v>
      </c>
    </row>
    <row r="75" spans="1:22" ht="16.5" customHeight="1">
      <c r="A75" s="185"/>
      <c r="B75" s="184"/>
      <c r="C75" s="179" t="s">
        <v>1140</v>
      </c>
      <c r="D75" s="180"/>
      <c r="E75" s="180"/>
      <c r="F75" s="180"/>
      <c r="G75" s="180"/>
      <c r="H75" s="180"/>
      <c r="I75" s="180"/>
      <c r="J75" s="180"/>
      <c r="K75" s="180"/>
      <c r="L75" s="180"/>
      <c r="M75" s="180"/>
      <c r="N75" s="181"/>
      <c r="O75" s="183"/>
      <c r="P75" s="177">
        <v>0</v>
      </c>
      <c r="Q75" s="177">
        <v>0</v>
      </c>
      <c r="R75" s="177">
        <v>0</v>
      </c>
      <c r="S75" s="177">
        <v>0</v>
      </c>
      <c r="T75" s="177">
        <v>0</v>
      </c>
      <c r="U75" s="177">
        <v>0</v>
      </c>
      <c r="V75" s="192">
        <f t="shared" si="17"/>
        <v>0</v>
      </c>
    </row>
    <row r="76" spans="1:22" ht="16.5" customHeight="1">
      <c r="A76" s="185"/>
      <c r="B76" s="184"/>
      <c r="C76" s="179" t="s">
        <v>1141</v>
      </c>
      <c r="D76" s="180"/>
      <c r="E76" s="180"/>
      <c r="F76" s="180"/>
      <c r="G76" s="180"/>
      <c r="H76" s="180"/>
      <c r="I76" s="180"/>
      <c r="J76" s="180"/>
      <c r="K76" s="180"/>
      <c r="L76" s="180"/>
      <c r="M76" s="180"/>
      <c r="N76" s="181"/>
      <c r="O76" s="183"/>
      <c r="P76" s="177">
        <v>0</v>
      </c>
      <c r="Q76" s="177">
        <v>105664</v>
      </c>
      <c r="R76" s="177">
        <v>0</v>
      </c>
      <c r="S76" s="177">
        <v>0</v>
      </c>
      <c r="T76" s="177">
        <v>0</v>
      </c>
      <c r="U76" s="177">
        <v>0</v>
      </c>
      <c r="V76" s="192">
        <f t="shared" si="17"/>
        <v>105664</v>
      </c>
    </row>
    <row r="77" spans="1:22" ht="16.5" customHeight="1">
      <c r="A77" s="185"/>
      <c r="B77" s="186"/>
      <c r="C77" s="179" t="s">
        <v>1502</v>
      </c>
      <c r="D77" s="180"/>
      <c r="E77" s="180"/>
      <c r="F77" s="180"/>
      <c r="G77" s="180"/>
      <c r="H77" s="180"/>
      <c r="I77" s="180"/>
      <c r="J77" s="180"/>
      <c r="K77" s="180"/>
      <c r="L77" s="180"/>
      <c r="M77" s="180"/>
      <c r="N77" s="181"/>
      <c r="O77" s="183"/>
      <c r="P77" s="177">
        <v>0</v>
      </c>
      <c r="Q77" s="177">
        <v>45000</v>
      </c>
      <c r="R77" s="177">
        <v>0</v>
      </c>
      <c r="S77" s="177">
        <v>0</v>
      </c>
      <c r="T77" s="177">
        <v>0</v>
      </c>
      <c r="U77" s="177">
        <v>0</v>
      </c>
      <c r="V77" s="192">
        <f t="shared" si="17"/>
        <v>45000</v>
      </c>
    </row>
    <row r="78" spans="1:22" ht="16.5" customHeight="1">
      <c r="A78" s="185"/>
      <c r="B78" s="1346" t="s">
        <v>1503</v>
      </c>
      <c r="C78" s="1347"/>
      <c r="D78" s="1347"/>
      <c r="E78" s="1347"/>
      <c r="F78" s="1347"/>
      <c r="G78" s="1347"/>
      <c r="H78" s="1347"/>
      <c r="I78" s="1347"/>
      <c r="J78" s="1347"/>
      <c r="K78" s="1347"/>
      <c r="L78" s="1347"/>
      <c r="M78" s="1347"/>
      <c r="N78" s="1348"/>
      <c r="O78" s="191"/>
      <c r="P78" s="192">
        <f aca="true" t="shared" si="19" ref="P78:U78">SUM(P79:P81)</f>
        <v>0</v>
      </c>
      <c r="Q78" s="192">
        <f t="shared" si="19"/>
        <v>0</v>
      </c>
      <c r="R78" s="192">
        <f t="shared" si="19"/>
        <v>0</v>
      </c>
      <c r="S78" s="192">
        <f t="shared" si="19"/>
        <v>0</v>
      </c>
      <c r="T78" s="192">
        <f t="shared" si="19"/>
        <v>0</v>
      </c>
      <c r="U78" s="192">
        <f t="shared" si="19"/>
        <v>0</v>
      </c>
      <c r="V78" s="192">
        <f t="shared" si="17"/>
        <v>0</v>
      </c>
    </row>
    <row r="79" spans="1:22" ht="16.5" customHeight="1">
      <c r="A79" s="185"/>
      <c r="B79" s="184"/>
      <c r="C79" s="179" t="s">
        <v>1504</v>
      </c>
      <c r="D79" s="180"/>
      <c r="E79" s="180"/>
      <c r="F79" s="180"/>
      <c r="G79" s="180"/>
      <c r="H79" s="180"/>
      <c r="I79" s="180"/>
      <c r="J79" s="180"/>
      <c r="K79" s="180"/>
      <c r="L79" s="180"/>
      <c r="M79" s="180"/>
      <c r="N79" s="181"/>
      <c r="O79" s="183"/>
      <c r="P79" s="177">
        <v>0</v>
      </c>
      <c r="Q79" s="177">
        <v>0</v>
      </c>
      <c r="R79" s="177">
        <v>0</v>
      </c>
      <c r="S79" s="177">
        <v>0</v>
      </c>
      <c r="T79" s="177">
        <v>0</v>
      </c>
      <c r="U79" s="177">
        <v>0</v>
      </c>
      <c r="V79" s="192">
        <f t="shared" si="17"/>
        <v>0</v>
      </c>
    </row>
    <row r="80" spans="1:22" ht="16.5" customHeight="1">
      <c r="A80" s="185"/>
      <c r="B80" s="184"/>
      <c r="C80" s="1349" t="s">
        <v>1142</v>
      </c>
      <c r="D80" s="1350"/>
      <c r="E80" s="1350"/>
      <c r="F80" s="1350"/>
      <c r="G80" s="1350"/>
      <c r="H80" s="1350"/>
      <c r="I80" s="1350"/>
      <c r="J80" s="1350"/>
      <c r="K80" s="1350"/>
      <c r="L80" s="1350"/>
      <c r="M80" s="1350"/>
      <c r="N80" s="1351"/>
      <c r="O80" s="183"/>
      <c r="P80" s="177">
        <v>0</v>
      </c>
      <c r="Q80" s="177">
        <v>0</v>
      </c>
      <c r="R80" s="177">
        <v>0</v>
      </c>
      <c r="S80" s="177">
        <v>0</v>
      </c>
      <c r="T80" s="177">
        <v>0</v>
      </c>
      <c r="U80" s="177">
        <v>0</v>
      </c>
      <c r="V80" s="192">
        <f t="shared" si="17"/>
        <v>0</v>
      </c>
    </row>
    <row r="81" spans="1:22" ht="16.5" customHeight="1">
      <c r="A81" s="185"/>
      <c r="B81" s="186"/>
      <c r="C81" s="1349" t="s">
        <v>1143</v>
      </c>
      <c r="D81" s="1350"/>
      <c r="E81" s="1350"/>
      <c r="F81" s="1350"/>
      <c r="G81" s="1350"/>
      <c r="H81" s="1350"/>
      <c r="I81" s="1350"/>
      <c r="J81" s="1350"/>
      <c r="K81" s="1350"/>
      <c r="L81" s="1350"/>
      <c r="M81" s="1350"/>
      <c r="N81" s="1351"/>
      <c r="O81" s="183"/>
      <c r="P81" s="177">
        <v>0</v>
      </c>
      <c r="Q81" s="177">
        <v>0</v>
      </c>
      <c r="R81" s="177">
        <v>0</v>
      </c>
      <c r="S81" s="177">
        <v>0</v>
      </c>
      <c r="T81" s="177">
        <v>0</v>
      </c>
      <c r="U81" s="177">
        <v>0</v>
      </c>
      <c r="V81" s="192">
        <f t="shared" si="17"/>
        <v>0</v>
      </c>
    </row>
    <row r="82" spans="1:22" ht="16.5" customHeight="1">
      <c r="A82" s="185"/>
      <c r="B82" s="1346" t="s">
        <v>1506</v>
      </c>
      <c r="C82" s="1347"/>
      <c r="D82" s="1347"/>
      <c r="E82" s="1347"/>
      <c r="F82" s="1347"/>
      <c r="G82" s="1347"/>
      <c r="H82" s="1347"/>
      <c r="I82" s="1347"/>
      <c r="J82" s="1347"/>
      <c r="K82" s="1347"/>
      <c r="L82" s="1347"/>
      <c r="M82" s="1347"/>
      <c r="N82" s="1348"/>
      <c r="O82" s="191"/>
      <c r="P82" s="192">
        <f aca="true" t="shared" si="20" ref="P82:U82">SUM(P83:P86)</f>
        <v>0</v>
      </c>
      <c r="Q82" s="192">
        <f t="shared" si="20"/>
        <v>0</v>
      </c>
      <c r="R82" s="192">
        <f t="shared" si="20"/>
        <v>0</v>
      </c>
      <c r="S82" s="192">
        <f t="shared" si="20"/>
        <v>0</v>
      </c>
      <c r="T82" s="192">
        <f t="shared" si="20"/>
        <v>0</v>
      </c>
      <c r="U82" s="192">
        <f t="shared" si="20"/>
        <v>0</v>
      </c>
      <c r="V82" s="192">
        <f t="shared" si="17"/>
        <v>0</v>
      </c>
    </row>
    <row r="83" spans="1:22" ht="16.5" customHeight="1">
      <c r="A83" s="185"/>
      <c r="B83" s="185"/>
      <c r="C83" s="179" t="s">
        <v>1507</v>
      </c>
      <c r="D83" s="180"/>
      <c r="E83" s="180"/>
      <c r="F83" s="180"/>
      <c r="G83" s="180"/>
      <c r="H83" s="180"/>
      <c r="I83" s="180"/>
      <c r="J83" s="180"/>
      <c r="K83" s="180"/>
      <c r="L83" s="180"/>
      <c r="M83" s="180"/>
      <c r="N83" s="181"/>
      <c r="O83" s="183"/>
      <c r="P83" s="177">
        <v>0</v>
      </c>
      <c r="Q83" s="177">
        <v>0</v>
      </c>
      <c r="R83" s="177">
        <v>0</v>
      </c>
      <c r="S83" s="177">
        <v>0</v>
      </c>
      <c r="T83" s="177">
        <v>0</v>
      </c>
      <c r="U83" s="177">
        <v>0</v>
      </c>
      <c r="V83" s="192">
        <f t="shared" si="17"/>
        <v>0</v>
      </c>
    </row>
    <row r="84" spans="1:22" ht="16.5" customHeight="1">
      <c r="A84" s="185"/>
      <c r="B84" s="185"/>
      <c r="C84" s="1349" t="s">
        <v>467</v>
      </c>
      <c r="D84" s="1350"/>
      <c r="E84" s="1350"/>
      <c r="F84" s="1350"/>
      <c r="G84" s="1350"/>
      <c r="H84" s="1350"/>
      <c r="I84" s="1350"/>
      <c r="J84" s="1350"/>
      <c r="K84" s="1350"/>
      <c r="L84" s="1350"/>
      <c r="M84" s="1350"/>
      <c r="N84" s="1351"/>
      <c r="O84" s="183"/>
      <c r="P84" s="183">
        <v>0</v>
      </c>
      <c r="Q84" s="177">
        <v>0</v>
      </c>
      <c r="R84" s="177">
        <v>0</v>
      </c>
      <c r="S84" s="177">
        <v>0</v>
      </c>
      <c r="T84" s="177">
        <v>0</v>
      </c>
      <c r="U84" s="177">
        <v>0</v>
      </c>
      <c r="V84" s="192">
        <f t="shared" si="17"/>
        <v>0</v>
      </c>
    </row>
    <row r="85" spans="1:22" ht="16.5" customHeight="1">
      <c r="A85" s="185"/>
      <c r="B85" s="185"/>
      <c r="C85" s="1349" t="s">
        <v>1508</v>
      </c>
      <c r="D85" s="1350"/>
      <c r="E85" s="1350"/>
      <c r="F85" s="1350"/>
      <c r="G85" s="1350"/>
      <c r="H85" s="1350"/>
      <c r="I85" s="1350"/>
      <c r="J85" s="1350"/>
      <c r="K85" s="1350"/>
      <c r="L85" s="1350"/>
      <c r="M85" s="1350"/>
      <c r="N85" s="1351"/>
      <c r="O85" s="183"/>
      <c r="P85" s="177">
        <v>0</v>
      </c>
      <c r="Q85" s="177">
        <v>0</v>
      </c>
      <c r="R85" s="177">
        <v>0</v>
      </c>
      <c r="S85" s="177">
        <v>0</v>
      </c>
      <c r="T85" s="177">
        <v>0</v>
      </c>
      <c r="U85" s="177">
        <v>0</v>
      </c>
      <c r="V85" s="192">
        <f t="shared" si="17"/>
        <v>0</v>
      </c>
    </row>
    <row r="86" spans="1:22" ht="16.5" customHeight="1">
      <c r="A86" s="185"/>
      <c r="B86" s="186"/>
      <c r="C86" s="179" t="s">
        <v>1144</v>
      </c>
      <c r="D86" s="180"/>
      <c r="E86" s="180"/>
      <c r="F86" s="180"/>
      <c r="G86" s="180"/>
      <c r="H86" s="180"/>
      <c r="I86" s="180"/>
      <c r="J86" s="180"/>
      <c r="K86" s="180"/>
      <c r="L86" s="180"/>
      <c r="M86" s="180"/>
      <c r="N86" s="181"/>
      <c r="O86" s="183"/>
      <c r="P86" s="177">
        <v>0</v>
      </c>
      <c r="Q86" s="177">
        <v>0</v>
      </c>
      <c r="R86" s="177">
        <v>0</v>
      </c>
      <c r="S86" s="177">
        <v>0</v>
      </c>
      <c r="T86" s="177">
        <v>0</v>
      </c>
      <c r="U86" s="177">
        <v>0</v>
      </c>
      <c r="V86" s="192">
        <f t="shared" si="17"/>
        <v>0</v>
      </c>
    </row>
    <row r="87" spans="1:22" ht="16.5" customHeight="1">
      <c r="A87" s="185"/>
      <c r="B87" s="1352" t="s">
        <v>1511</v>
      </c>
      <c r="C87" s="1347"/>
      <c r="D87" s="1347"/>
      <c r="E87" s="1347"/>
      <c r="F87" s="1347"/>
      <c r="G87" s="1347"/>
      <c r="H87" s="1347"/>
      <c r="I87" s="1347"/>
      <c r="J87" s="1347"/>
      <c r="K87" s="1347"/>
      <c r="L87" s="1347"/>
      <c r="M87" s="1347"/>
      <c r="N87" s="1348"/>
      <c r="O87" s="183"/>
      <c r="P87" s="177">
        <v>0</v>
      </c>
      <c r="Q87" s="177">
        <v>0</v>
      </c>
      <c r="R87" s="177">
        <v>0</v>
      </c>
      <c r="S87" s="177">
        <v>0</v>
      </c>
      <c r="T87" s="177">
        <v>0</v>
      </c>
      <c r="U87" s="177">
        <v>0</v>
      </c>
      <c r="V87" s="192">
        <f t="shared" si="17"/>
        <v>0</v>
      </c>
    </row>
    <row r="88" spans="1:22" ht="16.5" customHeight="1">
      <c r="A88" s="186"/>
      <c r="B88" s="1352" t="s">
        <v>1512</v>
      </c>
      <c r="C88" s="1347"/>
      <c r="D88" s="1347"/>
      <c r="E88" s="1347"/>
      <c r="F88" s="1347"/>
      <c r="G88" s="1347"/>
      <c r="H88" s="1347"/>
      <c r="I88" s="1347"/>
      <c r="J88" s="1347"/>
      <c r="K88" s="1347"/>
      <c r="L88" s="1347"/>
      <c r="M88" s="1347"/>
      <c r="N88" s="1348"/>
      <c r="O88" s="183"/>
      <c r="P88" s="177">
        <v>0</v>
      </c>
      <c r="Q88" s="177">
        <v>0</v>
      </c>
      <c r="R88" s="177">
        <v>0</v>
      </c>
      <c r="S88" s="177">
        <v>0</v>
      </c>
      <c r="T88" s="177">
        <v>0</v>
      </c>
      <c r="U88" s="177">
        <v>0</v>
      </c>
      <c r="V88" s="192">
        <f t="shared" si="17"/>
        <v>0</v>
      </c>
    </row>
    <row r="89" spans="1:22" ht="16.5" customHeight="1">
      <c r="A89" s="182" t="s">
        <v>228</v>
      </c>
      <c r="B89" s="187"/>
      <c r="C89" s="187"/>
      <c r="D89" s="187"/>
      <c r="E89" s="187"/>
      <c r="F89" s="187"/>
      <c r="G89" s="187"/>
      <c r="H89" s="187"/>
      <c r="I89" s="187"/>
      <c r="J89" s="187"/>
      <c r="K89" s="187"/>
      <c r="L89" s="187"/>
      <c r="M89" s="187"/>
      <c r="N89" s="188"/>
      <c r="O89" s="193">
        <f aca="true" t="shared" si="21" ref="O89:U89">SUM(O90:O92)</f>
        <v>0</v>
      </c>
      <c r="P89" s="193">
        <f t="shared" si="21"/>
        <v>0</v>
      </c>
      <c r="Q89" s="193">
        <f t="shared" si="21"/>
        <v>0</v>
      </c>
      <c r="R89" s="193">
        <f t="shared" si="21"/>
        <v>0</v>
      </c>
      <c r="S89" s="193">
        <f t="shared" si="21"/>
        <v>1106881</v>
      </c>
      <c r="T89" s="193">
        <f t="shared" si="21"/>
        <v>0</v>
      </c>
      <c r="U89" s="193">
        <f t="shared" si="21"/>
        <v>0</v>
      </c>
      <c r="V89" s="192">
        <f t="shared" si="17"/>
        <v>1106881</v>
      </c>
    </row>
    <row r="90" spans="1:22" ht="16.5" customHeight="1">
      <c r="A90" s="185"/>
      <c r="B90" s="179"/>
      <c r="C90" s="180" t="s">
        <v>1270</v>
      </c>
      <c r="D90" s="180"/>
      <c r="E90" s="180"/>
      <c r="F90" s="180"/>
      <c r="G90" s="180"/>
      <c r="H90" s="180"/>
      <c r="I90" s="180"/>
      <c r="J90" s="180"/>
      <c r="K90" s="180"/>
      <c r="L90" s="180"/>
      <c r="M90" s="180"/>
      <c r="N90" s="181"/>
      <c r="O90" s="177">
        <v>0</v>
      </c>
      <c r="P90" s="177">
        <v>0</v>
      </c>
      <c r="Q90" s="177">
        <v>0</v>
      </c>
      <c r="R90" s="177">
        <v>0</v>
      </c>
      <c r="S90" s="177">
        <v>0</v>
      </c>
      <c r="T90" s="177">
        <v>0</v>
      </c>
      <c r="U90" s="177">
        <v>0</v>
      </c>
      <c r="V90" s="192">
        <f t="shared" si="17"/>
        <v>0</v>
      </c>
    </row>
    <row r="91" spans="1:22" ht="16.5" customHeight="1">
      <c r="A91" s="185"/>
      <c r="B91" s="179"/>
      <c r="C91" s="180" t="s">
        <v>1459</v>
      </c>
      <c r="D91" s="180"/>
      <c r="E91" s="180"/>
      <c r="F91" s="180"/>
      <c r="G91" s="180"/>
      <c r="H91" s="180"/>
      <c r="I91" s="180"/>
      <c r="J91" s="180"/>
      <c r="K91" s="180"/>
      <c r="L91" s="180"/>
      <c r="M91" s="180"/>
      <c r="N91" s="181"/>
      <c r="O91" s="183"/>
      <c r="P91" s="183"/>
      <c r="Q91" s="177">
        <v>0</v>
      </c>
      <c r="R91" s="177">
        <v>0</v>
      </c>
      <c r="S91" s="177">
        <v>1106881</v>
      </c>
      <c r="T91" s="177">
        <v>0</v>
      </c>
      <c r="U91" s="177">
        <v>0</v>
      </c>
      <c r="V91" s="192">
        <f t="shared" si="17"/>
        <v>1106881</v>
      </c>
    </row>
    <row r="92" spans="1:22" ht="16.5" customHeight="1">
      <c r="A92" s="185"/>
      <c r="B92" s="179"/>
      <c r="C92" s="180" t="s">
        <v>1246</v>
      </c>
      <c r="D92" s="180"/>
      <c r="E92" s="180"/>
      <c r="F92" s="180"/>
      <c r="G92" s="180"/>
      <c r="H92" s="180"/>
      <c r="I92" s="180"/>
      <c r="J92" s="180"/>
      <c r="K92" s="180"/>
      <c r="L92" s="180"/>
      <c r="M92" s="180"/>
      <c r="N92" s="181"/>
      <c r="O92" s="183"/>
      <c r="P92" s="183"/>
      <c r="Q92" s="177">
        <v>0</v>
      </c>
      <c r="R92" s="177">
        <v>0</v>
      </c>
      <c r="S92" s="177">
        <v>0</v>
      </c>
      <c r="T92" s="177">
        <v>0</v>
      </c>
      <c r="U92" s="177">
        <v>0</v>
      </c>
      <c r="V92" s="192">
        <f t="shared" si="17"/>
        <v>0</v>
      </c>
    </row>
    <row r="93" spans="1:22" ht="16.5" customHeight="1">
      <c r="A93" s="185"/>
      <c r="B93" s="182" t="s">
        <v>229</v>
      </c>
      <c r="C93" s="180"/>
      <c r="D93" s="180"/>
      <c r="E93" s="180"/>
      <c r="F93" s="180"/>
      <c r="G93" s="180"/>
      <c r="H93" s="180"/>
      <c r="I93" s="180"/>
      <c r="J93" s="180"/>
      <c r="K93" s="180"/>
      <c r="L93" s="180"/>
      <c r="M93" s="180"/>
      <c r="N93" s="181"/>
      <c r="O93" s="193">
        <f aca="true" t="shared" si="22" ref="O93:U93">SUM(O94:O96)</f>
        <v>0</v>
      </c>
      <c r="P93" s="193">
        <f t="shared" si="22"/>
        <v>0</v>
      </c>
      <c r="Q93" s="193">
        <f t="shared" si="22"/>
        <v>0</v>
      </c>
      <c r="R93" s="193">
        <f t="shared" si="22"/>
        <v>0</v>
      </c>
      <c r="S93" s="193">
        <f t="shared" si="22"/>
        <v>0</v>
      </c>
      <c r="T93" s="193">
        <f t="shared" si="22"/>
        <v>0</v>
      </c>
      <c r="U93" s="193">
        <f t="shared" si="22"/>
        <v>0</v>
      </c>
      <c r="V93" s="192">
        <f t="shared" si="17"/>
        <v>0</v>
      </c>
    </row>
    <row r="94" spans="1:22" ht="16.5" customHeight="1">
      <c r="A94" s="185"/>
      <c r="B94" s="184"/>
      <c r="C94" s="179" t="s">
        <v>1270</v>
      </c>
      <c r="D94" s="180"/>
      <c r="E94" s="180"/>
      <c r="F94" s="180"/>
      <c r="G94" s="180"/>
      <c r="H94" s="180"/>
      <c r="I94" s="180"/>
      <c r="J94" s="180"/>
      <c r="K94" s="180"/>
      <c r="L94" s="180"/>
      <c r="M94" s="180"/>
      <c r="N94" s="181"/>
      <c r="O94" s="177">
        <v>0</v>
      </c>
      <c r="P94" s="177">
        <v>0</v>
      </c>
      <c r="Q94" s="177">
        <v>0</v>
      </c>
      <c r="R94" s="177">
        <v>0</v>
      </c>
      <c r="S94" s="177">
        <v>0</v>
      </c>
      <c r="T94" s="177">
        <v>0</v>
      </c>
      <c r="U94" s="177">
        <v>0</v>
      </c>
      <c r="V94" s="192">
        <f t="shared" si="17"/>
        <v>0</v>
      </c>
    </row>
    <row r="95" spans="1:22" ht="16.5" customHeight="1">
      <c r="A95" s="185"/>
      <c r="B95" s="185"/>
      <c r="C95" s="179" t="s">
        <v>1459</v>
      </c>
      <c r="D95" s="180"/>
      <c r="E95" s="180"/>
      <c r="F95" s="180"/>
      <c r="G95" s="180"/>
      <c r="H95" s="180"/>
      <c r="I95" s="180"/>
      <c r="J95" s="180"/>
      <c r="K95" s="180"/>
      <c r="L95" s="180"/>
      <c r="M95" s="180"/>
      <c r="N95" s="181"/>
      <c r="O95" s="183"/>
      <c r="P95" s="183"/>
      <c r="Q95" s="177">
        <v>0</v>
      </c>
      <c r="R95" s="177">
        <v>0</v>
      </c>
      <c r="S95" s="177">
        <v>0</v>
      </c>
      <c r="T95" s="177">
        <v>0</v>
      </c>
      <c r="U95" s="177">
        <v>0</v>
      </c>
      <c r="V95" s="192">
        <f t="shared" si="17"/>
        <v>0</v>
      </c>
    </row>
    <row r="96" spans="1:22" ht="16.5" customHeight="1">
      <c r="A96" s="186"/>
      <c r="B96" s="186"/>
      <c r="C96" s="179" t="s">
        <v>1246</v>
      </c>
      <c r="D96" s="180"/>
      <c r="E96" s="180"/>
      <c r="F96" s="180"/>
      <c r="G96" s="180"/>
      <c r="H96" s="180"/>
      <c r="I96" s="180"/>
      <c r="J96" s="180"/>
      <c r="K96" s="180"/>
      <c r="L96" s="180"/>
      <c r="M96" s="180"/>
      <c r="N96" s="181"/>
      <c r="O96" s="183"/>
      <c r="P96" s="183"/>
      <c r="Q96" s="177">
        <v>0</v>
      </c>
      <c r="R96" s="177">
        <v>0</v>
      </c>
      <c r="S96" s="177">
        <v>0</v>
      </c>
      <c r="T96" s="177">
        <v>0</v>
      </c>
      <c r="U96" s="177">
        <v>0</v>
      </c>
      <c r="V96" s="192">
        <f t="shared" si="17"/>
        <v>0</v>
      </c>
    </row>
    <row r="97" spans="1:22" ht="16.5" customHeight="1">
      <c r="A97" s="1353" t="s">
        <v>72</v>
      </c>
      <c r="B97" s="1354"/>
      <c r="C97" s="1354"/>
      <c r="D97" s="1354"/>
      <c r="E97" s="1354"/>
      <c r="F97" s="1354"/>
      <c r="G97" s="1354"/>
      <c r="H97" s="1354"/>
      <c r="I97" s="1354"/>
      <c r="J97" s="1354"/>
      <c r="K97" s="1354"/>
      <c r="L97" s="1354"/>
      <c r="M97" s="1354"/>
      <c r="N97" s="1355"/>
      <c r="O97" s="193">
        <f aca="true" t="shared" si="23" ref="O97:U97">SUM(O69,O89)</f>
        <v>0</v>
      </c>
      <c r="P97" s="193">
        <f t="shared" si="23"/>
        <v>0</v>
      </c>
      <c r="Q97" s="193">
        <f t="shared" si="23"/>
        <v>214093</v>
      </c>
      <c r="R97" s="193">
        <f t="shared" si="23"/>
        <v>0</v>
      </c>
      <c r="S97" s="193">
        <f t="shared" si="23"/>
        <v>1106881</v>
      </c>
      <c r="T97" s="193">
        <f t="shared" si="23"/>
        <v>0</v>
      </c>
      <c r="U97" s="193">
        <f t="shared" si="23"/>
        <v>0</v>
      </c>
      <c r="V97" s="192">
        <f t="shared" si="17"/>
        <v>1320974</v>
      </c>
    </row>
    <row r="98" spans="1:22" ht="16.5" customHeight="1">
      <c r="A98" s="179" t="s">
        <v>232</v>
      </c>
      <c r="B98" s="180"/>
      <c r="C98" s="180"/>
      <c r="D98" s="180"/>
      <c r="E98" s="180"/>
      <c r="F98" s="180"/>
      <c r="G98" s="180"/>
      <c r="H98" s="180"/>
      <c r="I98" s="180"/>
      <c r="J98" s="180"/>
      <c r="K98" s="180"/>
      <c r="L98" s="180"/>
      <c r="M98" s="180"/>
      <c r="N98" s="181"/>
      <c r="O98" s="180"/>
      <c r="P98" s="180"/>
      <c r="Q98" s="180"/>
      <c r="R98" s="180"/>
      <c r="S98" s="180"/>
      <c r="T98" s="180"/>
      <c r="U98" s="180"/>
      <c r="V98" s="197"/>
    </row>
    <row r="99" spans="1:22" ht="16.5" customHeight="1">
      <c r="A99" s="182" t="s">
        <v>1138</v>
      </c>
      <c r="B99" s="180"/>
      <c r="C99" s="180"/>
      <c r="D99" s="180"/>
      <c r="E99" s="180"/>
      <c r="F99" s="180"/>
      <c r="G99" s="180"/>
      <c r="H99" s="180"/>
      <c r="I99" s="180"/>
      <c r="J99" s="180"/>
      <c r="K99" s="180"/>
      <c r="L99" s="180"/>
      <c r="M99" s="180"/>
      <c r="N99" s="181"/>
      <c r="O99" s="191"/>
      <c r="P99" s="192">
        <f aca="true" t="shared" si="24" ref="P99:U99">SUM(P100,P108,P112,P117,P118)</f>
        <v>0</v>
      </c>
      <c r="Q99" s="192">
        <f t="shared" si="24"/>
        <v>21410</v>
      </c>
      <c r="R99" s="192">
        <f t="shared" si="24"/>
        <v>0</v>
      </c>
      <c r="S99" s="192">
        <f t="shared" si="24"/>
        <v>0</v>
      </c>
      <c r="T99" s="192">
        <f t="shared" si="24"/>
        <v>0</v>
      </c>
      <c r="U99" s="192">
        <f t="shared" si="24"/>
        <v>0</v>
      </c>
      <c r="V99" s="192">
        <f aca="true" t="shared" si="25" ref="V99:V127">SUM(O99:U99)</f>
        <v>21410</v>
      </c>
    </row>
    <row r="100" spans="1:22" ht="16.5" customHeight="1">
      <c r="A100" s="185"/>
      <c r="B100" s="182" t="s">
        <v>1139</v>
      </c>
      <c r="C100" s="180"/>
      <c r="D100" s="180"/>
      <c r="E100" s="180"/>
      <c r="F100" s="180"/>
      <c r="G100" s="180"/>
      <c r="H100" s="180"/>
      <c r="I100" s="180"/>
      <c r="J100" s="180"/>
      <c r="K100" s="180"/>
      <c r="L100" s="180"/>
      <c r="M100" s="180"/>
      <c r="N100" s="181"/>
      <c r="O100" s="191"/>
      <c r="P100" s="192">
        <f aca="true" t="shared" si="26" ref="P100:U100">SUM(P101:P107)</f>
        <v>0</v>
      </c>
      <c r="Q100" s="192">
        <f t="shared" si="26"/>
        <v>21410</v>
      </c>
      <c r="R100" s="192">
        <f t="shared" si="26"/>
        <v>0</v>
      </c>
      <c r="S100" s="192">
        <f t="shared" si="26"/>
        <v>0</v>
      </c>
      <c r="T100" s="192">
        <f t="shared" si="26"/>
        <v>0</v>
      </c>
      <c r="U100" s="192">
        <f t="shared" si="26"/>
        <v>0</v>
      </c>
      <c r="V100" s="192">
        <f t="shared" si="25"/>
        <v>21410</v>
      </c>
    </row>
    <row r="101" spans="1:22" ht="16.5" customHeight="1">
      <c r="A101" s="185"/>
      <c r="B101" s="185"/>
      <c r="C101" s="179" t="s">
        <v>1496</v>
      </c>
      <c r="D101" s="180"/>
      <c r="E101" s="180"/>
      <c r="F101" s="180"/>
      <c r="G101" s="180"/>
      <c r="H101" s="180"/>
      <c r="I101" s="180"/>
      <c r="J101" s="180"/>
      <c r="K101" s="180"/>
      <c r="L101" s="180"/>
      <c r="M101" s="180"/>
      <c r="N101" s="181"/>
      <c r="O101" s="183"/>
      <c r="P101" s="177">
        <v>0</v>
      </c>
      <c r="Q101" s="177">
        <v>6343</v>
      </c>
      <c r="R101" s="177">
        <v>0</v>
      </c>
      <c r="S101" s="177">
        <v>0</v>
      </c>
      <c r="T101" s="177">
        <v>0</v>
      </c>
      <c r="U101" s="177">
        <v>0</v>
      </c>
      <c r="V101" s="192">
        <f t="shared" si="25"/>
        <v>6343</v>
      </c>
    </row>
    <row r="102" spans="1:22" ht="16.5" customHeight="1">
      <c r="A102" s="185"/>
      <c r="B102" s="185"/>
      <c r="C102" s="179" t="s">
        <v>1497</v>
      </c>
      <c r="D102" s="180"/>
      <c r="E102" s="180"/>
      <c r="F102" s="180"/>
      <c r="G102" s="180"/>
      <c r="H102" s="180"/>
      <c r="I102" s="180"/>
      <c r="J102" s="180"/>
      <c r="K102" s="180"/>
      <c r="L102" s="180"/>
      <c r="M102" s="180"/>
      <c r="N102" s="181"/>
      <c r="O102" s="183"/>
      <c r="P102" s="177">
        <v>0</v>
      </c>
      <c r="Q102" s="177">
        <v>0</v>
      </c>
      <c r="R102" s="177">
        <v>0</v>
      </c>
      <c r="S102" s="177">
        <v>0</v>
      </c>
      <c r="T102" s="177">
        <v>0</v>
      </c>
      <c r="U102" s="177">
        <v>0</v>
      </c>
      <c r="V102" s="192">
        <f t="shared" si="25"/>
        <v>0</v>
      </c>
    </row>
    <row r="103" spans="1:22" ht="16.5" customHeight="1">
      <c r="A103" s="185"/>
      <c r="B103" s="185"/>
      <c r="C103" s="179" t="s">
        <v>1498</v>
      </c>
      <c r="D103" s="180"/>
      <c r="E103" s="180"/>
      <c r="F103" s="180"/>
      <c r="G103" s="180"/>
      <c r="H103" s="180"/>
      <c r="I103" s="180"/>
      <c r="J103" s="180"/>
      <c r="K103" s="180"/>
      <c r="L103" s="180"/>
      <c r="M103" s="180"/>
      <c r="N103" s="181"/>
      <c r="O103" s="183"/>
      <c r="P103" s="177">
        <v>0</v>
      </c>
      <c r="Q103" s="177">
        <v>0</v>
      </c>
      <c r="R103" s="177">
        <v>0</v>
      </c>
      <c r="S103" s="177">
        <v>0</v>
      </c>
      <c r="T103" s="177">
        <v>0</v>
      </c>
      <c r="U103" s="177">
        <v>0</v>
      </c>
      <c r="V103" s="192">
        <f t="shared" si="25"/>
        <v>0</v>
      </c>
    </row>
    <row r="104" spans="1:22" ht="16.5" customHeight="1">
      <c r="A104" s="185"/>
      <c r="B104" s="185"/>
      <c r="C104" s="179" t="s">
        <v>1499</v>
      </c>
      <c r="D104" s="180"/>
      <c r="E104" s="180"/>
      <c r="F104" s="180"/>
      <c r="G104" s="180"/>
      <c r="H104" s="180"/>
      <c r="I104" s="180"/>
      <c r="J104" s="180"/>
      <c r="K104" s="180"/>
      <c r="L104" s="180"/>
      <c r="M104" s="180"/>
      <c r="N104" s="181"/>
      <c r="O104" s="183"/>
      <c r="P104" s="177">
        <v>0</v>
      </c>
      <c r="Q104" s="177">
        <v>0</v>
      </c>
      <c r="R104" s="177">
        <v>0</v>
      </c>
      <c r="S104" s="177">
        <v>0</v>
      </c>
      <c r="T104" s="177">
        <v>0</v>
      </c>
      <c r="U104" s="177">
        <v>0</v>
      </c>
      <c r="V104" s="192">
        <f t="shared" si="25"/>
        <v>0</v>
      </c>
    </row>
    <row r="105" spans="1:22" ht="16.5" customHeight="1">
      <c r="A105" s="185"/>
      <c r="B105" s="185"/>
      <c r="C105" s="179" t="s">
        <v>1140</v>
      </c>
      <c r="D105" s="180"/>
      <c r="E105" s="180"/>
      <c r="F105" s="180"/>
      <c r="G105" s="180"/>
      <c r="H105" s="180"/>
      <c r="I105" s="180"/>
      <c r="J105" s="180"/>
      <c r="K105" s="180"/>
      <c r="L105" s="180"/>
      <c r="M105" s="180"/>
      <c r="N105" s="181"/>
      <c r="O105" s="183"/>
      <c r="P105" s="177">
        <v>0</v>
      </c>
      <c r="Q105" s="177">
        <v>0</v>
      </c>
      <c r="R105" s="177">
        <v>0</v>
      </c>
      <c r="S105" s="177">
        <v>0</v>
      </c>
      <c r="T105" s="177">
        <v>0</v>
      </c>
      <c r="U105" s="177">
        <v>0</v>
      </c>
      <c r="V105" s="192">
        <f t="shared" si="25"/>
        <v>0</v>
      </c>
    </row>
    <row r="106" spans="1:22" ht="16.5" customHeight="1">
      <c r="A106" s="185"/>
      <c r="B106" s="185"/>
      <c r="C106" s="179" t="s">
        <v>1141</v>
      </c>
      <c r="D106" s="180"/>
      <c r="E106" s="180"/>
      <c r="F106" s="180"/>
      <c r="G106" s="180"/>
      <c r="H106" s="180"/>
      <c r="I106" s="180"/>
      <c r="J106" s="180"/>
      <c r="K106" s="180"/>
      <c r="L106" s="180"/>
      <c r="M106" s="180"/>
      <c r="N106" s="181"/>
      <c r="O106" s="183"/>
      <c r="P106" s="177">
        <v>0</v>
      </c>
      <c r="Q106" s="177">
        <v>10567</v>
      </c>
      <c r="R106" s="177">
        <v>0</v>
      </c>
      <c r="S106" s="177">
        <v>0</v>
      </c>
      <c r="T106" s="177">
        <v>0</v>
      </c>
      <c r="U106" s="177">
        <v>0</v>
      </c>
      <c r="V106" s="192">
        <f t="shared" si="25"/>
        <v>10567</v>
      </c>
    </row>
    <row r="107" spans="1:22" ht="16.5" customHeight="1">
      <c r="A107" s="185"/>
      <c r="B107" s="186"/>
      <c r="C107" s="179" t="s">
        <v>1502</v>
      </c>
      <c r="D107" s="180"/>
      <c r="E107" s="180"/>
      <c r="F107" s="180"/>
      <c r="G107" s="180"/>
      <c r="H107" s="180"/>
      <c r="I107" s="180"/>
      <c r="J107" s="180"/>
      <c r="K107" s="180"/>
      <c r="L107" s="180"/>
      <c r="M107" s="180"/>
      <c r="N107" s="181"/>
      <c r="O107" s="183"/>
      <c r="P107" s="177">
        <v>0</v>
      </c>
      <c r="Q107" s="177">
        <v>4500</v>
      </c>
      <c r="R107" s="177">
        <v>0</v>
      </c>
      <c r="S107" s="177">
        <v>0</v>
      </c>
      <c r="T107" s="177">
        <v>0</v>
      </c>
      <c r="U107" s="177">
        <v>0</v>
      </c>
      <c r="V107" s="192">
        <f t="shared" si="25"/>
        <v>4500</v>
      </c>
    </row>
    <row r="108" spans="1:22" ht="16.5" customHeight="1">
      <c r="A108" s="185"/>
      <c r="B108" s="1346" t="s">
        <v>1503</v>
      </c>
      <c r="C108" s="1347"/>
      <c r="D108" s="1347"/>
      <c r="E108" s="1347"/>
      <c r="F108" s="1347"/>
      <c r="G108" s="1347"/>
      <c r="H108" s="1347"/>
      <c r="I108" s="1347"/>
      <c r="J108" s="1347"/>
      <c r="K108" s="1347"/>
      <c r="L108" s="1347"/>
      <c r="M108" s="1347"/>
      <c r="N108" s="1348"/>
      <c r="O108" s="191"/>
      <c r="P108" s="192">
        <f aca="true" t="shared" si="27" ref="P108:U108">SUM(P109:P111)</f>
        <v>0</v>
      </c>
      <c r="Q108" s="192">
        <f t="shared" si="27"/>
        <v>0</v>
      </c>
      <c r="R108" s="192">
        <f t="shared" si="27"/>
        <v>0</v>
      </c>
      <c r="S108" s="192">
        <f t="shared" si="27"/>
        <v>0</v>
      </c>
      <c r="T108" s="192">
        <f t="shared" si="27"/>
        <v>0</v>
      </c>
      <c r="U108" s="192">
        <f t="shared" si="27"/>
        <v>0</v>
      </c>
      <c r="V108" s="192">
        <f t="shared" si="25"/>
        <v>0</v>
      </c>
    </row>
    <row r="109" spans="1:22" ht="16.5" customHeight="1">
      <c r="A109" s="185"/>
      <c r="B109" s="184"/>
      <c r="C109" s="179" t="s">
        <v>1504</v>
      </c>
      <c r="D109" s="180"/>
      <c r="E109" s="180"/>
      <c r="F109" s="180"/>
      <c r="G109" s="180"/>
      <c r="H109" s="180"/>
      <c r="I109" s="180"/>
      <c r="J109" s="180"/>
      <c r="K109" s="180"/>
      <c r="L109" s="180"/>
      <c r="M109" s="180"/>
      <c r="N109" s="181"/>
      <c r="O109" s="183"/>
      <c r="P109" s="177">
        <v>0</v>
      </c>
      <c r="Q109" s="177">
        <v>0</v>
      </c>
      <c r="R109" s="177">
        <v>0</v>
      </c>
      <c r="S109" s="177">
        <v>0</v>
      </c>
      <c r="T109" s="177">
        <v>0</v>
      </c>
      <c r="U109" s="177">
        <v>0</v>
      </c>
      <c r="V109" s="192">
        <f t="shared" si="25"/>
        <v>0</v>
      </c>
    </row>
    <row r="110" spans="1:22" ht="16.5" customHeight="1">
      <c r="A110" s="185"/>
      <c r="B110" s="184"/>
      <c r="C110" s="1349" t="s">
        <v>1142</v>
      </c>
      <c r="D110" s="1350"/>
      <c r="E110" s="1350"/>
      <c r="F110" s="1350"/>
      <c r="G110" s="1350"/>
      <c r="H110" s="1350"/>
      <c r="I110" s="1350"/>
      <c r="J110" s="1350"/>
      <c r="K110" s="1350"/>
      <c r="L110" s="1350"/>
      <c r="M110" s="1350"/>
      <c r="N110" s="1351"/>
      <c r="O110" s="183"/>
      <c r="P110" s="177">
        <v>0</v>
      </c>
      <c r="Q110" s="177">
        <v>0</v>
      </c>
      <c r="R110" s="177">
        <v>0</v>
      </c>
      <c r="S110" s="177">
        <v>0</v>
      </c>
      <c r="T110" s="177">
        <v>0</v>
      </c>
      <c r="U110" s="177">
        <v>0</v>
      </c>
      <c r="V110" s="192">
        <f t="shared" si="25"/>
        <v>0</v>
      </c>
    </row>
    <row r="111" spans="1:22" ht="16.5" customHeight="1">
      <c r="A111" s="185"/>
      <c r="B111" s="186"/>
      <c r="C111" s="1349" t="s">
        <v>1143</v>
      </c>
      <c r="D111" s="1350"/>
      <c r="E111" s="1350"/>
      <c r="F111" s="1350"/>
      <c r="G111" s="1350"/>
      <c r="H111" s="1350"/>
      <c r="I111" s="1350"/>
      <c r="J111" s="1350"/>
      <c r="K111" s="1350"/>
      <c r="L111" s="1350"/>
      <c r="M111" s="1350"/>
      <c r="N111" s="1351"/>
      <c r="O111" s="183"/>
      <c r="P111" s="177">
        <v>0</v>
      </c>
      <c r="Q111" s="177">
        <v>0</v>
      </c>
      <c r="R111" s="177">
        <v>0</v>
      </c>
      <c r="S111" s="177">
        <v>0</v>
      </c>
      <c r="T111" s="177">
        <v>0</v>
      </c>
      <c r="U111" s="177">
        <v>0</v>
      </c>
      <c r="V111" s="192">
        <f t="shared" si="25"/>
        <v>0</v>
      </c>
    </row>
    <row r="112" spans="1:22" ht="16.5" customHeight="1">
      <c r="A112" s="185"/>
      <c r="B112" s="1346" t="s">
        <v>1506</v>
      </c>
      <c r="C112" s="1347"/>
      <c r="D112" s="1347"/>
      <c r="E112" s="1347"/>
      <c r="F112" s="1347"/>
      <c r="G112" s="1347"/>
      <c r="H112" s="1347"/>
      <c r="I112" s="1347"/>
      <c r="J112" s="1347"/>
      <c r="K112" s="1347"/>
      <c r="L112" s="1347"/>
      <c r="M112" s="1347"/>
      <c r="N112" s="1348"/>
      <c r="O112" s="191"/>
      <c r="P112" s="192">
        <f aca="true" t="shared" si="28" ref="P112:U112">SUM(P113:P116)</f>
        <v>0</v>
      </c>
      <c r="Q112" s="192">
        <f t="shared" si="28"/>
        <v>0</v>
      </c>
      <c r="R112" s="192">
        <f t="shared" si="28"/>
        <v>0</v>
      </c>
      <c r="S112" s="192">
        <f t="shared" si="28"/>
        <v>0</v>
      </c>
      <c r="T112" s="192">
        <f t="shared" si="28"/>
        <v>0</v>
      </c>
      <c r="U112" s="192">
        <f t="shared" si="28"/>
        <v>0</v>
      </c>
      <c r="V112" s="192">
        <f t="shared" si="25"/>
        <v>0</v>
      </c>
    </row>
    <row r="113" spans="1:22" ht="16.5" customHeight="1">
      <c r="A113" s="185"/>
      <c r="B113" s="184"/>
      <c r="C113" s="179" t="s">
        <v>1507</v>
      </c>
      <c r="D113" s="180"/>
      <c r="E113" s="180"/>
      <c r="F113" s="180"/>
      <c r="G113" s="180"/>
      <c r="H113" s="180"/>
      <c r="I113" s="180"/>
      <c r="J113" s="180"/>
      <c r="K113" s="180"/>
      <c r="L113" s="180"/>
      <c r="M113" s="180"/>
      <c r="N113" s="181"/>
      <c r="O113" s="183"/>
      <c r="P113" s="177">
        <v>0</v>
      </c>
      <c r="Q113" s="177">
        <v>0</v>
      </c>
      <c r="R113" s="177">
        <v>0</v>
      </c>
      <c r="S113" s="177">
        <v>0</v>
      </c>
      <c r="T113" s="177">
        <v>0</v>
      </c>
      <c r="U113" s="177">
        <v>0</v>
      </c>
      <c r="V113" s="192">
        <f t="shared" si="25"/>
        <v>0</v>
      </c>
    </row>
    <row r="114" spans="1:22" ht="16.5" customHeight="1">
      <c r="A114" s="185"/>
      <c r="B114" s="184"/>
      <c r="C114" s="1349" t="s">
        <v>467</v>
      </c>
      <c r="D114" s="1350"/>
      <c r="E114" s="1350"/>
      <c r="F114" s="1350"/>
      <c r="G114" s="1350"/>
      <c r="H114" s="1350"/>
      <c r="I114" s="1350"/>
      <c r="J114" s="1350"/>
      <c r="K114" s="1350"/>
      <c r="L114" s="1350"/>
      <c r="M114" s="1350"/>
      <c r="N114" s="1351"/>
      <c r="O114" s="183"/>
      <c r="P114" s="183">
        <v>0</v>
      </c>
      <c r="Q114" s="177">
        <v>0</v>
      </c>
      <c r="R114" s="177">
        <v>0</v>
      </c>
      <c r="S114" s="177">
        <v>0</v>
      </c>
      <c r="T114" s="177">
        <v>0</v>
      </c>
      <c r="U114" s="177">
        <v>0</v>
      </c>
      <c r="V114" s="192">
        <f t="shared" si="25"/>
        <v>0</v>
      </c>
    </row>
    <row r="115" spans="1:22" ht="16.5" customHeight="1">
      <c r="A115" s="185"/>
      <c r="B115" s="184"/>
      <c r="C115" s="1349" t="s">
        <v>1508</v>
      </c>
      <c r="D115" s="1350"/>
      <c r="E115" s="1350"/>
      <c r="F115" s="1350"/>
      <c r="G115" s="1350"/>
      <c r="H115" s="1350"/>
      <c r="I115" s="1350"/>
      <c r="J115" s="1350"/>
      <c r="K115" s="1350"/>
      <c r="L115" s="1350"/>
      <c r="M115" s="1350"/>
      <c r="N115" s="1351"/>
      <c r="O115" s="183"/>
      <c r="P115" s="177">
        <v>0</v>
      </c>
      <c r="Q115" s="177">
        <v>0</v>
      </c>
      <c r="R115" s="177">
        <v>0</v>
      </c>
      <c r="S115" s="177">
        <v>0</v>
      </c>
      <c r="T115" s="177">
        <v>0</v>
      </c>
      <c r="U115" s="177">
        <v>0</v>
      </c>
      <c r="V115" s="192">
        <f t="shared" si="25"/>
        <v>0</v>
      </c>
    </row>
    <row r="116" spans="1:22" ht="16.5" customHeight="1">
      <c r="A116" s="185"/>
      <c r="B116" s="186"/>
      <c r="C116" s="179" t="s">
        <v>1144</v>
      </c>
      <c r="D116" s="180"/>
      <c r="E116" s="180"/>
      <c r="F116" s="180"/>
      <c r="G116" s="180"/>
      <c r="H116" s="180"/>
      <c r="I116" s="180"/>
      <c r="J116" s="180"/>
      <c r="K116" s="180"/>
      <c r="L116" s="180"/>
      <c r="M116" s="180"/>
      <c r="N116" s="181"/>
      <c r="O116" s="183"/>
      <c r="P116" s="177">
        <v>0</v>
      </c>
      <c r="Q116" s="177">
        <v>0</v>
      </c>
      <c r="R116" s="177">
        <v>0</v>
      </c>
      <c r="S116" s="177">
        <v>0</v>
      </c>
      <c r="T116" s="177">
        <v>0</v>
      </c>
      <c r="U116" s="177">
        <v>0</v>
      </c>
      <c r="V116" s="192">
        <f t="shared" si="25"/>
        <v>0</v>
      </c>
    </row>
    <row r="117" spans="1:22" ht="16.5" customHeight="1">
      <c r="A117" s="185"/>
      <c r="B117" s="1352" t="s">
        <v>1511</v>
      </c>
      <c r="C117" s="1347"/>
      <c r="D117" s="1347"/>
      <c r="E117" s="1347"/>
      <c r="F117" s="1347"/>
      <c r="G117" s="1347"/>
      <c r="H117" s="1347"/>
      <c r="I117" s="1347"/>
      <c r="J117" s="1347"/>
      <c r="K117" s="1347"/>
      <c r="L117" s="1347"/>
      <c r="M117" s="1347"/>
      <c r="N117" s="1348"/>
      <c r="O117" s="183"/>
      <c r="P117" s="177">
        <v>0</v>
      </c>
      <c r="Q117" s="177">
        <v>0</v>
      </c>
      <c r="R117" s="177">
        <v>0</v>
      </c>
      <c r="S117" s="177">
        <v>0</v>
      </c>
      <c r="T117" s="177">
        <v>0</v>
      </c>
      <c r="U117" s="177">
        <v>0</v>
      </c>
      <c r="V117" s="192">
        <f t="shared" si="25"/>
        <v>0</v>
      </c>
    </row>
    <row r="118" spans="1:22" ht="16.5" customHeight="1">
      <c r="A118" s="186"/>
      <c r="B118" s="1352" t="s">
        <v>1512</v>
      </c>
      <c r="C118" s="1347"/>
      <c r="D118" s="1347"/>
      <c r="E118" s="1347"/>
      <c r="F118" s="1347"/>
      <c r="G118" s="1347"/>
      <c r="H118" s="1347"/>
      <c r="I118" s="1347"/>
      <c r="J118" s="1347"/>
      <c r="K118" s="1347"/>
      <c r="L118" s="1347"/>
      <c r="M118" s="1347"/>
      <c r="N118" s="1348"/>
      <c r="O118" s="183"/>
      <c r="P118" s="177">
        <v>0</v>
      </c>
      <c r="Q118" s="177">
        <v>0</v>
      </c>
      <c r="R118" s="177">
        <v>0</v>
      </c>
      <c r="S118" s="177">
        <v>0</v>
      </c>
      <c r="T118" s="177">
        <v>0</v>
      </c>
      <c r="U118" s="177">
        <v>0</v>
      </c>
      <c r="V118" s="192">
        <f t="shared" si="25"/>
        <v>0</v>
      </c>
    </row>
    <row r="119" spans="1:22" ht="16.5" customHeight="1">
      <c r="A119" s="182" t="s">
        <v>228</v>
      </c>
      <c r="B119" s="187"/>
      <c r="C119" s="187"/>
      <c r="D119" s="187"/>
      <c r="E119" s="187"/>
      <c r="F119" s="187"/>
      <c r="G119" s="187"/>
      <c r="H119" s="187"/>
      <c r="I119" s="187"/>
      <c r="J119" s="187"/>
      <c r="K119" s="187"/>
      <c r="L119" s="187"/>
      <c r="M119" s="187"/>
      <c r="N119" s="188"/>
      <c r="O119" s="193">
        <f aca="true" t="shared" si="29" ref="O119:U119">SUM(O120:O122)</f>
        <v>0</v>
      </c>
      <c r="P119" s="193">
        <f>SUM(P120:P122)</f>
        <v>0</v>
      </c>
      <c r="Q119" s="193">
        <f t="shared" si="29"/>
        <v>0</v>
      </c>
      <c r="R119" s="193">
        <f t="shared" si="29"/>
        <v>0</v>
      </c>
      <c r="S119" s="193">
        <f t="shared" si="29"/>
        <v>110691</v>
      </c>
      <c r="T119" s="193">
        <f t="shared" si="29"/>
        <v>0</v>
      </c>
      <c r="U119" s="193">
        <f t="shared" si="29"/>
        <v>0</v>
      </c>
      <c r="V119" s="192">
        <f t="shared" si="25"/>
        <v>110691</v>
      </c>
    </row>
    <row r="120" spans="1:22" ht="16.5" customHeight="1">
      <c r="A120" s="185"/>
      <c r="B120" s="179"/>
      <c r="C120" s="180" t="s">
        <v>1270</v>
      </c>
      <c r="D120" s="180"/>
      <c r="E120" s="180"/>
      <c r="F120" s="180"/>
      <c r="G120" s="180"/>
      <c r="H120" s="180"/>
      <c r="I120" s="180"/>
      <c r="J120" s="180"/>
      <c r="K120" s="180"/>
      <c r="L120" s="180"/>
      <c r="M120" s="180"/>
      <c r="N120" s="181"/>
      <c r="O120" s="177">
        <v>0</v>
      </c>
      <c r="P120" s="177">
        <v>0</v>
      </c>
      <c r="Q120" s="177">
        <v>0</v>
      </c>
      <c r="R120" s="177">
        <v>0</v>
      </c>
      <c r="S120" s="177">
        <v>0</v>
      </c>
      <c r="T120" s="177">
        <v>0</v>
      </c>
      <c r="U120" s="177">
        <v>0</v>
      </c>
      <c r="V120" s="192">
        <f t="shared" si="25"/>
        <v>0</v>
      </c>
    </row>
    <row r="121" spans="1:22" ht="16.5" customHeight="1">
      <c r="A121" s="185"/>
      <c r="B121" s="179"/>
      <c r="C121" s="180" t="s">
        <v>1459</v>
      </c>
      <c r="D121" s="180"/>
      <c r="E121" s="180"/>
      <c r="F121" s="180"/>
      <c r="G121" s="180"/>
      <c r="H121" s="180"/>
      <c r="I121" s="180"/>
      <c r="J121" s="180"/>
      <c r="K121" s="180"/>
      <c r="L121" s="180"/>
      <c r="M121" s="180"/>
      <c r="N121" s="181"/>
      <c r="O121" s="183"/>
      <c r="P121" s="183"/>
      <c r="Q121" s="177">
        <v>0</v>
      </c>
      <c r="R121" s="177">
        <v>0</v>
      </c>
      <c r="S121" s="177">
        <v>110691</v>
      </c>
      <c r="T121" s="177">
        <v>0</v>
      </c>
      <c r="U121" s="177">
        <v>0</v>
      </c>
      <c r="V121" s="192">
        <f t="shared" si="25"/>
        <v>110691</v>
      </c>
    </row>
    <row r="122" spans="1:22" ht="16.5" customHeight="1">
      <c r="A122" s="185"/>
      <c r="B122" s="179"/>
      <c r="C122" s="180" t="s">
        <v>1246</v>
      </c>
      <c r="D122" s="180"/>
      <c r="E122" s="180"/>
      <c r="F122" s="180"/>
      <c r="G122" s="180"/>
      <c r="H122" s="180"/>
      <c r="I122" s="180"/>
      <c r="J122" s="180"/>
      <c r="K122" s="180"/>
      <c r="L122" s="180"/>
      <c r="M122" s="180"/>
      <c r="N122" s="181"/>
      <c r="O122" s="183"/>
      <c r="P122" s="183"/>
      <c r="Q122" s="177">
        <v>0</v>
      </c>
      <c r="R122" s="177">
        <v>0</v>
      </c>
      <c r="S122" s="177">
        <v>0</v>
      </c>
      <c r="T122" s="177">
        <v>0</v>
      </c>
      <c r="U122" s="177">
        <v>0</v>
      </c>
      <c r="V122" s="192">
        <f t="shared" si="25"/>
        <v>0</v>
      </c>
    </row>
    <row r="123" spans="1:22" ht="16.5" customHeight="1">
      <c r="A123" s="185"/>
      <c r="B123" s="182" t="s">
        <v>229</v>
      </c>
      <c r="C123" s="180"/>
      <c r="D123" s="180"/>
      <c r="E123" s="180"/>
      <c r="F123" s="180"/>
      <c r="G123" s="180"/>
      <c r="H123" s="180"/>
      <c r="I123" s="180"/>
      <c r="J123" s="180"/>
      <c r="K123" s="180"/>
      <c r="L123" s="180"/>
      <c r="M123" s="180"/>
      <c r="N123" s="181"/>
      <c r="O123" s="193">
        <f aca="true" t="shared" si="30" ref="O123:U123">SUM(O124:O126)</f>
        <v>0</v>
      </c>
      <c r="P123" s="193">
        <f t="shared" si="30"/>
        <v>0</v>
      </c>
      <c r="Q123" s="193">
        <f t="shared" si="30"/>
        <v>0</v>
      </c>
      <c r="R123" s="193">
        <f t="shared" si="30"/>
        <v>0</v>
      </c>
      <c r="S123" s="193">
        <f t="shared" si="30"/>
        <v>0</v>
      </c>
      <c r="T123" s="193">
        <f t="shared" si="30"/>
        <v>0</v>
      </c>
      <c r="U123" s="193">
        <f t="shared" si="30"/>
        <v>0</v>
      </c>
      <c r="V123" s="192">
        <f t="shared" si="25"/>
        <v>0</v>
      </c>
    </row>
    <row r="124" spans="1:22" ht="16.5" customHeight="1">
      <c r="A124" s="185"/>
      <c r="B124" s="185"/>
      <c r="C124" s="179" t="s">
        <v>1270</v>
      </c>
      <c r="D124" s="180"/>
      <c r="E124" s="180"/>
      <c r="F124" s="180"/>
      <c r="G124" s="180"/>
      <c r="H124" s="180"/>
      <c r="I124" s="180"/>
      <c r="J124" s="180"/>
      <c r="K124" s="180"/>
      <c r="L124" s="180"/>
      <c r="M124" s="180"/>
      <c r="N124" s="181"/>
      <c r="O124" s="177">
        <v>0</v>
      </c>
      <c r="P124" s="177">
        <v>0</v>
      </c>
      <c r="Q124" s="177">
        <v>0</v>
      </c>
      <c r="R124" s="177">
        <v>0</v>
      </c>
      <c r="S124" s="177">
        <v>0</v>
      </c>
      <c r="T124" s="177">
        <v>0</v>
      </c>
      <c r="U124" s="177">
        <v>0</v>
      </c>
      <c r="V124" s="192">
        <f t="shared" si="25"/>
        <v>0</v>
      </c>
    </row>
    <row r="125" spans="1:22" ht="16.5" customHeight="1">
      <c r="A125" s="185"/>
      <c r="B125" s="185"/>
      <c r="C125" s="179" t="s">
        <v>1459</v>
      </c>
      <c r="D125" s="180"/>
      <c r="E125" s="180"/>
      <c r="F125" s="180"/>
      <c r="G125" s="180"/>
      <c r="H125" s="180"/>
      <c r="I125" s="180"/>
      <c r="J125" s="180"/>
      <c r="K125" s="180"/>
      <c r="L125" s="180"/>
      <c r="M125" s="180"/>
      <c r="N125" s="181"/>
      <c r="O125" s="183"/>
      <c r="P125" s="183"/>
      <c r="Q125" s="177">
        <v>0</v>
      </c>
      <c r="R125" s="177">
        <v>0</v>
      </c>
      <c r="S125" s="177">
        <v>0</v>
      </c>
      <c r="T125" s="177">
        <v>0</v>
      </c>
      <c r="U125" s="177">
        <v>0</v>
      </c>
      <c r="V125" s="192">
        <f t="shared" si="25"/>
        <v>0</v>
      </c>
    </row>
    <row r="126" spans="1:22" ht="16.5" customHeight="1">
      <c r="A126" s="186"/>
      <c r="B126" s="186"/>
      <c r="C126" s="179" t="s">
        <v>1246</v>
      </c>
      <c r="D126" s="180"/>
      <c r="E126" s="180"/>
      <c r="F126" s="180"/>
      <c r="G126" s="180"/>
      <c r="H126" s="180"/>
      <c r="I126" s="180"/>
      <c r="J126" s="180"/>
      <c r="K126" s="180"/>
      <c r="L126" s="180"/>
      <c r="M126" s="180"/>
      <c r="N126" s="181"/>
      <c r="O126" s="183"/>
      <c r="P126" s="183"/>
      <c r="Q126" s="177">
        <v>0</v>
      </c>
      <c r="R126" s="177">
        <v>0</v>
      </c>
      <c r="S126" s="177">
        <v>0</v>
      </c>
      <c r="T126" s="177">
        <v>0</v>
      </c>
      <c r="U126" s="177">
        <v>0</v>
      </c>
      <c r="V126" s="192">
        <f t="shared" si="25"/>
        <v>0</v>
      </c>
    </row>
    <row r="127" spans="1:22" ht="16.5" customHeight="1">
      <c r="A127" s="1353" t="s">
        <v>72</v>
      </c>
      <c r="B127" s="1354"/>
      <c r="C127" s="1354"/>
      <c r="D127" s="1354"/>
      <c r="E127" s="1354"/>
      <c r="F127" s="1354"/>
      <c r="G127" s="1354"/>
      <c r="H127" s="1354"/>
      <c r="I127" s="1354"/>
      <c r="J127" s="1354"/>
      <c r="K127" s="1354"/>
      <c r="L127" s="1354"/>
      <c r="M127" s="1354"/>
      <c r="N127" s="1355"/>
      <c r="O127" s="193">
        <f aca="true" t="shared" si="31" ref="O127:U127">SUM(O99,O119)</f>
        <v>0</v>
      </c>
      <c r="P127" s="193">
        <f t="shared" si="31"/>
        <v>0</v>
      </c>
      <c r="Q127" s="193">
        <f t="shared" si="31"/>
        <v>21410</v>
      </c>
      <c r="R127" s="193">
        <f t="shared" si="31"/>
        <v>0</v>
      </c>
      <c r="S127" s="193">
        <f t="shared" si="31"/>
        <v>110691</v>
      </c>
      <c r="T127" s="193">
        <f t="shared" si="31"/>
        <v>0</v>
      </c>
      <c r="U127" s="193">
        <f t="shared" si="31"/>
        <v>0</v>
      </c>
      <c r="V127" s="192">
        <f t="shared" si="25"/>
        <v>132101</v>
      </c>
    </row>
  </sheetData>
  <sheetProtection/>
  <mergeCells count="37">
    <mergeCell ref="C26:N26"/>
    <mergeCell ref="C27:N27"/>
    <mergeCell ref="C81:N81"/>
    <mergeCell ref="C52:N52"/>
    <mergeCell ref="C53:N53"/>
    <mergeCell ref="C56:N56"/>
    <mergeCell ref="C57:N57"/>
    <mergeCell ref="A67:N67"/>
    <mergeCell ref="A39:N39"/>
    <mergeCell ref="B78:N78"/>
    <mergeCell ref="A127:N127"/>
    <mergeCell ref="B118:N118"/>
    <mergeCell ref="B117:N117"/>
    <mergeCell ref="B112:N112"/>
    <mergeCell ref="C114:N114"/>
    <mergeCell ref="C115:N115"/>
    <mergeCell ref="A2:V2"/>
    <mergeCell ref="A3:V3"/>
    <mergeCell ref="B20:N20"/>
    <mergeCell ref="B24:N24"/>
    <mergeCell ref="C22:N22"/>
    <mergeCell ref="C23:N23"/>
    <mergeCell ref="A9:N9"/>
    <mergeCell ref="C111:N111"/>
    <mergeCell ref="B29:N29"/>
    <mergeCell ref="B30:N30"/>
    <mergeCell ref="B50:N50"/>
    <mergeCell ref="B54:N54"/>
    <mergeCell ref="C80:N80"/>
    <mergeCell ref="B108:N108"/>
    <mergeCell ref="A97:N97"/>
    <mergeCell ref="B88:N88"/>
    <mergeCell ref="B87:N87"/>
    <mergeCell ref="B82:N82"/>
    <mergeCell ref="C84:N84"/>
    <mergeCell ref="C85:N85"/>
    <mergeCell ref="C110:N110"/>
  </mergeCells>
  <printOptions/>
  <pageMargins left="0.7874015748031497" right="0.3937007874015748" top="0.5905511811023623" bottom="0.5905511811023623" header="0.5118110236220472" footer="0.5118110236220472"/>
  <pageSetup firstPageNumber="38" useFirstPageNumber="1" horizontalDpi="600" verticalDpi="600" orientation="portrait" paperSize="9" scale="70" r:id="rId1"/>
  <headerFooter alignWithMargins="0">
    <oddFooter>&amp;C－&amp;P－</oddFooter>
  </headerFooter>
  <rowBreaks count="1" manualBreakCount="1">
    <brk id="67" max="255" man="1"/>
  </rowBreaks>
</worksheet>
</file>

<file path=xl/worksheets/sheet24.xml><?xml version="1.0" encoding="utf-8"?>
<worksheet xmlns="http://schemas.openxmlformats.org/spreadsheetml/2006/main" xmlns:r="http://schemas.openxmlformats.org/officeDocument/2006/relationships">
  <dimension ref="A1:V127"/>
  <sheetViews>
    <sheetView workbookViewId="0" topLeftCell="A1">
      <pane xSplit="14" ySplit="9" topLeftCell="O117" activePane="bottomRight" state="frozen"/>
      <selection pane="topLeft" activeCell="S133" sqref="S133"/>
      <selection pane="topRight" activeCell="S133" sqref="S133"/>
      <selection pane="bottomLeft" activeCell="S133" sqref="S133"/>
      <selection pane="bottomRight" activeCell="Q124" sqref="Q124"/>
    </sheetView>
  </sheetViews>
  <sheetFormatPr defaultColWidth="9.00390625" defaultRowHeight="16.5" customHeight="1"/>
  <cols>
    <col min="1" max="14" width="1.625" style="32" customWidth="1"/>
    <col min="15" max="22" width="12.625" style="32" customWidth="1"/>
    <col min="23" max="16384" width="8.625" style="32" customWidth="1"/>
  </cols>
  <sheetData>
    <row r="1" ht="16.5" customHeight="1">
      <c r="A1" s="51" t="s">
        <v>264</v>
      </c>
    </row>
    <row r="2" spans="1:22" ht="16.5" customHeight="1">
      <c r="A2" s="1356" t="s">
        <v>224</v>
      </c>
      <c r="B2" s="1356"/>
      <c r="C2" s="1356"/>
      <c r="D2" s="1356"/>
      <c r="E2" s="1356"/>
      <c r="F2" s="1356"/>
      <c r="G2" s="1356"/>
      <c r="H2" s="1356"/>
      <c r="I2" s="1356"/>
      <c r="J2" s="1356"/>
      <c r="K2" s="1356"/>
      <c r="L2" s="1356"/>
      <c r="M2" s="1356"/>
      <c r="N2" s="1356"/>
      <c r="O2" s="1356"/>
      <c r="P2" s="1356"/>
      <c r="Q2" s="1356"/>
      <c r="R2" s="1356"/>
      <c r="S2" s="1356"/>
      <c r="T2" s="1356"/>
      <c r="U2" s="1356"/>
      <c r="V2" s="1356"/>
    </row>
    <row r="3" spans="1:22" ht="16.5" customHeight="1">
      <c r="A3" s="1356" t="s">
        <v>1238</v>
      </c>
      <c r="B3" s="1356"/>
      <c r="C3" s="1356"/>
      <c r="D3" s="1356"/>
      <c r="E3" s="1356"/>
      <c r="F3" s="1356"/>
      <c r="G3" s="1356"/>
      <c r="H3" s="1356"/>
      <c r="I3" s="1356"/>
      <c r="J3" s="1356"/>
      <c r="K3" s="1356"/>
      <c r="L3" s="1356"/>
      <c r="M3" s="1356"/>
      <c r="N3" s="1356"/>
      <c r="O3" s="1356"/>
      <c r="P3" s="1356"/>
      <c r="Q3" s="1356"/>
      <c r="R3" s="1356"/>
      <c r="S3" s="1356"/>
      <c r="T3" s="1356"/>
      <c r="U3" s="1356"/>
      <c r="V3" s="1356"/>
    </row>
    <row r="5" spans="21:22" ht="16.5" customHeight="1">
      <c r="U5" s="194" t="s">
        <v>250</v>
      </c>
      <c r="V5" s="195" t="s">
        <v>1187</v>
      </c>
    </row>
    <row r="6" spans="1:22" ht="16.5" customHeight="1">
      <c r="A6" s="52" t="s">
        <v>225</v>
      </c>
      <c r="U6" s="196" t="s">
        <v>249</v>
      </c>
      <c r="V6" s="196" t="s">
        <v>1191</v>
      </c>
    </row>
    <row r="7" ht="16.5" customHeight="1">
      <c r="B7" s="52" t="s">
        <v>1045</v>
      </c>
    </row>
    <row r="8" ht="16.5" customHeight="1">
      <c r="B8" s="52" t="s">
        <v>1044</v>
      </c>
    </row>
    <row r="9" spans="1:22" ht="16.5" customHeight="1">
      <c r="A9" s="1357" t="s">
        <v>73</v>
      </c>
      <c r="B9" s="1357"/>
      <c r="C9" s="1357"/>
      <c r="D9" s="1357"/>
      <c r="E9" s="1357"/>
      <c r="F9" s="1357"/>
      <c r="G9" s="1357"/>
      <c r="H9" s="1357"/>
      <c r="I9" s="1357"/>
      <c r="J9" s="1357"/>
      <c r="K9" s="1357"/>
      <c r="L9" s="1357"/>
      <c r="M9" s="1357"/>
      <c r="N9" s="1357"/>
      <c r="O9" s="178" t="s">
        <v>71</v>
      </c>
      <c r="P9" s="178" t="s">
        <v>260</v>
      </c>
      <c r="Q9" s="178" t="s">
        <v>261</v>
      </c>
      <c r="R9" s="178" t="s">
        <v>262</v>
      </c>
      <c r="S9" s="178" t="s">
        <v>263</v>
      </c>
      <c r="T9" s="178" t="s">
        <v>916</v>
      </c>
      <c r="U9" s="178" t="s">
        <v>917</v>
      </c>
      <c r="V9" s="178" t="s">
        <v>1257</v>
      </c>
    </row>
    <row r="10" spans="1:22" ht="16.5" customHeight="1">
      <c r="A10" s="179" t="s">
        <v>227</v>
      </c>
      <c r="B10" s="180"/>
      <c r="C10" s="180"/>
      <c r="D10" s="180"/>
      <c r="E10" s="180"/>
      <c r="F10" s="180"/>
      <c r="G10" s="180"/>
      <c r="H10" s="180"/>
      <c r="I10" s="180"/>
      <c r="J10" s="180"/>
      <c r="K10" s="180"/>
      <c r="L10" s="180"/>
      <c r="M10" s="180"/>
      <c r="N10" s="181"/>
      <c r="O10" s="180"/>
      <c r="P10" s="180"/>
      <c r="Q10" s="180"/>
      <c r="R10" s="180"/>
      <c r="S10" s="180"/>
      <c r="T10" s="180"/>
      <c r="U10" s="180"/>
      <c r="V10" s="181"/>
    </row>
    <row r="11" spans="1:22" ht="16.5" customHeight="1">
      <c r="A11" s="182" t="s">
        <v>1138</v>
      </c>
      <c r="B11" s="180"/>
      <c r="C11" s="180"/>
      <c r="D11" s="180"/>
      <c r="E11" s="180"/>
      <c r="F11" s="180"/>
      <c r="G11" s="180"/>
      <c r="H11" s="180"/>
      <c r="I11" s="180"/>
      <c r="J11" s="180"/>
      <c r="K11" s="180"/>
      <c r="L11" s="180"/>
      <c r="M11" s="180"/>
      <c r="N11" s="181"/>
      <c r="O11" s="191"/>
      <c r="P11" s="192">
        <f aca="true" t="shared" si="0" ref="P11:U11">SUM(P12,P20,P24,P29,P30)</f>
        <v>0</v>
      </c>
      <c r="Q11" s="192">
        <f t="shared" si="0"/>
        <v>0</v>
      </c>
      <c r="R11" s="192">
        <f t="shared" si="0"/>
        <v>0</v>
      </c>
      <c r="S11" s="192">
        <f t="shared" si="0"/>
        <v>0</v>
      </c>
      <c r="T11" s="192">
        <f t="shared" si="0"/>
        <v>0</v>
      </c>
      <c r="U11" s="192">
        <f t="shared" si="0"/>
        <v>0</v>
      </c>
      <c r="V11" s="192">
        <f aca="true" t="shared" si="1" ref="V11:V39">SUM(O11:U11)</f>
        <v>0</v>
      </c>
    </row>
    <row r="12" spans="1:22" ht="16.5" customHeight="1">
      <c r="A12" s="184"/>
      <c r="B12" s="182" t="s">
        <v>1139</v>
      </c>
      <c r="C12" s="180"/>
      <c r="D12" s="180"/>
      <c r="E12" s="180"/>
      <c r="F12" s="180"/>
      <c r="G12" s="180"/>
      <c r="H12" s="180"/>
      <c r="I12" s="180"/>
      <c r="J12" s="180"/>
      <c r="K12" s="180"/>
      <c r="L12" s="180"/>
      <c r="M12" s="180"/>
      <c r="N12" s="181"/>
      <c r="O12" s="191"/>
      <c r="P12" s="192">
        <f aca="true" t="shared" si="2" ref="P12:U12">SUM(P13:P19)</f>
        <v>0</v>
      </c>
      <c r="Q12" s="192">
        <f t="shared" si="2"/>
        <v>0</v>
      </c>
      <c r="R12" s="192">
        <f t="shared" si="2"/>
        <v>0</v>
      </c>
      <c r="S12" s="192">
        <f t="shared" si="2"/>
        <v>0</v>
      </c>
      <c r="T12" s="192">
        <f t="shared" si="2"/>
        <v>0</v>
      </c>
      <c r="U12" s="192">
        <f t="shared" si="2"/>
        <v>0</v>
      </c>
      <c r="V12" s="192">
        <f t="shared" si="1"/>
        <v>0</v>
      </c>
    </row>
    <row r="13" spans="1:22" ht="16.5" customHeight="1">
      <c r="A13" s="184"/>
      <c r="B13" s="184"/>
      <c r="C13" s="179" t="s">
        <v>1496</v>
      </c>
      <c r="D13" s="180"/>
      <c r="E13" s="180"/>
      <c r="F13" s="180"/>
      <c r="G13" s="180"/>
      <c r="H13" s="180"/>
      <c r="I13" s="180"/>
      <c r="J13" s="180"/>
      <c r="K13" s="180"/>
      <c r="L13" s="180"/>
      <c r="M13" s="180"/>
      <c r="N13" s="181"/>
      <c r="O13" s="183"/>
      <c r="P13" s="177">
        <v>0</v>
      </c>
      <c r="Q13" s="177">
        <v>0</v>
      </c>
      <c r="R13" s="177">
        <v>0</v>
      </c>
      <c r="S13" s="177">
        <v>0</v>
      </c>
      <c r="T13" s="177">
        <v>0</v>
      </c>
      <c r="U13" s="177">
        <v>0</v>
      </c>
      <c r="V13" s="192">
        <f t="shared" si="1"/>
        <v>0</v>
      </c>
    </row>
    <row r="14" spans="1:22" ht="16.5" customHeight="1">
      <c r="A14" s="184"/>
      <c r="B14" s="184"/>
      <c r="C14" s="179" t="s">
        <v>1497</v>
      </c>
      <c r="D14" s="180"/>
      <c r="E14" s="180"/>
      <c r="F14" s="180"/>
      <c r="G14" s="180"/>
      <c r="H14" s="180"/>
      <c r="I14" s="180"/>
      <c r="J14" s="180"/>
      <c r="K14" s="180"/>
      <c r="L14" s="180"/>
      <c r="M14" s="180"/>
      <c r="N14" s="181"/>
      <c r="O14" s="183"/>
      <c r="P14" s="177">
        <v>0</v>
      </c>
      <c r="Q14" s="177">
        <v>0</v>
      </c>
      <c r="R14" s="177">
        <v>0</v>
      </c>
      <c r="S14" s="177">
        <v>0</v>
      </c>
      <c r="T14" s="177">
        <v>0</v>
      </c>
      <c r="U14" s="177">
        <v>0</v>
      </c>
      <c r="V14" s="192">
        <f t="shared" si="1"/>
        <v>0</v>
      </c>
    </row>
    <row r="15" spans="1:22" ht="16.5" customHeight="1">
      <c r="A15" s="184"/>
      <c r="B15" s="184"/>
      <c r="C15" s="179" t="s">
        <v>1498</v>
      </c>
      <c r="D15" s="180"/>
      <c r="E15" s="180"/>
      <c r="F15" s="180"/>
      <c r="G15" s="180"/>
      <c r="H15" s="180"/>
      <c r="I15" s="180"/>
      <c r="J15" s="180"/>
      <c r="K15" s="180"/>
      <c r="L15" s="180"/>
      <c r="M15" s="180"/>
      <c r="N15" s="181"/>
      <c r="O15" s="183"/>
      <c r="P15" s="177">
        <v>0</v>
      </c>
      <c r="Q15" s="177">
        <v>0</v>
      </c>
      <c r="R15" s="177">
        <v>0</v>
      </c>
      <c r="S15" s="177">
        <v>0</v>
      </c>
      <c r="T15" s="177">
        <v>0</v>
      </c>
      <c r="U15" s="177">
        <v>0</v>
      </c>
      <c r="V15" s="192">
        <f t="shared" si="1"/>
        <v>0</v>
      </c>
    </row>
    <row r="16" spans="1:22" ht="16.5" customHeight="1">
      <c r="A16" s="184"/>
      <c r="B16" s="184"/>
      <c r="C16" s="179" t="s">
        <v>1499</v>
      </c>
      <c r="D16" s="180"/>
      <c r="E16" s="180"/>
      <c r="F16" s="180"/>
      <c r="G16" s="180"/>
      <c r="H16" s="180"/>
      <c r="I16" s="180"/>
      <c r="J16" s="180"/>
      <c r="K16" s="180"/>
      <c r="L16" s="180"/>
      <c r="M16" s="180"/>
      <c r="N16" s="181"/>
      <c r="O16" s="183"/>
      <c r="P16" s="177">
        <v>0</v>
      </c>
      <c r="Q16" s="177">
        <v>0</v>
      </c>
      <c r="R16" s="177">
        <v>0</v>
      </c>
      <c r="S16" s="177">
        <v>0</v>
      </c>
      <c r="T16" s="177">
        <v>0</v>
      </c>
      <c r="U16" s="177">
        <v>0</v>
      </c>
      <c r="V16" s="192">
        <f t="shared" si="1"/>
        <v>0</v>
      </c>
    </row>
    <row r="17" spans="1:22" ht="16.5" customHeight="1">
      <c r="A17" s="184"/>
      <c r="B17" s="184"/>
      <c r="C17" s="179" t="s">
        <v>1140</v>
      </c>
      <c r="D17" s="180"/>
      <c r="E17" s="180"/>
      <c r="F17" s="180"/>
      <c r="G17" s="180"/>
      <c r="H17" s="180"/>
      <c r="I17" s="180"/>
      <c r="J17" s="180"/>
      <c r="K17" s="180"/>
      <c r="L17" s="180"/>
      <c r="M17" s="180"/>
      <c r="N17" s="181"/>
      <c r="O17" s="183"/>
      <c r="P17" s="177">
        <v>0</v>
      </c>
      <c r="Q17" s="177">
        <v>0</v>
      </c>
      <c r="R17" s="177">
        <v>0</v>
      </c>
      <c r="S17" s="177">
        <v>0</v>
      </c>
      <c r="T17" s="177">
        <v>0</v>
      </c>
      <c r="U17" s="177">
        <v>0</v>
      </c>
      <c r="V17" s="192">
        <f t="shared" si="1"/>
        <v>0</v>
      </c>
    </row>
    <row r="18" spans="1:22" ht="16.5" customHeight="1">
      <c r="A18" s="184"/>
      <c r="B18" s="184"/>
      <c r="C18" s="179" t="s">
        <v>1141</v>
      </c>
      <c r="D18" s="180"/>
      <c r="E18" s="180"/>
      <c r="F18" s="180"/>
      <c r="G18" s="180"/>
      <c r="H18" s="180"/>
      <c r="I18" s="180"/>
      <c r="J18" s="180"/>
      <c r="K18" s="180"/>
      <c r="L18" s="180"/>
      <c r="M18" s="180"/>
      <c r="N18" s="181"/>
      <c r="O18" s="183"/>
      <c r="P18" s="177">
        <v>0</v>
      </c>
      <c r="Q18" s="177">
        <v>0</v>
      </c>
      <c r="R18" s="177">
        <v>0</v>
      </c>
      <c r="S18" s="177">
        <v>0</v>
      </c>
      <c r="T18" s="177">
        <v>0</v>
      </c>
      <c r="U18" s="177">
        <v>0</v>
      </c>
      <c r="V18" s="192">
        <f t="shared" si="1"/>
        <v>0</v>
      </c>
    </row>
    <row r="19" spans="1:22" ht="16.5" customHeight="1">
      <c r="A19" s="185"/>
      <c r="B19" s="186"/>
      <c r="C19" s="179" t="s">
        <v>1502</v>
      </c>
      <c r="D19" s="180"/>
      <c r="E19" s="180"/>
      <c r="F19" s="180"/>
      <c r="G19" s="180"/>
      <c r="H19" s="180"/>
      <c r="I19" s="180"/>
      <c r="J19" s="180"/>
      <c r="K19" s="180"/>
      <c r="L19" s="180"/>
      <c r="M19" s="180"/>
      <c r="N19" s="181"/>
      <c r="O19" s="183"/>
      <c r="P19" s="177">
        <v>0</v>
      </c>
      <c r="Q19" s="177">
        <v>0</v>
      </c>
      <c r="R19" s="177">
        <v>0</v>
      </c>
      <c r="S19" s="177">
        <v>0</v>
      </c>
      <c r="T19" s="177">
        <v>0</v>
      </c>
      <c r="U19" s="177">
        <v>0</v>
      </c>
      <c r="V19" s="192">
        <f t="shared" si="1"/>
        <v>0</v>
      </c>
    </row>
    <row r="20" spans="1:22" ht="16.5" customHeight="1">
      <c r="A20" s="184"/>
      <c r="B20" s="1346" t="s">
        <v>1503</v>
      </c>
      <c r="C20" s="1347"/>
      <c r="D20" s="1347"/>
      <c r="E20" s="1347"/>
      <c r="F20" s="1347"/>
      <c r="G20" s="1347"/>
      <c r="H20" s="1347"/>
      <c r="I20" s="1347"/>
      <c r="J20" s="1347"/>
      <c r="K20" s="1347"/>
      <c r="L20" s="1347"/>
      <c r="M20" s="1347"/>
      <c r="N20" s="1348"/>
      <c r="O20" s="191"/>
      <c r="P20" s="192">
        <f aca="true" t="shared" si="3" ref="P20:U20">SUM(P21:P23)</f>
        <v>0</v>
      </c>
      <c r="Q20" s="192">
        <f t="shared" si="3"/>
        <v>0</v>
      </c>
      <c r="R20" s="192">
        <f t="shared" si="3"/>
        <v>0</v>
      </c>
      <c r="S20" s="192">
        <f t="shared" si="3"/>
        <v>0</v>
      </c>
      <c r="T20" s="192">
        <f t="shared" si="3"/>
        <v>0</v>
      </c>
      <c r="U20" s="192">
        <f t="shared" si="3"/>
        <v>0</v>
      </c>
      <c r="V20" s="192">
        <f t="shared" si="1"/>
        <v>0</v>
      </c>
    </row>
    <row r="21" spans="1:22" ht="16.5" customHeight="1">
      <c r="A21" s="184"/>
      <c r="B21" s="184"/>
      <c r="C21" s="179" t="s">
        <v>1504</v>
      </c>
      <c r="D21" s="180"/>
      <c r="E21" s="180"/>
      <c r="F21" s="180"/>
      <c r="G21" s="180"/>
      <c r="H21" s="180"/>
      <c r="I21" s="180"/>
      <c r="J21" s="180"/>
      <c r="K21" s="180"/>
      <c r="L21" s="180"/>
      <c r="M21" s="180"/>
      <c r="N21" s="181"/>
      <c r="O21" s="183"/>
      <c r="P21" s="177">
        <v>0</v>
      </c>
      <c r="Q21" s="177">
        <v>0</v>
      </c>
      <c r="R21" s="177">
        <v>0</v>
      </c>
      <c r="S21" s="177">
        <v>0</v>
      </c>
      <c r="T21" s="177">
        <v>0</v>
      </c>
      <c r="U21" s="177">
        <v>0</v>
      </c>
      <c r="V21" s="192">
        <f t="shared" si="1"/>
        <v>0</v>
      </c>
    </row>
    <row r="22" spans="1:22" ht="16.5" customHeight="1">
      <c r="A22" s="184"/>
      <c r="B22" s="184"/>
      <c r="C22" s="1349" t="s">
        <v>1142</v>
      </c>
      <c r="D22" s="1350"/>
      <c r="E22" s="1350"/>
      <c r="F22" s="1350"/>
      <c r="G22" s="1350"/>
      <c r="H22" s="1350"/>
      <c r="I22" s="1350"/>
      <c r="J22" s="1350"/>
      <c r="K22" s="1350"/>
      <c r="L22" s="1350"/>
      <c r="M22" s="1350"/>
      <c r="N22" s="1351"/>
      <c r="O22" s="183"/>
      <c r="P22" s="177">
        <v>0</v>
      </c>
      <c r="Q22" s="177">
        <v>0</v>
      </c>
      <c r="R22" s="177">
        <v>0</v>
      </c>
      <c r="S22" s="177">
        <v>0</v>
      </c>
      <c r="T22" s="177">
        <v>0</v>
      </c>
      <c r="U22" s="177">
        <v>0</v>
      </c>
      <c r="V22" s="192">
        <f t="shared" si="1"/>
        <v>0</v>
      </c>
    </row>
    <row r="23" spans="1:22" ht="16.5" customHeight="1">
      <c r="A23" s="185"/>
      <c r="B23" s="186"/>
      <c r="C23" s="1349" t="s">
        <v>1143</v>
      </c>
      <c r="D23" s="1350"/>
      <c r="E23" s="1350"/>
      <c r="F23" s="1350"/>
      <c r="G23" s="1350"/>
      <c r="H23" s="1350"/>
      <c r="I23" s="1350"/>
      <c r="J23" s="1350"/>
      <c r="K23" s="1350"/>
      <c r="L23" s="1350"/>
      <c r="M23" s="1350"/>
      <c r="N23" s="1351"/>
      <c r="O23" s="183"/>
      <c r="P23" s="177">
        <v>0</v>
      </c>
      <c r="Q23" s="177">
        <v>0</v>
      </c>
      <c r="R23" s="177">
        <v>0</v>
      </c>
      <c r="S23" s="177">
        <v>0</v>
      </c>
      <c r="T23" s="177">
        <v>0</v>
      </c>
      <c r="U23" s="177">
        <v>0</v>
      </c>
      <c r="V23" s="192">
        <f t="shared" si="1"/>
        <v>0</v>
      </c>
    </row>
    <row r="24" spans="1:22" ht="16.5" customHeight="1">
      <c r="A24" s="184"/>
      <c r="B24" s="1346" t="s">
        <v>1506</v>
      </c>
      <c r="C24" s="1347"/>
      <c r="D24" s="1347"/>
      <c r="E24" s="1347"/>
      <c r="F24" s="1347"/>
      <c r="G24" s="1347"/>
      <c r="H24" s="1347"/>
      <c r="I24" s="1347"/>
      <c r="J24" s="1347"/>
      <c r="K24" s="1347"/>
      <c r="L24" s="1347"/>
      <c r="M24" s="1347"/>
      <c r="N24" s="1348"/>
      <c r="O24" s="191"/>
      <c r="P24" s="192">
        <f aca="true" t="shared" si="4" ref="P24:U24">SUM(P25:P28)</f>
        <v>0</v>
      </c>
      <c r="Q24" s="192">
        <f t="shared" si="4"/>
        <v>0</v>
      </c>
      <c r="R24" s="192">
        <f t="shared" si="4"/>
        <v>0</v>
      </c>
      <c r="S24" s="192">
        <f t="shared" si="4"/>
        <v>0</v>
      </c>
      <c r="T24" s="192">
        <f t="shared" si="4"/>
        <v>0</v>
      </c>
      <c r="U24" s="192">
        <f t="shared" si="4"/>
        <v>0</v>
      </c>
      <c r="V24" s="192">
        <f t="shared" si="1"/>
        <v>0</v>
      </c>
    </row>
    <row r="25" spans="1:22" ht="16.5" customHeight="1">
      <c r="A25" s="184"/>
      <c r="B25" s="184"/>
      <c r="C25" s="179" t="s">
        <v>1507</v>
      </c>
      <c r="D25" s="180"/>
      <c r="E25" s="180"/>
      <c r="F25" s="180"/>
      <c r="G25" s="180"/>
      <c r="H25" s="180"/>
      <c r="I25" s="180"/>
      <c r="J25" s="180"/>
      <c r="K25" s="180"/>
      <c r="L25" s="180"/>
      <c r="M25" s="180"/>
      <c r="N25" s="181"/>
      <c r="O25" s="183"/>
      <c r="P25" s="177">
        <v>0</v>
      </c>
      <c r="Q25" s="177">
        <v>0</v>
      </c>
      <c r="R25" s="177">
        <v>0</v>
      </c>
      <c r="S25" s="177">
        <v>0</v>
      </c>
      <c r="T25" s="177">
        <v>0</v>
      </c>
      <c r="U25" s="177">
        <v>0</v>
      </c>
      <c r="V25" s="192">
        <f t="shared" si="1"/>
        <v>0</v>
      </c>
    </row>
    <row r="26" spans="1:22" ht="16.5" customHeight="1">
      <c r="A26" s="184"/>
      <c r="B26" s="184"/>
      <c r="C26" s="1349" t="s">
        <v>467</v>
      </c>
      <c r="D26" s="1350"/>
      <c r="E26" s="1350"/>
      <c r="F26" s="1350"/>
      <c r="G26" s="1350"/>
      <c r="H26" s="1350"/>
      <c r="I26" s="1350"/>
      <c r="J26" s="1350"/>
      <c r="K26" s="1350"/>
      <c r="L26" s="1350"/>
      <c r="M26" s="1350"/>
      <c r="N26" s="1351"/>
      <c r="O26" s="183"/>
      <c r="P26" s="183"/>
      <c r="Q26" s="177">
        <v>0</v>
      </c>
      <c r="R26" s="177">
        <v>0</v>
      </c>
      <c r="S26" s="177">
        <v>0</v>
      </c>
      <c r="T26" s="177">
        <v>0</v>
      </c>
      <c r="U26" s="177">
        <v>0</v>
      </c>
      <c r="V26" s="192">
        <f t="shared" si="1"/>
        <v>0</v>
      </c>
    </row>
    <row r="27" spans="1:22" ht="16.5" customHeight="1">
      <c r="A27" s="184"/>
      <c r="B27" s="184"/>
      <c r="C27" s="1349" t="s">
        <v>1508</v>
      </c>
      <c r="D27" s="1350"/>
      <c r="E27" s="1350"/>
      <c r="F27" s="1350"/>
      <c r="G27" s="1350"/>
      <c r="H27" s="1350"/>
      <c r="I27" s="1350"/>
      <c r="J27" s="1350"/>
      <c r="K27" s="1350"/>
      <c r="L27" s="1350"/>
      <c r="M27" s="1350"/>
      <c r="N27" s="1351"/>
      <c r="O27" s="183"/>
      <c r="P27" s="177">
        <v>0</v>
      </c>
      <c r="Q27" s="177">
        <v>0</v>
      </c>
      <c r="R27" s="177">
        <v>0</v>
      </c>
      <c r="S27" s="177">
        <v>0</v>
      </c>
      <c r="T27" s="177">
        <v>0</v>
      </c>
      <c r="U27" s="177">
        <v>0</v>
      </c>
      <c r="V27" s="192">
        <f t="shared" si="1"/>
        <v>0</v>
      </c>
    </row>
    <row r="28" spans="1:22" ht="16.5" customHeight="1">
      <c r="A28" s="185"/>
      <c r="B28" s="186"/>
      <c r="C28" s="179" t="s">
        <v>1144</v>
      </c>
      <c r="D28" s="180"/>
      <c r="E28" s="180"/>
      <c r="F28" s="180"/>
      <c r="G28" s="180"/>
      <c r="H28" s="180"/>
      <c r="I28" s="180"/>
      <c r="J28" s="180"/>
      <c r="K28" s="180"/>
      <c r="L28" s="180"/>
      <c r="M28" s="180"/>
      <c r="N28" s="181"/>
      <c r="O28" s="183"/>
      <c r="P28" s="177">
        <v>0</v>
      </c>
      <c r="Q28" s="177">
        <v>0</v>
      </c>
      <c r="R28" s="177">
        <v>0</v>
      </c>
      <c r="S28" s="177">
        <v>0</v>
      </c>
      <c r="T28" s="177">
        <v>0</v>
      </c>
      <c r="U28" s="177">
        <v>0</v>
      </c>
      <c r="V28" s="192">
        <f t="shared" si="1"/>
        <v>0</v>
      </c>
    </row>
    <row r="29" spans="1:22" ht="16.5" customHeight="1">
      <c r="A29" s="185"/>
      <c r="B29" s="1352" t="s">
        <v>1511</v>
      </c>
      <c r="C29" s="1347"/>
      <c r="D29" s="1347"/>
      <c r="E29" s="1347"/>
      <c r="F29" s="1347"/>
      <c r="G29" s="1347"/>
      <c r="H29" s="1347"/>
      <c r="I29" s="1347"/>
      <c r="J29" s="1347"/>
      <c r="K29" s="1347"/>
      <c r="L29" s="1347"/>
      <c r="M29" s="1347"/>
      <c r="N29" s="1348"/>
      <c r="O29" s="183"/>
      <c r="P29" s="177">
        <v>0</v>
      </c>
      <c r="Q29" s="177">
        <v>0</v>
      </c>
      <c r="R29" s="177">
        <v>0</v>
      </c>
      <c r="S29" s="177">
        <v>0</v>
      </c>
      <c r="T29" s="177">
        <v>0</v>
      </c>
      <c r="U29" s="177">
        <v>0</v>
      </c>
      <c r="V29" s="192">
        <f t="shared" si="1"/>
        <v>0</v>
      </c>
    </row>
    <row r="30" spans="1:22" ht="16.5" customHeight="1">
      <c r="A30" s="186"/>
      <c r="B30" s="1352" t="s">
        <v>1512</v>
      </c>
      <c r="C30" s="1347"/>
      <c r="D30" s="1347"/>
      <c r="E30" s="1347"/>
      <c r="F30" s="1347"/>
      <c r="G30" s="1347"/>
      <c r="H30" s="1347"/>
      <c r="I30" s="1347"/>
      <c r="J30" s="1347"/>
      <c r="K30" s="1347"/>
      <c r="L30" s="1347"/>
      <c r="M30" s="1347"/>
      <c r="N30" s="1348"/>
      <c r="O30" s="183"/>
      <c r="P30" s="177">
        <v>0</v>
      </c>
      <c r="Q30" s="177">
        <v>0</v>
      </c>
      <c r="R30" s="177">
        <v>0</v>
      </c>
      <c r="S30" s="177">
        <v>0</v>
      </c>
      <c r="T30" s="177">
        <v>0</v>
      </c>
      <c r="U30" s="177">
        <v>0</v>
      </c>
      <c r="V30" s="192">
        <f t="shared" si="1"/>
        <v>0</v>
      </c>
    </row>
    <row r="31" spans="1:22" ht="16.5" customHeight="1">
      <c r="A31" s="182" t="s">
        <v>228</v>
      </c>
      <c r="B31" s="187"/>
      <c r="C31" s="187"/>
      <c r="D31" s="187"/>
      <c r="E31" s="187"/>
      <c r="F31" s="187"/>
      <c r="G31" s="187"/>
      <c r="H31" s="187"/>
      <c r="I31" s="187"/>
      <c r="J31" s="187"/>
      <c r="K31" s="187"/>
      <c r="L31" s="187"/>
      <c r="M31" s="187"/>
      <c r="N31" s="188"/>
      <c r="O31" s="193">
        <f aca="true" t="shared" si="5" ref="O31:U31">SUM(O32:O34)</f>
        <v>0</v>
      </c>
      <c r="P31" s="193">
        <f t="shared" si="5"/>
        <v>0</v>
      </c>
      <c r="Q31" s="193">
        <f t="shared" si="5"/>
        <v>0</v>
      </c>
      <c r="R31" s="193">
        <f t="shared" si="5"/>
        <v>0</v>
      </c>
      <c r="S31" s="193">
        <f t="shared" si="5"/>
        <v>0</v>
      </c>
      <c r="T31" s="193">
        <f t="shared" si="5"/>
        <v>0</v>
      </c>
      <c r="U31" s="193">
        <f t="shared" si="5"/>
        <v>0</v>
      </c>
      <c r="V31" s="192">
        <f t="shared" si="1"/>
        <v>0</v>
      </c>
    </row>
    <row r="32" spans="1:22" ht="16.5" customHeight="1">
      <c r="A32" s="185"/>
      <c r="B32" s="179"/>
      <c r="C32" s="180" t="s">
        <v>1270</v>
      </c>
      <c r="D32" s="180"/>
      <c r="E32" s="180"/>
      <c r="F32" s="180"/>
      <c r="G32" s="180"/>
      <c r="H32" s="180"/>
      <c r="I32" s="180"/>
      <c r="J32" s="180"/>
      <c r="K32" s="180"/>
      <c r="L32" s="180"/>
      <c r="M32" s="180"/>
      <c r="N32" s="181"/>
      <c r="O32" s="177">
        <v>0</v>
      </c>
      <c r="P32" s="177">
        <v>0</v>
      </c>
      <c r="Q32" s="177">
        <v>0</v>
      </c>
      <c r="R32" s="177">
        <v>0</v>
      </c>
      <c r="S32" s="177">
        <v>0</v>
      </c>
      <c r="T32" s="177">
        <v>0</v>
      </c>
      <c r="U32" s="177">
        <v>0</v>
      </c>
      <c r="V32" s="192">
        <f t="shared" si="1"/>
        <v>0</v>
      </c>
    </row>
    <row r="33" spans="1:22" ht="16.5" customHeight="1">
      <c r="A33" s="185"/>
      <c r="B33" s="179"/>
      <c r="C33" s="180" t="s">
        <v>1459</v>
      </c>
      <c r="D33" s="180"/>
      <c r="E33" s="180"/>
      <c r="F33" s="180"/>
      <c r="G33" s="180"/>
      <c r="H33" s="180"/>
      <c r="I33" s="180"/>
      <c r="J33" s="180"/>
      <c r="K33" s="180"/>
      <c r="L33" s="180"/>
      <c r="M33" s="180"/>
      <c r="N33" s="181"/>
      <c r="O33" s="183"/>
      <c r="P33" s="183"/>
      <c r="Q33" s="177">
        <v>0</v>
      </c>
      <c r="R33" s="177">
        <v>0</v>
      </c>
      <c r="S33" s="177">
        <v>0</v>
      </c>
      <c r="T33" s="177">
        <v>0</v>
      </c>
      <c r="U33" s="177">
        <v>0</v>
      </c>
      <c r="V33" s="192">
        <f t="shared" si="1"/>
        <v>0</v>
      </c>
    </row>
    <row r="34" spans="1:22" ht="16.5" customHeight="1">
      <c r="A34" s="185"/>
      <c r="B34" s="179"/>
      <c r="C34" s="180" t="s">
        <v>1246</v>
      </c>
      <c r="D34" s="180"/>
      <c r="E34" s="180"/>
      <c r="F34" s="180"/>
      <c r="G34" s="180"/>
      <c r="H34" s="180"/>
      <c r="I34" s="180"/>
      <c r="J34" s="180"/>
      <c r="K34" s="180"/>
      <c r="L34" s="180"/>
      <c r="M34" s="180"/>
      <c r="N34" s="181"/>
      <c r="O34" s="183"/>
      <c r="P34" s="183"/>
      <c r="Q34" s="177">
        <v>0</v>
      </c>
      <c r="R34" s="177">
        <v>0</v>
      </c>
      <c r="S34" s="177">
        <v>0</v>
      </c>
      <c r="T34" s="177">
        <v>0</v>
      </c>
      <c r="U34" s="177">
        <v>0</v>
      </c>
      <c r="V34" s="192">
        <f t="shared" si="1"/>
        <v>0</v>
      </c>
    </row>
    <row r="35" spans="1:22" ht="16.5" customHeight="1">
      <c r="A35" s="185"/>
      <c r="B35" s="182" t="s">
        <v>229</v>
      </c>
      <c r="C35" s="180"/>
      <c r="D35" s="180"/>
      <c r="E35" s="180"/>
      <c r="F35" s="180"/>
      <c r="G35" s="180"/>
      <c r="H35" s="180"/>
      <c r="I35" s="180"/>
      <c r="J35" s="180"/>
      <c r="K35" s="180"/>
      <c r="L35" s="180"/>
      <c r="M35" s="180"/>
      <c r="N35" s="181"/>
      <c r="O35" s="193">
        <f aca="true" t="shared" si="6" ref="O35:U35">SUM(O36:O38)</f>
        <v>0</v>
      </c>
      <c r="P35" s="193">
        <f t="shared" si="6"/>
        <v>0</v>
      </c>
      <c r="Q35" s="193">
        <f t="shared" si="6"/>
        <v>0</v>
      </c>
      <c r="R35" s="193">
        <f t="shared" si="6"/>
        <v>0</v>
      </c>
      <c r="S35" s="193">
        <f t="shared" si="6"/>
        <v>0</v>
      </c>
      <c r="T35" s="193">
        <f t="shared" si="6"/>
        <v>0</v>
      </c>
      <c r="U35" s="193">
        <f t="shared" si="6"/>
        <v>0</v>
      </c>
      <c r="V35" s="192">
        <f t="shared" si="1"/>
        <v>0</v>
      </c>
    </row>
    <row r="36" spans="1:22" ht="16.5" customHeight="1">
      <c r="A36" s="185"/>
      <c r="B36" s="184"/>
      <c r="C36" s="179" t="s">
        <v>1270</v>
      </c>
      <c r="D36" s="180"/>
      <c r="E36" s="180"/>
      <c r="F36" s="180"/>
      <c r="G36" s="180"/>
      <c r="H36" s="180"/>
      <c r="I36" s="180"/>
      <c r="J36" s="180"/>
      <c r="K36" s="180"/>
      <c r="L36" s="180"/>
      <c r="M36" s="180"/>
      <c r="N36" s="181"/>
      <c r="O36" s="177">
        <v>0</v>
      </c>
      <c r="P36" s="177">
        <v>0</v>
      </c>
      <c r="Q36" s="177">
        <v>0</v>
      </c>
      <c r="R36" s="177">
        <v>0</v>
      </c>
      <c r="S36" s="177">
        <v>0</v>
      </c>
      <c r="T36" s="177">
        <v>0</v>
      </c>
      <c r="U36" s="177">
        <v>0</v>
      </c>
      <c r="V36" s="192">
        <f t="shared" si="1"/>
        <v>0</v>
      </c>
    </row>
    <row r="37" spans="1:22" ht="16.5" customHeight="1">
      <c r="A37" s="185"/>
      <c r="B37" s="185"/>
      <c r="C37" s="179" t="s">
        <v>1459</v>
      </c>
      <c r="D37" s="180"/>
      <c r="E37" s="180"/>
      <c r="F37" s="180"/>
      <c r="G37" s="180"/>
      <c r="H37" s="180"/>
      <c r="I37" s="180"/>
      <c r="J37" s="180"/>
      <c r="K37" s="180"/>
      <c r="L37" s="180"/>
      <c r="M37" s="180"/>
      <c r="N37" s="181"/>
      <c r="O37" s="183"/>
      <c r="P37" s="183"/>
      <c r="Q37" s="177">
        <v>0</v>
      </c>
      <c r="R37" s="177">
        <v>0</v>
      </c>
      <c r="S37" s="177">
        <v>0</v>
      </c>
      <c r="T37" s="177">
        <v>0</v>
      </c>
      <c r="U37" s="177">
        <v>0</v>
      </c>
      <c r="V37" s="192">
        <f t="shared" si="1"/>
        <v>0</v>
      </c>
    </row>
    <row r="38" spans="1:22" ht="16.5" customHeight="1">
      <c r="A38" s="186"/>
      <c r="B38" s="186"/>
      <c r="C38" s="179" t="s">
        <v>1246</v>
      </c>
      <c r="D38" s="180"/>
      <c r="E38" s="180"/>
      <c r="F38" s="180"/>
      <c r="G38" s="180"/>
      <c r="H38" s="180"/>
      <c r="I38" s="180"/>
      <c r="J38" s="180"/>
      <c r="K38" s="180"/>
      <c r="L38" s="180"/>
      <c r="M38" s="180"/>
      <c r="N38" s="181"/>
      <c r="O38" s="183"/>
      <c r="P38" s="183"/>
      <c r="Q38" s="177">
        <v>0</v>
      </c>
      <c r="R38" s="177">
        <v>0</v>
      </c>
      <c r="S38" s="177">
        <v>0</v>
      </c>
      <c r="T38" s="177">
        <v>0</v>
      </c>
      <c r="U38" s="177">
        <v>0</v>
      </c>
      <c r="V38" s="192">
        <f t="shared" si="1"/>
        <v>0</v>
      </c>
    </row>
    <row r="39" spans="1:22" ht="16.5" customHeight="1">
      <c r="A39" s="1353" t="s">
        <v>72</v>
      </c>
      <c r="B39" s="1354"/>
      <c r="C39" s="1354"/>
      <c r="D39" s="1354"/>
      <c r="E39" s="1354"/>
      <c r="F39" s="1354"/>
      <c r="G39" s="1354"/>
      <c r="H39" s="1354"/>
      <c r="I39" s="1354"/>
      <c r="J39" s="1354"/>
      <c r="K39" s="1354"/>
      <c r="L39" s="1354"/>
      <c r="M39" s="1354"/>
      <c r="N39" s="1355"/>
      <c r="O39" s="193">
        <f aca="true" t="shared" si="7" ref="O39:U39">SUM(O11,O31)</f>
        <v>0</v>
      </c>
      <c r="P39" s="193">
        <f t="shared" si="7"/>
        <v>0</v>
      </c>
      <c r="Q39" s="193">
        <f t="shared" si="7"/>
        <v>0</v>
      </c>
      <c r="R39" s="193">
        <f t="shared" si="7"/>
        <v>0</v>
      </c>
      <c r="S39" s="193">
        <f t="shared" si="7"/>
        <v>0</v>
      </c>
      <c r="T39" s="193">
        <f t="shared" si="7"/>
        <v>0</v>
      </c>
      <c r="U39" s="193">
        <f t="shared" si="7"/>
        <v>0</v>
      </c>
      <c r="V39" s="192">
        <f t="shared" si="1"/>
        <v>0</v>
      </c>
    </row>
    <row r="40" spans="1:22" ht="16.5" customHeight="1">
      <c r="A40" s="179" t="s">
        <v>230</v>
      </c>
      <c r="B40" s="180"/>
      <c r="C40" s="180"/>
      <c r="D40" s="180"/>
      <c r="E40" s="180"/>
      <c r="F40" s="180"/>
      <c r="G40" s="180"/>
      <c r="H40" s="180"/>
      <c r="I40" s="180"/>
      <c r="J40" s="180"/>
      <c r="K40" s="180"/>
      <c r="L40" s="180"/>
      <c r="M40" s="180"/>
      <c r="N40" s="181"/>
      <c r="O40" s="180"/>
      <c r="P40" s="180"/>
      <c r="Q40" s="180"/>
      <c r="R40" s="180"/>
      <c r="S40" s="180"/>
      <c r="T40" s="180"/>
      <c r="U40" s="180"/>
      <c r="V40" s="197"/>
    </row>
    <row r="41" spans="1:22" ht="16.5" customHeight="1">
      <c r="A41" s="182" t="s">
        <v>1138</v>
      </c>
      <c r="B41" s="180"/>
      <c r="C41" s="180"/>
      <c r="D41" s="180"/>
      <c r="E41" s="180"/>
      <c r="F41" s="180"/>
      <c r="G41" s="180"/>
      <c r="H41" s="180"/>
      <c r="I41" s="180"/>
      <c r="J41" s="180"/>
      <c r="K41" s="180"/>
      <c r="L41" s="180"/>
      <c r="M41" s="180"/>
      <c r="N41" s="181"/>
      <c r="O41" s="191"/>
      <c r="P41" s="192">
        <f aca="true" t="shared" si="8" ref="P41:U41">SUM(P42,P50,P54)</f>
        <v>0</v>
      </c>
      <c r="Q41" s="192">
        <f t="shared" si="8"/>
        <v>0</v>
      </c>
      <c r="R41" s="192">
        <f t="shared" si="8"/>
        <v>0</v>
      </c>
      <c r="S41" s="192">
        <f t="shared" si="8"/>
        <v>0</v>
      </c>
      <c r="T41" s="192">
        <f t="shared" si="8"/>
        <v>0</v>
      </c>
      <c r="U41" s="192">
        <f t="shared" si="8"/>
        <v>0</v>
      </c>
      <c r="V41" s="192">
        <f aca="true" t="shared" si="9" ref="V41:V67">SUM(O41:U41)</f>
        <v>0</v>
      </c>
    </row>
    <row r="42" spans="1:22" ht="16.5" customHeight="1">
      <c r="A42" s="185"/>
      <c r="B42" s="182" t="s">
        <v>1139</v>
      </c>
      <c r="C42" s="180"/>
      <c r="D42" s="180"/>
      <c r="E42" s="180"/>
      <c r="F42" s="180"/>
      <c r="G42" s="180"/>
      <c r="H42" s="180"/>
      <c r="I42" s="180"/>
      <c r="J42" s="180"/>
      <c r="K42" s="180"/>
      <c r="L42" s="180"/>
      <c r="M42" s="180"/>
      <c r="N42" s="181"/>
      <c r="O42" s="191"/>
      <c r="P42" s="192">
        <f aca="true" t="shared" si="10" ref="P42:U42">SUM(P43:P49)</f>
        <v>0</v>
      </c>
      <c r="Q42" s="192">
        <f t="shared" si="10"/>
        <v>0</v>
      </c>
      <c r="R42" s="192">
        <f t="shared" si="10"/>
        <v>0</v>
      </c>
      <c r="S42" s="192">
        <f t="shared" si="10"/>
        <v>0</v>
      </c>
      <c r="T42" s="192">
        <f t="shared" si="10"/>
        <v>0</v>
      </c>
      <c r="U42" s="192">
        <f t="shared" si="10"/>
        <v>0</v>
      </c>
      <c r="V42" s="192">
        <f t="shared" si="9"/>
        <v>0</v>
      </c>
    </row>
    <row r="43" spans="1:22" ht="16.5" customHeight="1">
      <c r="A43" s="185"/>
      <c r="B43" s="184"/>
      <c r="C43" s="179" t="s">
        <v>1496</v>
      </c>
      <c r="D43" s="180"/>
      <c r="E43" s="180"/>
      <c r="F43" s="180"/>
      <c r="G43" s="180"/>
      <c r="H43" s="180"/>
      <c r="I43" s="180"/>
      <c r="J43" s="180"/>
      <c r="K43" s="180"/>
      <c r="L43" s="180"/>
      <c r="M43" s="180"/>
      <c r="N43" s="181"/>
      <c r="O43" s="183"/>
      <c r="P43" s="177">
        <v>0</v>
      </c>
      <c r="Q43" s="177">
        <v>0</v>
      </c>
      <c r="R43" s="177">
        <v>0</v>
      </c>
      <c r="S43" s="177">
        <v>0</v>
      </c>
      <c r="T43" s="177">
        <v>0</v>
      </c>
      <c r="U43" s="177">
        <v>0</v>
      </c>
      <c r="V43" s="192">
        <f t="shared" si="9"/>
        <v>0</v>
      </c>
    </row>
    <row r="44" spans="1:22" ht="16.5" customHeight="1">
      <c r="A44" s="185"/>
      <c r="B44" s="184"/>
      <c r="C44" s="179" t="s">
        <v>1497</v>
      </c>
      <c r="D44" s="180"/>
      <c r="E44" s="180"/>
      <c r="F44" s="180"/>
      <c r="G44" s="180"/>
      <c r="H44" s="180"/>
      <c r="I44" s="180"/>
      <c r="J44" s="180"/>
      <c r="K44" s="180"/>
      <c r="L44" s="180"/>
      <c r="M44" s="180"/>
      <c r="N44" s="181"/>
      <c r="O44" s="183"/>
      <c r="P44" s="177">
        <v>0</v>
      </c>
      <c r="Q44" s="177">
        <v>0</v>
      </c>
      <c r="R44" s="177">
        <v>0</v>
      </c>
      <c r="S44" s="177">
        <v>0</v>
      </c>
      <c r="T44" s="177">
        <v>0</v>
      </c>
      <c r="U44" s="177">
        <v>0</v>
      </c>
      <c r="V44" s="192">
        <f t="shared" si="9"/>
        <v>0</v>
      </c>
    </row>
    <row r="45" spans="1:22" ht="16.5" customHeight="1">
      <c r="A45" s="185"/>
      <c r="B45" s="184"/>
      <c r="C45" s="179" t="s">
        <v>1498</v>
      </c>
      <c r="D45" s="180"/>
      <c r="E45" s="180"/>
      <c r="F45" s="180"/>
      <c r="G45" s="180"/>
      <c r="H45" s="180"/>
      <c r="I45" s="180"/>
      <c r="J45" s="180"/>
      <c r="K45" s="180"/>
      <c r="L45" s="180"/>
      <c r="M45" s="180"/>
      <c r="N45" s="181"/>
      <c r="O45" s="183"/>
      <c r="P45" s="177">
        <v>0</v>
      </c>
      <c r="Q45" s="177">
        <v>0</v>
      </c>
      <c r="R45" s="177">
        <v>0</v>
      </c>
      <c r="S45" s="177">
        <v>0</v>
      </c>
      <c r="T45" s="177">
        <v>0</v>
      </c>
      <c r="U45" s="177">
        <v>0</v>
      </c>
      <c r="V45" s="192">
        <f t="shared" si="9"/>
        <v>0</v>
      </c>
    </row>
    <row r="46" spans="1:22" ht="16.5" customHeight="1">
      <c r="A46" s="185"/>
      <c r="B46" s="184"/>
      <c r="C46" s="179" t="s">
        <v>1499</v>
      </c>
      <c r="D46" s="180"/>
      <c r="E46" s="180"/>
      <c r="F46" s="180"/>
      <c r="G46" s="180"/>
      <c r="H46" s="180"/>
      <c r="I46" s="180"/>
      <c r="J46" s="180"/>
      <c r="K46" s="180"/>
      <c r="L46" s="180"/>
      <c r="M46" s="180"/>
      <c r="N46" s="181"/>
      <c r="O46" s="183"/>
      <c r="P46" s="177">
        <v>0</v>
      </c>
      <c r="Q46" s="177">
        <v>0</v>
      </c>
      <c r="R46" s="177">
        <v>0</v>
      </c>
      <c r="S46" s="177">
        <v>0</v>
      </c>
      <c r="T46" s="177">
        <v>0</v>
      </c>
      <c r="U46" s="177">
        <v>0</v>
      </c>
      <c r="V46" s="192">
        <f t="shared" si="9"/>
        <v>0</v>
      </c>
    </row>
    <row r="47" spans="1:22" ht="16.5" customHeight="1">
      <c r="A47" s="185"/>
      <c r="B47" s="184"/>
      <c r="C47" s="179" t="s">
        <v>1140</v>
      </c>
      <c r="D47" s="180"/>
      <c r="E47" s="180"/>
      <c r="F47" s="180"/>
      <c r="G47" s="180"/>
      <c r="H47" s="180"/>
      <c r="I47" s="180"/>
      <c r="J47" s="180"/>
      <c r="K47" s="180"/>
      <c r="L47" s="180"/>
      <c r="M47" s="180"/>
      <c r="N47" s="181"/>
      <c r="O47" s="183"/>
      <c r="P47" s="177">
        <v>0</v>
      </c>
      <c r="Q47" s="177">
        <v>0</v>
      </c>
      <c r="R47" s="177">
        <v>0</v>
      </c>
      <c r="S47" s="177">
        <v>0</v>
      </c>
      <c r="T47" s="177">
        <v>0</v>
      </c>
      <c r="U47" s="177">
        <v>0</v>
      </c>
      <c r="V47" s="192">
        <f t="shared" si="9"/>
        <v>0</v>
      </c>
    </row>
    <row r="48" spans="1:22" ht="16.5" customHeight="1">
      <c r="A48" s="185"/>
      <c r="B48" s="184"/>
      <c r="C48" s="179" t="s">
        <v>1141</v>
      </c>
      <c r="D48" s="180"/>
      <c r="E48" s="180"/>
      <c r="F48" s="180"/>
      <c r="G48" s="180"/>
      <c r="H48" s="180"/>
      <c r="I48" s="180"/>
      <c r="J48" s="180"/>
      <c r="K48" s="180"/>
      <c r="L48" s="180"/>
      <c r="M48" s="180"/>
      <c r="N48" s="181"/>
      <c r="O48" s="183"/>
      <c r="P48" s="177">
        <v>0</v>
      </c>
      <c r="Q48" s="177">
        <v>0</v>
      </c>
      <c r="R48" s="177">
        <v>0</v>
      </c>
      <c r="S48" s="177">
        <v>0</v>
      </c>
      <c r="T48" s="177">
        <v>0</v>
      </c>
      <c r="U48" s="177">
        <v>0</v>
      </c>
      <c r="V48" s="192">
        <f t="shared" si="9"/>
        <v>0</v>
      </c>
    </row>
    <row r="49" spans="1:22" ht="16.5" customHeight="1">
      <c r="A49" s="185"/>
      <c r="B49" s="186"/>
      <c r="C49" s="179" t="s">
        <v>1502</v>
      </c>
      <c r="D49" s="180"/>
      <c r="E49" s="180"/>
      <c r="F49" s="180"/>
      <c r="G49" s="180"/>
      <c r="H49" s="180"/>
      <c r="I49" s="180"/>
      <c r="J49" s="180"/>
      <c r="K49" s="180"/>
      <c r="L49" s="180"/>
      <c r="M49" s="180"/>
      <c r="N49" s="181"/>
      <c r="O49" s="183"/>
      <c r="P49" s="177">
        <v>0</v>
      </c>
      <c r="Q49" s="177">
        <v>0</v>
      </c>
      <c r="R49" s="177">
        <v>0</v>
      </c>
      <c r="S49" s="177">
        <v>0</v>
      </c>
      <c r="T49" s="177">
        <v>0</v>
      </c>
      <c r="U49" s="177">
        <v>0</v>
      </c>
      <c r="V49" s="192">
        <f t="shared" si="9"/>
        <v>0</v>
      </c>
    </row>
    <row r="50" spans="1:22" ht="16.5" customHeight="1">
      <c r="A50" s="185"/>
      <c r="B50" s="1346" t="s">
        <v>1503</v>
      </c>
      <c r="C50" s="1347"/>
      <c r="D50" s="1347"/>
      <c r="E50" s="1347"/>
      <c r="F50" s="1347"/>
      <c r="G50" s="1347"/>
      <c r="H50" s="1347"/>
      <c r="I50" s="1347"/>
      <c r="J50" s="1347"/>
      <c r="K50" s="1347"/>
      <c r="L50" s="1347"/>
      <c r="M50" s="1347"/>
      <c r="N50" s="1348"/>
      <c r="O50" s="191"/>
      <c r="P50" s="192">
        <f aca="true" t="shared" si="11" ref="P50:U50">SUM(P51:P53)</f>
        <v>0</v>
      </c>
      <c r="Q50" s="192">
        <f t="shared" si="11"/>
        <v>0</v>
      </c>
      <c r="R50" s="192">
        <f t="shared" si="11"/>
        <v>0</v>
      </c>
      <c r="S50" s="192">
        <f t="shared" si="11"/>
        <v>0</v>
      </c>
      <c r="T50" s="192">
        <f t="shared" si="11"/>
        <v>0</v>
      </c>
      <c r="U50" s="192">
        <f t="shared" si="11"/>
        <v>0</v>
      </c>
      <c r="V50" s="192">
        <f t="shared" si="9"/>
        <v>0</v>
      </c>
    </row>
    <row r="51" spans="1:22" ht="16.5" customHeight="1">
      <c r="A51" s="185"/>
      <c r="B51" s="184"/>
      <c r="C51" s="179" t="s">
        <v>1504</v>
      </c>
      <c r="D51" s="180"/>
      <c r="E51" s="180"/>
      <c r="F51" s="180"/>
      <c r="G51" s="180"/>
      <c r="H51" s="180"/>
      <c r="I51" s="180"/>
      <c r="J51" s="180"/>
      <c r="K51" s="180"/>
      <c r="L51" s="180"/>
      <c r="M51" s="180"/>
      <c r="N51" s="181"/>
      <c r="O51" s="183"/>
      <c r="P51" s="177">
        <v>0</v>
      </c>
      <c r="Q51" s="177">
        <v>0</v>
      </c>
      <c r="R51" s="177">
        <v>0</v>
      </c>
      <c r="S51" s="177">
        <v>0</v>
      </c>
      <c r="T51" s="177">
        <v>0</v>
      </c>
      <c r="U51" s="177">
        <v>0</v>
      </c>
      <c r="V51" s="192">
        <f t="shared" si="9"/>
        <v>0</v>
      </c>
    </row>
    <row r="52" spans="1:22" ht="16.5" customHeight="1">
      <c r="A52" s="185"/>
      <c r="B52" s="184"/>
      <c r="C52" s="1349" t="s">
        <v>1142</v>
      </c>
      <c r="D52" s="1350"/>
      <c r="E52" s="1350"/>
      <c r="F52" s="1350"/>
      <c r="G52" s="1350"/>
      <c r="H52" s="1350"/>
      <c r="I52" s="1350"/>
      <c r="J52" s="1350"/>
      <c r="K52" s="1350"/>
      <c r="L52" s="1350"/>
      <c r="M52" s="1350"/>
      <c r="N52" s="1351"/>
      <c r="O52" s="183"/>
      <c r="P52" s="177">
        <v>0</v>
      </c>
      <c r="Q52" s="177">
        <v>0</v>
      </c>
      <c r="R52" s="177">
        <v>0</v>
      </c>
      <c r="S52" s="177">
        <v>0</v>
      </c>
      <c r="T52" s="177">
        <v>0</v>
      </c>
      <c r="U52" s="177">
        <v>0</v>
      </c>
      <c r="V52" s="192">
        <f t="shared" si="9"/>
        <v>0</v>
      </c>
    </row>
    <row r="53" spans="1:22" ht="16.5" customHeight="1">
      <c r="A53" s="185"/>
      <c r="B53" s="186"/>
      <c r="C53" s="1349" t="s">
        <v>1143</v>
      </c>
      <c r="D53" s="1350"/>
      <c r="E53" s="1350"/>
      <c r="F53" s="1350"/>
      <c r="G53" s="1350"/>
      <c r="H53" s="1350"/>
      <c r="I53" s="1350"/>
      <c r="J53" s="1350"/>
      <c r="K53" s="1350"/>
      <c r="L53" s="1350"/>
      <c r="M53" s="1350"/>
      <c r="N53" s="1351"/>
      <c r="O53" s="183"/>
      <c r="P53" s="177">
        <v>0</v>
      </c>
      <c r="Q53" s="177">
        <v>0</v>
      </c>
      <c r="R53" s="177">
        <v>0</v>
      </c>
      <c r="S53" s="177">
        <v>0</v>
      </c>
      <c r="T53" s="177">
        <v>0</v>
      </c>
      <c r="U53" s="177">
        <v>0</v>
      </c>
      <c r="V53" s="192">
        <f t="shared" si="9"/>
        <v>0</v>
      </c>
    </row>
    <row r="54" spans="1:22" ht="16.5" customHeight="1">
      <c r="A54" s="185"/>
      <c r="B54" s="1346" t="s">
        <v>1506</v>
      </c>
      <c r="C54" s="1347"/>
      <c r="D54" s="1347"/>
      <c r="E54" s="1347"/>
      <c r="F54" s="1347"/>
      <c r="G54" s="1347"/>
      <c r="H54" s="1347"/>
      <c r="I54" s="1347"/>
      <c r="J54" s="1347"/>
      <c r="K54" s="1347"/>
      <c r="L54" s="1347"/>
      <c r="M54" s="1347"/>
      <c r="N54" s="1348"/>
      <c r="O54" s="191"/>
      <c r="P54" s="192">
        <f aca="true" t="shared" si="12" ref="P54:U54">SUM(P55:P58)</f>
        <v>0</v>
      </c>
      <c r="Q54" s="192">
        <f t="shared" si="12"/>
        <v>0</v>
      </c>
      <c r="R54" s="192">
        <f t="shared" si="12"/>
        <v>0</v>
      </c>
      <c r="S54" s="192">
        <f t="shared" si="12"/>
        <v>0</v>
      </c>
      <c r="T54" s="192">
        <f t="shared" si="12"/>
        <v>0</v>
      </c>
      <c r="U54" s="192">
        <f t="shared" si="12"/>
        <v>0</v>
      </c>
      <c r="V54" s="192">
        <f t="shared" si="9"/>
        <v>0</v>
      </c>
    </row>
    <row r="55" spans="1:22" ht="16.5" customHeight="1">
      <c r="A55" s="185"/>
      <c r="B55" s="184"/>
      <c r="C55" s="179" t="s">
        <v>1507</v>
      </c>
      <c r="D55" s="180"/>
      <c r="E55" s="180"/>
      <c r="F55" s="180"/>
      <c r="G55" s="180"/>
      <c r="H55" s="180"/>
      <c r="I55" s="180"/>
      <c r="J55" s="180"/>
      <c r="K55" s="180"/>
      <c r="L55" s="180"/>
      <c r="M55" s="180"/>
      <c r="N55" s="181"/>
      <c r="O55" s="183"/>
      <c r="P55" s="177">
        <v>0</v>
      </c>
      <c r="Q55" s="177">
        <v>0</v>
      </c>
      <c r="R55" s="177">
        <v>0</v>
      </c>
      <c r="S55" s="177">
        <v>0</v>
      </c>
      <c r="T55" s="177">
        <v>0</v>
      </c>
      <c r="U55" s="177">
        <v>0</v>
      </c>
      <c r="V55" s="192">
        <f t="shared" si="9"/>
        <v>0</v>
      </c>
    </row>
    <row r="56" spans="1:22" ht="16.5" customHeight="1">
      <c r="A56" s="185"/>
      <c r="B56" s="184"/>
      <c r="C56" s="1349" t="s">
        <v>467</v>
      </c>
      <c r="D56" s="1350"/>
      <c r="E56" s="1350"/>
      <c r="F56" s="1350"/>
      <c r="G56" s="1350"/>
      <c r="H56" s="1350"/>
      <c r="I56" s="1350"/>
      <c r="J56" s="1350"/>
      <c r="K56" s="1350"/>
      <c r="L56" s="1350"/>
      <c r="M56" s="1350"/>
      <c r="N56" s="1351"/>
      <c r="O56" s="183"/>
      <c r="P56" s="183"/>
      <c r="Q56" s="177">
        <v>0</v>
      </c>
      <c r="R56" s="177">
        <v>0</v>
      </c>
      <c r="S56" s="177">
        <v>0</v>
      </c>
      <c r="T56" s="177">
        <v>0</v>
      </c>
      <c r="U56" s="177">
        <v>0</v>
      </c>
      <c r="V56" s="192">
        <f t="shared" si="9"/>
        <v>0</v>
      </c>
    </row>
    <row r="57" spans="1:22" ht="16.5" customHeight="1">
      <c r="A57" s="185"/>
      <c r="B57" s="184"/>
      <c r="C57" s="1349" t="s">
        <v>1508</v>
      </c>
      <c r="D57" s="1350"/>
      <c r="E57" s="1350"/>
      <c r="F57" s="1350"/>
      <c r="G57" s="1350"/>
      <c r="H57" s="1350"/>
      <c r="I57" s="1350"/>
      <c r="J57" s="1350"/>
      <c r="K57" s="1350"/>
      <c r="L57" s="1350"/>
      <c r="M57" s="1350"/>
      <c r="N57" s="1351"/>
      <c r="O57" s="183"/>
      <c r="P57" s="177">
        <v>0</v>
      </c>
      <c r="Q57" s="177">
        <v>0</v>
      </c>
      <c r="R57" s="177">
        <v>0</v>
      </c>
      <c r="S57" s="177">
        <v>0</v>
      </c>
      <c r="T57" s="177">
        <v>0</v>
      </c>
      <c r="U57" s="177">
        <v>0</v>
      </c>
      <c r="V57" s="192">
        <f t="shared" si="9"/>
        <v>0</v>
      </c>
    </row>
    <row r="58" spans="1:22" ht="16.5" customHeight="1">
      <c r="A58" s="186"/>
      <c r="B58" s="186"/>
      <c r="C58" s="179" t="s">
        <v>1144</v>
      </c>
      <c r="D58" s="180"/>
      <c r="E58" s="180"/>
      <c r="F58" s="180"/>
      <c r="G58" s="180"/>
      <c r="H58" s="180"/>
      <c r="I58" s="180"/>
      <c r="J58" s="180"/>
      <c r="K58" s="180"/>
      <c r="L58" s="180"/>
      <c r="M58" s="180"/>
      <c r="N58" s="181"/>
      <c r="O58" s="183"/>
      <c r="P58" s="177">
        <v>0</v>
      </c>
      <c r="Q58" s="177">
        <v>0</v>
      </c>
      <c r="R58" s="177">
        <v>0</v>
      </c>
      <c r="S58" s="177">
        <v>0</v>
      </c>
      <c r="T58" s="177">
        <v>0</v>
      </c>
      <c r="U58" s="177">
        <v>0</v>
      </c>
      <c r="V58" s="192">
        <f t="shared" si="9"/>
        <v>0</v>
      </c>
    </row>
    <row r="59" spans="1:22" ht="16.5" customHeight="1">
      <c r="A59" s="182" t="s">
        <v>228</v>
      </c>
      <c r="B59" s="187"/>
      <c r="C59" s="187"/>
      <c r="D59" s="187"/>
      <c r="E59" s="187"/>
      <c r="F59" s="187"/>
      <c r="G59" s="187"/>
      <c r="H59" s="187"/>
      <c r="I59" s="187"/>
      <c r="J59" s="187"/>
      <c r="K59" s="187"/>
      <c r="L59" s="187"/>
      <c r="M59" s="187"/>
      <c r="N59" s="188"/>
      <c r="O59" s="193">
        <f aca="true" t="shared" si="13" ref="O59:U59">SUM(O60:O62)</f>
        <v>0</v>
      </c>
      <c r="P59" s="193">
        <f t="shared" si="13"/>
        <v>0</v>
      </c>
      <c r="Q59" s="193">
        <f t="shared" si="13"/>
        <v>0</v>
      </c>
      <c r="R59" s="193">
        <f t="shared" si="13"/>
        <v>0</v>
      </c>
      <c r="S59" s="193">
        <f t="shared" si="13"/>
        <v>0</v>
      </c>
      <c r="T59" s="193">
        <f t="shared" si="13"/>
        <v>0</v>
      </c>
      <c r="U59" s="193">
        <f t="shared" si="13"/>
        <v>0</v>
      </c>
      <c r="V59" s="192">
        <f t="shared" si="9"/>
        <v>0</v>
      </c>
    </row>
    <row r="60" spans="1:22" ht="16.5" customHeight="1">
      <c r="A60" s="185"/>
      <c r="B60" s="182"/>
      <c r="C60" s="180" t="s">
        <v>1270</v>
      </c>
      <c r="D60" s="180"/>
      <c r="E60" s="180"/>
      <c r="F60" s="180"/>
      <c r="G60" s="180"/>
      <c r="H60" s="180"/>
      <c r="I60" s="180"/>
      <c r="J60" s="180"/>
      <c r="K60" s="180"/>
      <c r="L60" s="180"/>
      <c r="M60" s="180"/>
      <c r="N60" s="181"/>
      <c r="O60" s="177">
        <v>0</v>
      </c>
      <c r="P60" s="177">
        <v>0</v>
      </c>
      <c r="Q60" s="177">
        <v>0</v>
      </c>
      <c r="R60" s="177">
        <v>0</v>
      </c>
      <c r="S60" s="177">
        <v>0</v>
      </c>
      <c r="T60" s="177">
        <v>0</v>
      </c>
      <c r="U60" s="177">
        <v>0</v>
      </c>
      <c r="V60" s="192">
        <f t="shared" si="9"/>
        <v>0</v>
      </c>
    </row>
    <row r="61" spans="1:22" ht="16.5" customHeight="1">
      <c r="A61" s="185"/>
      <c r="B61" s="179"/>
      <c r="C61" s="180" t="s">
        <v>1459</v>
      </c>
      <c r="D61" s="180"/>
      <c r="E61" s="180"/>
      <c r="F61" s="180"/>
      <c r="G61" s="180"/>
      <c r="H61" s="180"/>
      <c r="I61" s="180"/>
      <c r="J61" s="180"/>
      <c r="K61" s="180"/>
      <c r="L61" s="180"/>
      <c r="M61" s="180"/>
      <c r="N61" s="181"/>
      <c r="O61" s="183"/>
      <c r="P61" s="183"/>
      <c r="Q61" s="177">
        <v>0</v>
      </c>
      <c r="R61" s="177">
        <v>0</v>
      </c>
      <c r="S61" s="177">
        <v>0</v>
      </c>
      <c r="T61" s="177">
        <v>0</v>
      </c>
      <c r="U61" s="177">
        <v>0</v>
      </c>
      <c r="V61" s="192">
        <f t="shared" si="9"/>
        <v>0</v>
      </c>
    </row>
    <row r="62" spans="1:22" ht="16.5" customHeight="1">
      <c r="A62" s="185"/>
      <c r="B62" s="186"/>
      <c r="C62" s="180" t="s">
        <v>1246</v>
      </c>
      <c r="D62" s="180"/>
      <c r="E62" s="180"/>
      <c r="F62" s="180"/>
      <c r="G62" s="180"/>
      <c r="H62" s="180"/>
      <c r="I62" s="180"/>
      <c r="J62" s="180"/>
      <c r="K62" s="180"/>
      <c r="L62" s="180"/>
      <c r="M62" s="180"/>
      <c r="N62" s="181"/>
      <c r="O62" s="183"/>
      <c r="P62" s="183"/>
      <c r="Q62" s="177">
        <v>0</v>
      </c>
      <c r="R62" s="177">
        <v>0</v>
      </c>
      <c r="S62" s="177">
        <v>0</v>
      </c>
      <c r="T62" s="177">
        <v>0</v>
      </c>
      <c r="U62" s="177">
        <v>0</v>
      </c>
      <c r="V62" s="192">
        <f t="shared" si="9"/>
        <v>0</v>
      </c>
    </row>
    <row r="63" spans="1:22" ht="16.5" customHeight="1">
      <c r="A63" s="185"/>
      <c r="B63" s="182" t="s">
        <v>1145</v>
      </c>
      <c r="C63" s="180"/>
      <c r="D63" s="180"/>
      <c r="E63" s="180"/>
      <c r="F63" s="180"/>
      <c r="G63" s="180"/>
      <c r="H63" s="180"/>
      <c r="I63" s="180"/>
      <c r="J63" s="180"/>
      <c r="K63" s="180"/>
      <c r="L63" s="180"/>
      <c r="M63" s="180"/>
      <c r="N63" s="181"/>
      <c r="O63" s="193">
        <f aca="true" t="shared" si="14" ref="O63:U63">SUM(O64:O66)</f>
        <v>0</v>
      </c>
      <c r="P63" s="193">
        <f t="shared" si="14"/>
        <v>0</v>
      </c>
      <c r="Q63" s="193">
        <f t="shared" si="14"/>
        <v>0</v>
      </c>
      <c r="R63" s="193">
        <f t="shared" si="14"/>
        <v>0</v>
      </c>
      <c r="S63" s="193">
        <f t="shared" si="14"/>
        <v>0</v>
      </c>
      <c r="T63" s="193">
        <f t="shared" si="14"/>
        <v>0</v>
      </c>
      <c r="U63" s="193">
        <f t="shared" si="14"/>
        <v>0</v>
      </c>
      <c r="V63" s="192">
        <f t="shared" si="9"/>
        <v>0</v>
      </c>
    </row>
    <row r="64" spans="1:22" ht="16.5" customHeight="1">
      <c r="A64" s="185"/>
      <c r="B64" s="185"/>
      <c r="C64" s="179" t="s">
        <v>1270</v>
      </c>
      <c r="D64" s="180"/>
      <c r="E64" s="180"/>
      <c r="F64" s="180"/>
      <c r="G64" s="180"/>
      <c r="H64" s="180"/>
      <c r="I64" s="180"/>
      <c r="J64" s="180"/>
      <c r="K64" s="180"/>
      <c r="L64" s="180"/>
      <c r="M64" s="180"/>
      <c r="N64" s="181"/>
      <c r="O64" s="177">
        <v>0</v>
      </c>
      <c r="P64" s="177">
        <v>0</v>
      </c>
      <c r="Q64" s="177">
        <v>0</v>
      </c>
      <c r="R64" s="177">
        <v>0</v>
      </c>
      <c r="S64" s="177">
        <v>0</v>
      </c>
      <c r="T64" s="177">
        <v>0</v>
      </c>
      <c r="U64" s="177">
        <v>0</v>
      </c>
      <c r="V64" s="192">
        <f t="shared" si="9"/>
        <v>0</v>
      </c>
    </row>
    <row r="65" spans="1:22" ht="16.5" customHeight="1">
      <c r="A65" s="185"/>
      <c r="B65" s="185"/>
      <c r="C65" s="179" t="s">
        <v>1459</v>
      </c>
      <c r="D65" s="180"/>
      <c r="E65" s="180"/>
      <c r="F65" s="180"/>
      <c r="G65" s="180"/>
      <c r="H65" s="180"/>
      <c r="I65" s="180"/>
      <c r="J65" s="180"/>
      <c r="K65" s="180"/>
      <c r="L65" s="180"/>
      <c r="M65" s="180"/>
      <c r="N65" s="181"/>
      <c r="O65" s="183"/>
      <c r="P65" s="183"/>
      <c r="Q65" s="177">
        <v>0</v>
      </c>
      <c r="R65" s="177">
        <v>0</v>
      </c>
      <c r="S65" s="177">
        <v>0</v>
      </c>
      <c r="T65" s="177">
        <v>0</v>
      </c>
      <c r="U65" s="177">
        <v>0</v>
      </c>
      <c r="V65" s="192">
        <f t="shared" si="9"/>
        <v>0</v>
      </c>
    </row>
    <row r="66" spans="1:22" ht="16.5" customHeight="1">
      <c r="A66" s="186"/>
      <c r="B66" s="186"/>
      <c r="C66" s="179" t="s">
        <v>1246</v>
      </c>
      <c r="D66" s="180"/>
      <c r="E66" s="180"/>
      <c r="F66" s="180"/>
      <c r="G66" s="180"/>
      <c r="H66" s="180"/>
      <c r="I66" s="180"/>
      <c r="J66" s="180"/>
      <c r="K66" s="180"/>
      <c r="L66" s="180"/>
      <c r="M66" s="180"/>
      <c r="N66" s="181"/>
      <c r="O66" s="183"/>
      <c r="P66" s="183"/>
      <c r="Q66" s="177">
        <v>0</v>
      </c>
      <c r="R66" s="177">
        <v>0</v>
      </c>
      <c r="S66" s="177">
        <v>0</v>
      </c>
      <c r="T66" s="177">
        <v>0</v>
      </c>
      <c r="U66" s="177">
        <v>0</v>
      </c>
      <c r="V66" s="192">
        <f t="shared" si="9"/>
        <v>0</v>
      </c>
    </row>
    <row r="67" spans="1:22" ht="16.5" customHeight="1">
      <c r="A67" s="1353" t="s">
        <v>72</v>
      </c>
      <c r="B67" s="1354"/>
      <c r="C67" s="1354"/>
      <c r="D67" s="1354"/>
      <c r="E67" s="1354"/>
      <c r="F67" s="1354"/>
      <c r="G67" s="1354"/>
      <c r="H67" s="1354"/>
      <c r="I67" s="1354"/>
      <c r="J67" s="1354"/>
      <c r="K67" s="1354"/>
      <c r="L67" s="1354"/>
      <c r="M67" s="1354"/>
      <c r="N67" s="1355"/>
      <c r="O67" s="193">
        <f aca="true" t="shared" si="15" ref="O67:U67">SUM(O41,O59)</f>
        <v>0</v>
      </c>
      <c r="P67" s="193">
        <f t="shared" si="15"/>
        <v>0</v>
      </c>
      <c r="Q67" s="193">
        <f t="shared" si="15"/>
        <v>0</v>
      </c>
      <c r="R67" s="193">
        <f t="shared" si="15"/>
        <v>0</v>
      </c>
      <c r="S67" s="193">
        <f t="shared" si="15"/>
        <v>0</v>
      </c>
      <c r="T67" s="193">
        <f t="shared" si="15"/>
        <v>0</v>
      </c>
      <c r="U67" s="193">
        <f t="shared" si="15"/>
        <v>0</v>
      </c>
      <c r="V67" s="192">
        <f t="shared" si="9"/>
        <v>0</v>
      </c>
    </row>
    <row r="68" spans="1:22" ht="16.5" customHeight="1">
      <c r="A68" s="179" t="s">
        <v>231</v>
      </c>
      <c r="B68" s="180"/>
      <c r="C68" s="180"/>
      <c r="D68" s="180"/>
      <c r="E68" s="180"/>
      <c r="F68" s="180"/>
      <c r="G68" s="180"/>
      <c r="H68" s="180"/>
      <c r="I68" s="180"/>
      <c r="J68" s="180"/>
      <c r="K68" s="180"/>
      <c r="L68" s="180"/>
      <c r="M68" s="180"/>
      <c r="N68" s="181"/>
      <c r="O68" s="180"/>
      <c r="P68" s="180"/>
      <c r="Q68" s="180"/>
      <c r="R68" s="180"/>
      <c r="S68" s="180"/>
      <c r="T68" s="180"/>
      <c r="U68" s="180"/>
      <c r="V68" s="197"/>
    </row>
    <row r="69" spans="1:22" ht="16.5" customHeight="1">
      <c r="A69" s="182" t="s">
        <v>1138</v>
      </c>
      <c r="B69" s="180"/>
      <c r="C69" s="180"/>
      <c r="D69" s="180"/>
      <c r="E69" s="180"/>
      <c r="F69" s="180"/>
      <c r="G69" s="180"/>
      <c r="H69" s="180"/>
      <c r="I69" s="180"/>
      <c r="J69" s="180"/>
      <c r="K69" s="180"/>
      <c r="L69" s="180"/>
      <c r="M69" s="180"/>
      <c r="N69" s="181"/>
      <c r="O69" s="191"/>
      <c r="P69" s="192">
        <f aca="true" t="shared" si="16" ref="P69:U69">SUM(P70,P78,P82,P87,P88)</f>
        <v>0</v>
      </c>
      <c r="Q69" s="192">
        <f t="shared" si="16"/>
        <v>0</v>
      </c>
      <c r="R69" s="192">
        <f t="shared" si="16"/>
        <v>0</v>
      </c>
      <c r="S69" s="192">
        <f t="shared" si="16"/>
        <v>0</v>
      </c>
      <c r="T69" s="192">
        <f t="shared" si="16"/>
        <v>0</v>
      </c>
      <c r="U69" s="192">
        <f t="shared" si="16"/>
        <v>0</v>
      </c>
      <c r="V69" s="192">
        <f aca="true" t="shared" si="17" ref="V69:V97">SUM(O69:U69)</f>
        <v>0</v>
      </c>
    </row>
    <row r="70" spans="1:22" ht="16.5" customHeight="1">
      <c r="A70" s="185"/>
      <c r="B70" s="182" t="s">
        <v>1139</v>
      </c>
      <c r="C70" s="180"/>
      <c r="D70" s="180"/>
      <c r="E70" s="180"/>
      <c r="F70" s="180"/>
      <c r="G70" s="180"/>
      <c r="H70" s="180"/>
      <c r="I70" s="180"/>
      <c r="J70" s="180"/>
      <c r="K70" s="180"/>
      <c r="L70" s="180"/>
      <c r="M70" s="180"/>
      <c r="N70" s="181"/>
      <c r="O70" s="191"/>
      <c r="P70" s="192">
        <f aca="true" t="shared" si="18" ref="P70:U70">SUM(P71:P77)</f>
        <v>0</v>
      </c>
      <c r="Q70" s="192">
        <f t="shared" si="18"/>
        <v>0</v>
      </c>
      <c r="R70" s="192">
        <f t="shared" si="18"/>
        <v>0</v>
      </c>
      <c r="S70" s="192">
        <f t="shared" si="18"/>
        <v>0</v>
      </c>
      <c r="T70" s="192">
        <f t="shared" si="18"/>
        <v>0</v>
      </c>
      <c r="U70" s="192">
        <f t="shared" si="18"/>
        <v>0</v>
      </c>
      <c r="V70" s="192">
        <f t="shared" si="17"/>
        <v>0</v>
      </c>
    </row>
    <row r="71" spans="1:22" ht="16.5" customHeight="1">
      <c r="A71" s="185"/>
      <c r="B71" s="184"/>
      <c r="C71" s="179" t="s">
        <v>1496</v>
      </c>
      <c r="D71" s="180"/>
      <c r="E71" s="180"/>
      <c r="F71" s="180"/>
      <c r="G71" s="180"/>
      <c r="H71" s="180"/>
      <c r="I71" s="180"/>
      <c r="J71" s="180"/>
      <c r="K71" s="180"/>
      <c r="L71" s="180"/>
      <c r="M71" s="180"/>
      <c r="N71" s="181"/>
      <c r="O71" s="183"/>
      <c r="P71" s="177">
        <v>0</v>
      </c>
      <c r="Q71" s="177">
        <v>0</v>
      </c>
      <c r="R71" s="177">
        <v>0</v>
      </c>
      <c r="S71" s="177">
        <v>0</v>
      </c>
      <c r="T71" s="177">
        <v>0</v>
      </c>
      <c r="U71" s="177">
        <v>0</v>
      </c>
      <c r="V71" s="192">
        <f t="shared" si="17"/>
        <v>0</v>
      </c>
    </row>
    <row r="72" spans="1:22" ht="16.5" customHeight="1">
      <c r="A72" s="185"/>
      <c r="B72" s="184"/>
      <c r="C72" s="179" t="s">
        <v>1497</v>
      </c>
      <c r="D72" s="180"/>
      <c r="E72" s="180"/>
      <c r="F72" s="180"/>
      <c r="G72" s="180"/>
      <c r="H72" s="180"/>
      <c r="I72" s="180"/>
      <c r="J72" s="180"/>
      <c r="K72" s="180"/>
      <c r="L72" s="180"/>
      <c r="M72" s="180"/>
      <c r="N72" s="181"/>
      <c r="O72" s="183"/>
      <c r="P72" s="177">
        <v>0</v>
      </c>
      <c r="Q72" s="177">
        <v>0</v>
      </c>
      <c r="R72" s="177">
        <v>0</v>
      </c>
      <c r="S72" s="177">
        <v>0</v>
      </c>
      <c r="T72" s="177">
        <v>0</v>
      </c>
      <c r="U72" s="177">
        <v>0</v>
      </c>
      <c r="V72" s="192">
        <f t="shared" si="17"/>
        <v>0</v>
      </c>
    </row>
    <row r="73" spans="1:22" ht="16.5" customHeight="1">
      <c r="A73" s="185"/>
      <c r="B73" s="184"/>
      <c r="C73" s="179" t="s">
        <v>1498</v>
      </c>
      <c r="D73" s="180"/>
      <c r="E73" s="180"/>
      <c r="F73" s="180"/>
      <c r="G73" s="180"/>
      <c r="H73" s="180"/>
      <c r="I73" s="180"/>
      <c r="J73" s="180"/>
      <c r="K73" s="180"/>
      <c r="L73" s="180"/>
      <c r="M73" s="180"/>
      <c r="N73" s="181"/>
      <c r="O73" s="183"/>
      <c r="P73" s="177">
        <v>0</v>
      </c>
      <c r="Q73" s="177">
        <v>0</v>
      </c>
      <c r="R73" s="177">
        <v>0</v>
      </c>
      <c r="S73" s="177">
        <v>0</v>
      </c>
      <c r="T73" s="177">
        <v>0</v>
      </c>
      <c r="U73" s="177">
        <v>0</v>
      </c>
      <c r="V73" s="192">
        <f t="shared" si="17"/>
        <v>0</v>
      </c>
    </row>
    <row r="74" spans="1:22" ht="16.5" customHeight="1">
      <c r="A74" s="185"/>
      <c r="B74" s="184"/>
      <c r="C74" s="179" t="s">
        <v>1499</v>
      </c>
      <c r="D74" s="180"/>
      <c r="E74" s="180"/>
      <c r="F74" s="180"/>
      <c r="G74" s="180"/>
      <c r="H74" s="180"/>
      <c r="I74" s="180"/>
      <c r="J74" s="180"/>
      <c r="K74" s="180"/>
      <c r="L74" s="180"/>
      <c r="M74" s="180"/>
      <c r="N74" s="181"/>
      <c r="O74" s="183"/>
      <c r="P74" s="177">
        <v>0</v>
      </c>
      <c r="Q74" s="177">
        <v>0</v>
      </c>
      <c r="R74" s="177">
        <v>0</v>
      </c>
      <c r="S74" s="177">
        <v>0</v>
      </c>
      <c r="T74" s="177">
        <v>0</v>
      </c>
      <c r="U74" s="177">
        <v>0</v>
      </c>
      <c r="V74" s="192">
        <f t="shared" si="17"/>
        <v>0</v>
      </c>
    </row>
    <row r="75" spans="1:22" ht="16.5" customHeight="1">
      <c r="A75" s="185"/>
      <c r="B75" s="184"/>
      <c r="C75" s="179" t="s">
        <v>1140</v>
      </c>
      <c r="D75" s="180"/>
      <c r="E75" s="180"/>
      <c r="F75" s="180"/>
      <c r="G75" s="180"/>
      <c r="H75" s="180"/>
      <c r="I75" s="180"/>
      <c r="J75" s="180"/>
      <c r="K75" s="180"/>
      <c r="L75" s="180"/>
      <c r="M75" s="180"/>
      <c r="N75" s="181"/>
      <c r="O75" s="183"/>
      <c r="P75" s="177">
        <v>0</v>
      </c>
      <c r="Q75" s="177">
        <v>0</v>
      </c>
      <c r="R75" s="177">
        <v>0</v>
      </c>
      <c r="S75" s="177">
        <v>0</v>
      </c>
      <c r="T75" s="177">
        <v>0</v>
      </c>
      <c r="U75" s="177">
        <v>0</v>
      </c>
      <c r="V75" s="192">
        <f t="shared" si="17"/>
        <v>0</v>
      </c>
    </row>
    <row r="76" spans="1:22" ht="16.5" customHeight="1">
      <c r="A76" s="185"/>
      <c r="B76" s="184"/>
      <c r="C76" s="179" t="s">
        <v>1141</v>
      </c>
      <c r="D76" s="180"/>
      <c r="E76" s="180"/>
      <c r="F76" s="180"/>
      <c r="G76" s="180"/>
      <c r="H76" s="180"/>
      <c r="I76" s="180"/>
      <c r="J76" s="180"/>
      <c r="K76" s="180"/>
      <c r="L76" s="180"/>
      <c r="M76" s="180"/>
      <c r="N76" s="181"/>
      <c r="O76" s="183"/>
      <c r="P76" s="177">
        <v>0</v>
      </c>
      <c r="Q76" s="177">
        <v>0</v>
      </c>
      <c r="R76" s="177">
        <v>0</v>
      </c>
      <c r="S76" s="177">
        <v>0</v>
      </c>
      <c r="T76" s="177">
        <v>0</v>
      </c>
      <c r="U76" s="177">
        <v>0</v>
      </c>
      <c r="V76" s="192">
        <f t="shared" si="17"/>
        <v>0</v>
      </c>
    </row>
    <row r="77" spans="1:22" ht="16.5" customHeight="1">
      <c r="A77" s="185"/>
      <c r="B77" s="186"/>
      <c r="C77" s="179" t="s">
        <v>1502</v>
      </c>
      <c r="D77" s="180"/>
      <c r="E77" s="180"/>
      <c r="F77" s="180"/>
      <c r="G77" s="180"/>
      <c r="H77" s="180"/>
      <c r="I77" s="180"/>
      <c r="J77" s="180"/>
      <c r="K77" s="180"/>
      <c r="L77" s="180"/>
      <c r="M77" s="180"/>
      <c r="N77" s="181"/>
      <c r="O77" s="183"/>
      <c r="P77" s="177">
        <v>0</v>
      </c>
      <c r="Q77" s="177">
        <v>0</v>
      </c>
      <c r="R77" s="177">
        <v>0</v>
      </c>
      <c r="S77" s="177">
        <v>0</v>
      </c>
      <c r="T77" s="177">
        <v>0</v>
      </c>
      <c r="U77" s="177">
        <v>0</v>
      </c>
      <c r="V77" s="192">
        <f t="shared" si="17"/>
        <v>0</v>
      </c>
    </row>
    <row r="78" spans="1:22" ht="16.5" customHeight="1">
      <c r="A78" s="185"/>
      <c r="B78" s="1346" t="s">
        <v>1503</v>
      </c>
      <c r="C78" s="1347"/>
      <c r="D78" s="1347"/>
      <c r="E78" s="1347"/>
      <c r="F78" s="1347"/>
      <c r="G78" s="1347"/>
      <c r="H78" s="1347"/>
      <c r="I78" s="1347"/>
      <c r="J78" s="1347"/>
      <c r="K78" s="1347"/>
      <c r="L78" s="1347"/>
      <c r="M78" s="1347"/>
      <c r="N78" s="1348"/>
      <c r="O78" s="191"/>
      <c r="P78" s="192">
        <f aca="true" t="shared" si="19" ref="P78:U78">SUM(P79:P81)</f>
        <v>0</v>
      </c>
      <c r="Q78" s="192">
        <f t="shared" si="19"/>
        <v>0</v>
      </c>
      <c r="R78" s="192">
        <f t="shared" si="19"/>
        <v>0</v>
      </c>
      <c r="S78" s="192">
        <f t="shared" si="19"/>
        <v>0</v>
      </c>
      <c r="T78" s="192">
        <f t="shared" si="19"/>
        <v>0</v>
      </c>
      <c r="U78" s="192">
        <f t="shared" si="19"/>
        <v>0</v>
      </c>
      <c r="V78" s="192">
        <f t="shared" si="17"/>
        <v>0</v>
      </c>
    </row>
    <row r="79" spans="1:22" ht="16.5" customHeight="1">
      <c r="A79" s="185"/>
      <c r="B79" s="184"/>
      <c r="C79" s="179" t="s">
        <v>1504</v>
      </c>
      <c r="D79" s="180"/>
      <c r="E79" s="180"/>
      <c r="F79" s="180"/>
      <c r="G79" s="180"/>
      <c r="H79" s="180"/>
      <c r="I79" s="180"/>
      <c r="J79" s="180"/>
      <c r="K79" s="180"/>
      <c r="L79" s="180"/>
      <c r="M79" s="180"/>
      <c r="N79" s="181"/>
      <c r="O79" s="183"/>
      <c r="P79" s="177">
        <v>0</v>
      </c>
      <c r="Q79" s="177">
        <v>0</v>
      </c>
      <c r="R79" s="177">
        <v>0</v>
      </c>
      <c r="S79" s="177">
        <v>0</v>
      </c>
      <c r="T79" s="177">
        <v>0</v>
      </c>
      <c r="U79" s="177">
        <v>0</v>
      </c>
      <c r="V79" s="192">
        <f t="shared" si="17"/>
        <v>0</v>
      </c>
    </row>
    <row r="80" spans="1:22" ht="16.5" customHeight="1">
      <c r="A80" s="185"/>
      <c r="B80" s="184"/>
      <c r="C80" s="1349" t="s">
        <v>1142</v>
      </c>
      <c r="D80" s="1350"/>
      <c r="E80" s="1350"/>
      <c r="F80" s="1350"/>
      <c r="G80" s="1350"/>
      <c r="H80" s="1350"/>
      <c r="I80" s="1350"/>
      <c r="J80" s="1350"/>
      <c r="K80" s="1350"/>
      <c r="L80" s="1350"/>
      <c r="M80" s="1350"/>
      <c r="N80" s="1351"/>
      <c r="O80" s="183"/>
      <c r="P80" s="177">
        <v>0</v>
      </c>
      <c r="Q80" s="177">
        <v>0</v>
      </c>
      <c r="R80" s="177">
        <v>0</v>
      </c>
      <c r="S80" s="177">
        <v>0</v>
      </c>
      <c r="T80" s="177">
        <v>0</v>
      </c>
      <c r="U80" s="177">
        <v>0</v>
      </c>
      <c r="V80" s="192">
        <f t="shared" si="17"/>
        <v>0</v>
      </c>
    </row>
    <row r="81" spans="1:22" ht="16.5" customHeight="1">
      <c r="A81" s="185"/>
      <c r="B81" s="186"/>
      <c r="C81" s="1349" t="s">
        <v>1143</v>
      </c>
      <c r="D81" s="1350"/>
      <c r="E81" s="1350"/>
      <c r="F81" s="1350"/>
      <c r="G81" s="1350"/>
      <c r="H81" s="1350"/>
      <c r="I81" s="1350"/>
      <c r="J81" s="1350"/>
      <c r="K81" s="1350"/>
      <c r="L81" s="1350"/>
      <c r="M81" s="1350"/>
      <c r="N81" s="1351"/>
      <c r="O81" s="183"/>
      <c r="P81" s="177">
        <v>0</v>
      </c>
      <c r="Q81" s="177">
        <v>0</v>
      </c>
      <c r="R81" s="177">
        <v>0</v>
      </c>
      <c r="S81" s="177">
        <v>0</v>
      </c>
      <c r="T81" s="177">
        <v>0</v>
      </c>
      <c r="U81" s="177">
        <v>0</v>
      </c>
      <c r="V81" s="192">
        <f t="shared" si="17"/>
        <v>0</v>
      </c>
    </row>
    <row r="82" spans="1:22" ht="16.5" customHeight="1">
      <c r="A82" s="185"/>
      <c r="B82" s="1346" t="s">
        <v>1506</v>
      </c>
      <c r="C82" s="1347"/>
      <c r="D82" s="1347"/>
      <c r="E82" s="1347"/>
      <c r="F82" s="1347"/>
      <c r="G82" s="1347"/>
      <c r="H82" s="1347"/>
      <c r="I82" s="1347"/>
      <c r="J82" s="1347"/>
      <c r="K82" s="1347"/>
      <c r="L82" s="1347"/>
      <c r="M82" s="1347"/>
      <c r="N82" s="1348"/>
      <c r="O82" s="191"/>
      <c r="P82" s="192">
        <f aca="true" t="shared" si="20" ref="P82:U82">SUM(P83:P86)</f>
        <v>0</v>
      </c>
      <c r="Q82" s="192">
        <f t="shared" si="20"/>
        <v>0</v>
      </c>
      <c r="R82" s="192">
        <f t="shared" si="20"/>
        <v>0</v>
      </c>
      <c r="S82" s="192">
        <f t="shared" si="20"/>
        <v>0</v>
      </c>
      <c r="T82" s="192">
        <f t="shared" si="20"/>
        <v>0</v>
      </c>
      <c r="U82" s="192">
        <f t="shared" si="20"/>
        <v>0</v>
      </c>
      <c r="V82" s="192">
        <f t="shared" si="17"/>
        <v>0</v>
      </c>
    </row>
    <row r="83" spans="1:22" ht="16.5" customHeight="1">
      <c r="A83" s="185"/>
      <c r="B83" s="185"/>
      <c r="C83" s="179" t="s">
        <v>1507</v>
      </c>
      <c r="D83" s="180"/>
      <c r="E83" s="180"/>
      <c r="F83" s="180"/>
      <c r="G83" s="180"/>
      <c r="H83" s="180"/>
      <c r="I83" s="180"/>
      <c r="J83" s="180"/>
      <c r="K83" s="180"/>
      <c r="L83" s="180"/>
      <c r="M83" s="180"/>
      <c r="N83" s="181"/>
      <c r="O83" s="183"/>
      <c r="P83" s="177">
        <v>0</v>
      </c>
      <c r="Q83" s="177">
        <v>0</v>
      </c>
      <c r="R83" s="177">
        <v>0</v>
      </c>
      <c r="S83" s="177">
        <v>0</v>
      </c>
      <c r="T83" s="177">
        <v>0</v>
      </c>
      <c r="U83" s="177">
        <v>0</v>
      </c>
      <c r="V83" s="192">
        <f t="shared" si="17"/>
        <v>0</v>
      </c>
    </row>
    <row r="84" spans="1:22" ht="16.5" customHeight="1">
      <c r="A84" s="185"/>
      <c r="B84" s="185"/>
      <c r="C84" s="1349" t="s">
        <v>467</v>
      </c>
      <c r="D84" s="1350"/>
      <c r="E84" s="1350"/>
      <c r="F84" s="1350"/>
      <c r="G84" s="1350"/>
      <c r="H84" s="1350"/>
      <c r="I84" s="1350"/>
      <c r="J84" s="1350"/>
      <c r="K84" s="1350"/>
      <c r="L84" s="1350"/>
      <c r="M84" s="1350"/>
      <c r="N84" s="1351"/>
      <c r="O84" s="183"/>
      <c r="P84" s="183"/>
      <c r="Q84" s="177">
        <v>0</v>
      </c>
      <c r="R84" s="177">
        <v>0</v>
      </c>
      <c r="S84" s="177">
        <v>0</v>
      </c>
      <c r="T84" s="177">
        <v>0</v>
      </c>
      <c r="U84" s="177">
        <v>0</v>
      </c>
      <c r="V84" s="192">
        <f t="shared" si="17"/>
        <v>0</v>
      </c>
    </row>
    <row r="85" spans="1:22" ht="16.5" customHeight="1">
      <c r="A85" s="185"/>
      <c r="B85" s="185"/>
      <c r="C85" s="1349" t="s">
        <v>1508</v>
      </c>
      <c r="D85" s="1350"/>
      <c r="E85" s="1350"/>
      <c r="F85" s="1350"/>
      <c r="G85" s="1350"/>
      <c r="H85" s="1350"/>
      <c r="I85" s="1350"/>
      <c r="J85" s="1350"/>
      <c r="K85" s="1350"/>
      <c r="L85" s="1350"/>
      <c r="M85" s="1350"/>
      <c r="N85" s="1351"/>
      <c r="O85" s="183"/>
      <c r="P85" s="177">
        <v>0</v>
      </c>
      <c r="Q85" s="177">
        <v>0</v>
      </c>
      <c r="R85" s="177">
        <v>0</v>
      </c>
      <c r="S85" s="177">
        <v>0</v>
      </c>
      <c r="T85" s="177">
        <v>0</v>
      </c>
      <c r="U85" s="177">
        <v>0</v>
      </c>
      <c r="V85" s="192">
        <f t="shared" si="17"/>
        <v>0</v>
      </c>
    </row>
    <row r="86" spans="1:22" ht="16.5" customHeight="1">
      <c r="A86" s="185"/>
      <c r="B86" s="186"/>
      <c r="C86" s="179" t="s">
        <v>1144</v>
      </c>
      <c r="D86" s="180"/>
      <c r="E86" s="180"/>
      <c r="F86" s="180"/>
      <c r="G86" s="180"/>
      <c r="H86" s="180"/>
      <c r="I86" s="180"/>
      <c r="J86" s="180"/>
      <c r="K86" s="180"/>
      <c r="L86" s="180"/>
      <c r="M86" s="180"/>
      <c r="N86" s="181"/>
      <c r="O86" s="183"/>
      <c r="P86" s="177">
        <v>0</v>
      </c>
      <c r="Q86" s="177">
        <v>0</v>
      </c>
      <c r="R86" s="177">
        <v>0</v>
      </c>
      <c r="S86" s="177">
        <v>0</v>
      </c>
      <c r="T86" s="177">
        <v>0</v>
      </c>
      <c r="U86" s="177">
        <v>0</v>
      </c>
      <c r="V86" s="192">
        <f t="shared" si="17"/>
        <v>0</v>
      </c>
    </row>
    <row r="87" spans="1:22" ht="16.5" customHeight="1">
      <c r="A87" s="185"/>
      <c r="B87" s="1352" t="s">
        <v>1511</v>
      </c>
      <c r="C87" s="1347"/>
      <c r="D87" s="1347"/>
      <c r="E87" s="1347"/>
      <c r="F87" s="1347"/>
      <c r="G87" s="1347"/>
      <c r="H87" s="1347"/>
      <c r="I87" s="1347"/>
      <c r="J87" s="1347"/>
      <c r="K87" s="1347"/>
      <c r="L87" s="1347"/>
      <c r="M87" s="1347"/>
      <c r="N87" s="1348"/>
      <c r="O87" s="183"/>
      <c r="P87" s="177">
        <v>0</v>
      </c>
      <c r="Q87" s="177">
        <v>0</v>
      </c>
      <c r="R87" s="177">
        <v>0</v>
      </c>
      <c r="S87" s="177">
        <v>0</v>
      </c>
      <c r="T87" s="177">
        <v>0</v>
      </c>
      <c r="U87" s="177">
        <v>0</v>
      </c>
      <c r="V87" s="192">
        <f t="shared" si="17"/>
        <v>0</v>
      </c>
    </row>
    <row r="88" spans="1:22" ht="16.5" customHeight="1">
      <c r="A88" s="186"/>
      <c r="B88" s="1352" t="s">
        <v>1512</v>
      </c>
      <c r="C88" s="1347"/>
      <c r="D88" s="1347"/>
      <c r="E88" s="1347"/>
      <c r="F88" s="1347"/>
      <c r="G88" s="1347"/>
      <c r="H88" s="1347"/>
      <c r="I88" s="1347"/>
      <c r="J88" s="1347"/>
      <c r="K88" s="1347"/>
      <c r="L88" s="1347"/>
      <c r="M88" s="1347"/>
      <c r="N88" s="1348"/>
      <c r="O88" s="183"/>
      <c r="P88" s="177">
        <v>0</v>
      </c>
      <c r="Q88" s="177">
        <v>0</v>
      </c>
      <c r="R88" s="177">
        <v>0</v>
      </c>
      <c r="S88" s="177">
        <v>0</v>
      </c>
      <c r="T88" s="177">
        <v>0</v>
      </c>
      <c r="U88" s="177">
        <v>0</v>
      </c>
      <c r="V88" s="192">
        <f t="shared" si="17"/>
        <v>0</v>
      </c>
    </row>
    <row r="89" spans="1:22" ht="16.5" customHeight="1">
      <c r="A89" s="182" t="s">
        <v>228</v>
      </c>
      <c r="B89" s="187"/>
      <c r="C89" s="187"/>
      <c r="D89" s="187"/>
      <c r="E89" s="187"/>
      <c r="F89" s="187"/>
      <c r="G89" s="187"/>
      <c r="H89" s="187"/>
      <c r="I89" s="187"/>
      <c r="J89" s="187"/>
      <c r="K89" s="187"/>
      <c r="L89" s="187"/>
      <c r="M89" s="187"/>
      <c r="N89" s="188"/>
      <c r="O89" s="193">
        <f aca="true" t="shared" si="21" ref="O89:U89">SUM(O90:O92)</f>
        <v>0</v>
      </c>
      <c r="P89" s="193">
        <f t="shared" si="21"/>
        <v>0</v>
      </c>
      <c r="Q89" s="193">
        <f t="shared" si="21"/>
        <v>0</v>
      </c>
      <c r="R89" s="193">
        <f t="shared" si="21"/>
        <v>0</v>
      </c>
      <c r="S89" s="193">
        <f t="shared" si="21"/>
        <v>0</v>
      </c>
      <c r="T89" s="193">
        <f t="shared" si="21"/>
        <v>0</v>
      </c>
      <c r="U89" s="193">
        <f t="shared" si="21"/>
        <v>0</v>
      </c>
      <c r="V89" s="192">
        <f t="shared" si="17"/>
        <v>0</v>
      </c>
    </row>
    <row r="90" spans="1:22" ht="16.5" customHeight="1">
      <c r="A90" s="185"/>
      <c r="B90" s="179"/>
      <c r="C90" s="180" t="s">
        <v>1270</v>
      </c>
      <c r="D90" s="180"/>
      <c r="E90" s="180"/>
      <c r="F90" s="180"/>
      <c r="G90" s="180"/>
      <c r="H90" s="180"/>
      <c r="I90" s="180"/>
      <c r="J90" s="180"/>
      <c r="K90" s="180"/>
      <c r="L90" s="180"/>
      <c r="M90" s="180"/>
      <c r="N90" s="181"/>
      <c r="O90" s="177">
        <v>0</v>
      </c>
      <c r="P90" s="177">
        <v>0</v>
      </c>
      <c r="Q90" s="177">
        <v>0</v>
      </c>
      <c r="R90" s="177">
        <v>0</v>
      </c>
      <c r="S90" s="177">
        <v>0</v>
      </c>
      <c r="T90" s="177">
        <v>0</v>
      </c>
      <c r="U90" s="177">
        <v>0</v>
      </c>
      <c r="V90" s="192">
        <f t="shared" si="17"/>
        <v>0</v>
      </c>
    </row>
    <row r="91" spans="1:22" ht="16.5" customHeight="1">
      <c r="A91" s="185"/>
      <c r="B91" s="179"/>
      <c r="C91" s="180" t="s">
        <v>1459</v>
      </c>
      <c r="D91" s="180"/>
      <c r="E91" s="180"/>
      <c r="F91" s="180"/>
      <c r="G91" s="180"/>
      <c r="H91" s="180"/>
      <c r="I91" s="180"/>
      <c r="J91" s="180"/>
      <c r="K91" s="180"/>
      <c r="L91" s="180"/>
      <c r="M91" s="180"/>
      <c r="N91" s="181"/>
      <c r="O91" s="183"/>
      <c r="P91" s="183"/>
      <c r="Q91" s="177">
        <v>0</v>
      </c>
      <c r="R91" s="177">
        <v>0</v>
      </c>
      <c r="S91" s="177">
        <v>0</v>
      </c>
      <c r="T91" s="177">
        <v>0</v>
      </c>
      <c r="U91" s="177">
        <v>0</v>
      </c>
      <c r="V91" s="192">
        <f t="shared" si="17"/>
        <v>0</v>
      </c>
    </row>
    <row r="92" spans="1:22" ht="16.5" customHeight="1">
      <c r="A92" s="185"/>
      <c r="B92" s="179"/>
      <c r="C92" s="180" t="s">
        <v>1246</v>
      </c>
      <c r="D92" s="180"/>
      <c r="E92" s="180"/>
      <c r="F92" s="180"/>
      <c r="G92" s="180"/>
      <c r="H92" s="180"/>
      <c r="I92" s="180"/>
      <c r="J92" s="180"/>
      <c r="K92" s="180"/>
      <c r="L92" s="180"/>
      <c r="M92" s="180"/>
      <c r="N92" s="181"/>
      <c r="O92" s="183"/>
      <c r="P92" s="183"/>
      <c r="Q92" s="177">
        <v>0</v>
      </c>
      <c r="R92" s="177">
        <v>0</v>
      </c>
      <c r="S92" s="177">
        <v>0</v>
      </c>
      <c r="T92" s="177">
        <v>0</v>
      </c>
      <c r="U92" s="177">
        <v>0</v>
      </c>
      <c r="V92" s="192">
        <f t="shared" si="17"/>
        <v>0</v>
      </c>
    </row>
    <row r="93" spans="1:22" ht="16.5" customHeight="1">
      <c r="A93" s="185"/>
      <c r="B93" s="182" t="s">
        <v>229</v>
      </c>
      <c r="C93" s="180"/>
      <c r="D93" s="180"/>
      <c r="E93" s="180"/>
      <c r="F93" s="180"/>
      <c r="G93" s="180"/>
      <c r="H93" s="180"/>
      <c r="I93" s="180"/>
      <c r="J93" s="180"/>
      <c r="K93" s="180"/>
      <c r="L93" s="180"/>
      <c r="M93" s="180"/>
      <c r="N93" s="181"/>
      <c r="O93" s="193">
        <f aca="true" t="shared" si="22" ref="O93:U93">SUM(O94:O96)</f>
        <v>0</v>
      </c>
      <c r="P93" s="193">
        <f t="shared" si="22"/>
        <v>0</v>
      </c>
      <c r="Q93" s="193">
        <f t="shared" si="22"/>
        <v>0</v>
      </c>
      <c r="R93" s="193">
        <f t="shared" si="22"/>
        <v>0</v>
      </c>
      <c r="S93" s="193">
        <f t="shared" si="22"/>
        <v>0</v>
      </c>
      <c r="T93" s="193">
        <f t="shared" si="22"/>
        <v>0</v>
      </c>
      <c r="U93" s="193">
        <f t="shared" si="22"/>
        <v>0</v>
      </c>
      <c r="V93" s="192">
        <f t="shared" si="17"/>
        <v>0</v>
      </c>
    </row>
    <row r="94" spans="1:22" ht="16.5" customHeight="1">
      <c r="A94" s="185"/>
      <c r="B94" s="184"/>
      <c r="C94" s="179" t="s">
        <v>1270</v>
      </c>
      <c r="D94" s="180"/>
      <c r="E94" s="180"/>
      <c r="F94" s="180"/>
      <c r="G94" s="180"/>
      <c r="H94" s="180"/>
      <c r="I94" s="180"/>
      <c r="J94" s="180"/>
      <c r="K94" s="180"/>
      <c r="L94" s="180"/>
      <c r="M94" s="180"/>
      <c r="N94" s="181"/>
      <c r="O94" s="177">
        <v>0</v>
      </c>
      <c r="P94" s="177">
        <v>0</v>
      </c>
      <c r="Q94" s="177">
        <v>0</v>
      </c>
      <c r="R94" s="177">
        <v>0</v>
      </c>
      <c r="S94" s="177">
        <v>0</v>
      </c>
      <c r="T94" s="177">
        <v>0</v>
      </c>
      <c r="U94" s="177">
        <v>0</v>
      </c>
      <c r="V94" s="192">
        <f t="shared" si="17"/>
        <v>0</v>
      </c>
    </row>
    <row r="95" spans="1:22" ht="16.5" customHeight="1">
      <c r="A95" s="185"/>
      <c r="B95" s="185"/>
      <c r="C95" s="179" t="s">
        <v>1459</v>
      </c>
      <c r="D95" s="180"/>
      <c r="E95" s="180"/>
      <c r="F95" s="180"/>
      <c r="G95" s="180"/>
      <c r="H95" s="180"/>
      <c r="I95" s="180"/>
      <c r="J95" s="180"/>
      <c r="K95" s="180"/>
      <c r="L95" s="180"/>
      <c r="M95" s="180"/>
      <c r="N95" s="181"/>
      <c r="O95" s="183"/>
      <c r="P95" s="183"/>
      <c r="Q95" s="177">
        <v>0</v>
      </c>
      <c r="R95" s="177">
        <v>0</v>
      </c>
      <c r="S95" s="177">
        <v>0</v>
      </c>
      <c r="T95" s="177">
        <v>0</v>
      </c>
      <c r="U95" s="177">
        <v>0</v>
      </c>
      <c r="V95" s="192">
        <f t="shared" si="17"/>
        <v>0</v>
      </c>
    </row>
    <row r="96" spans="1:22" ht="16.5" customHeight="1">
      <c r="A96" s="186"/>
      <c r="B96" s="186"/>
      <c r="C96" s="179" t="s">
        <v>1246</v>
      </c>
      <c r="D96" s="180"/>
      <c r="E96" s="180"/>
      <c r="F96" s="180"/>
      <c r="G96" s="180"/>
      <c r="H96" s="180"/>
      <c r="I96" s="180"/>
      <c r="J96" s="180"/>
      <c r="K96" s="180"/>
      <c r="L96" s="180"/>
      <c r="M96" s="180"/>
      <c r="N96" s="181"/>
      <c r="O96" s="183"/>
      <c r="P96" s="183"/>
      <c r="Q96" s="177">
        <v>0</v>
      </c>
      <c r="R96" s="177">
        <v>0</v>
      </c>
      <c r="S96" s="177">
        <v>0</v>
      </c>
      <c r="T96" s="177">
        <v>0</v>
      </c>
      <c r="U96" s="177">
        <v>0</v>
      </c>
      <c r="V96" s="192">
        <f t="shared" si="17"/>
        <v>0</v>
      </c>
    </row>
    <row r="97" spans="1:22" ht="16.5" customHeight="1">
      <c r="A97" s="1353" t="s">
        <v>72</v>
      </c>
      <c r="B97" s="1354"/>
      <c r="C97" s="1354"/>
      <c r="D97" s="1354"/>
      <c r="E97" s="1354"/>
      <c r="F97" s="1354"/>
      <c r="G97" s="1354"/>
      <c r="H97" s="1354"/>
      <c r="I97" s="1354"/>
      <c r="J97" s="1354"/>
      <c r="K97" s="1354"/>
      <c r="L97" s="1354"/>
      <c r="M97" s="1354"/>
      <c r="N97" s="1355"/>
      <c r="O97" s="193">
        <f aca="true" t="shared" si="23" ref="O97:U97">SUM(O69,O89)</f>
        <v>0</v>
      </c>
      <c r="P97" s="193">
        <f t="shared" si="23"/>
        <v>0</v>
      </c>
      <c r="Q97" s="193">
        <f t="shared" si="23"/>
        <v>0</v>
      </c>
      <c r="R97" s="193">
        <f t="shared" si="23"/>
        <v>0</v>
      </c>
      <c r="S97" s="193">
        <f t="shared" si="23"/>
        <v>0</v>
      </c>
      <c r="T97" s="193">
        <f t="shared" si="23"/>
        <v>0</v>
      </c>
      <c r="U97" s="193">
        <f t="shared" si="23"/>
        <v>0</v>
      </c>
      <c r="V97" s="192">
        <f t="shared" si="17"/>
        <v>0</v>
      </c>
    </row>
    <row r="98" spans="1:22" ht="16.5" customHeight="1">
      <c r="A98" s="179" t="s">
        <v>232</v>
      </c>
      <c r="B98" s="180"/>
      <c r="C98" s="180"/>
      <c r="D98" s="180"/>
      <c r="E98" s="180"/>
      <c r="F98" s="180"/>
      <c r="G98" s="180"/>
      <c r="H98" s="180"/>
      <c r="I98" s="180"/>
      <c r="J98" s="180"/>
      <c r="K98" s="180"/>
      <c r="L98" s="180"/>
      <c r="M98" s="180"/>
      <c r="N98" s="181"/>
      <c r="O98" s="180"/>
      <c r="P98" s="180"/>
      <c r="Q98" s="180"/>
      <c r="R98" s="180"/>
      <c r="S98" s="180"/>
      <c r="T98" s="180"/>
      <c r="U98" s="180"/>
      <c r="V98" s="197"/>
    </row>
    <row r="99" spans="1:22" ht="16.5" customHeight="1">
      <c r="A99" s="182" t="s">
        <v>1138</v>
      </c>
      <c r="B99" s="180"/>
      <c r="C99" s="180"/>
      <c r="D99" s="180"/>
      <c r="E99" s="180"/>
      <c r="F99" s="180"/>
      <c r="G99" s="180"/>
      <c r="H99" s="180"/>
      <c r="I99" s="180"/>
      <c r="J99" s="180"/>
      <c r="K99" s="180"/>
      <c r="L99" s="180"/>
      <c r="M99" s="180"/>
      <c r="N99" s="181"/>
      <c r="O99" s="191"/>
      <c r="P99" s="192">
        <f aca="true" t="shared" si="24" ref="P99:U99">SUM(P100,P108,P112,P117,P118)</f>
        <v>0</v>
      </c>
      <c r="Q99" s="192">
        <f t="shared" si="24"/>
        <v>0</v>
      </c>
      <c r="R99" s="192">
        <f t="shared" si="24"/>
        <v>0</v>
      </c>
      <c r="S99" s="192">
        <f t="shared" si="24"/>
        <v>0</v>
      </c>
      <c r="T99" s="192">
        <f t="shared" si="24"/>
        <v>0</v>
      </c>
      <c r="U99" s="192">
        <f t="shared" si="24"/>
        <v>0</v>
      </c>
      <c r="V99" s="192">
        <f aca="true" t="shared" si="25" ref="V99:V127">SUM(O99:U99)</f>
        <v>0</v>
      </c>
    </row>
    <row r="100" spans="1:22" ht="16.5" customHeight="1">
      <c r="A100" s="185"/>
      <c r="B100" s="182" t="s">
        <v>1139</v>
      </c>
      <c r="C100" s="180"/>
      <c r="D100" s="180"/>
      <c r="E100" s="180"/>
      <c r="F100" s="180"/>
      <c r="G100" s="180"/>
      <c r="H100" s="180"/>
      <c r="I100" s="180"/>
      <c r="J100" s="180"/>
      <c r="K100" s="180"/>
      <c r="L100" s="180"/>
      <c r="M100" s="180"/>
      <c r="N100" s="181"/>
      <c r="O100" s="191"/>
      <c r="P100" s="192">
        <f aca="true" t="shared" si="26" ref="P100:U100">SUM(P101:P107)</f>
        <v>0</v>
      </c>
      <c r="Q100" s="192">
        <f t="shared" si="26"/>
        <v>0</v>
      </c>
      <c r="R100" s="192">
        <f t="shared" si="26"/>
        <v>0</v>
      </c>
      <c r="S100" s="192">
        <f t="shared" si="26"/>
        <v>0</v>
      </c>
      <c r="T100" s="192">
        <f t="shared" si="26"/>
        <v>0</v>
      </c>
      <c r="U100" s="192">
        <f t="shared" si="26"/>
        <v>0</v>
      </c>
      <c r="V100" s="192">
        <f t="shared" si="25"/>
        <v>0</v>
      </c>
    </row>
    <row r="101" spans="1:22" ht="16.5" customHeight="1">
      <c r="A101" s="185"/>
      <c r="B101" s="185"/>
      <c r="C101" s="179" t="s">
        <v>1496</v>
      </c>
      <c r="D101" s="180"/>
      <c r="E101" s="180"/>
      <c r="F101" s="180"/>
      <c r="G101" s="180"/>
      <c r="H101" s="180"/>
      <c r="I101" s="180"/>
      <c r="J101" s="180"/>
      <c r="K101" s="180"/>
      <c r="L101" s="180"/>
      <c r="M101" s="180"/>
      <c r="N101" s="181"/>
      <c r="O101" s="183"/>
      <c r="P101" s="177">
        <v>0</v>
      </c>
      <c r="Q101" s="177">
        <v>0</v>
      </c>
      <c r="R101" s="177">
        <v>0</v>
      </c>
      <c r="S101" s="177">
        <v>0</v>
      </c>
      <c r="T101" s="177">
        <v>0</v>
      </c>
      <c r="U101" s="177">
        <v>0</v>
      </c>
      <c r="V101" s="192">
        <f t="shared" si="25"/>
        <v>0</v>
      </c>
    </row>
    <row r="102" spans="1:22" ht="16.5" customHeight="1">
      <c r="A102" s="185"/>
      <c r="B102" s="185"/>
      <c r="C102" s="179" t="s">
        <v>1497</v>
      </c>
      <c r="D102" s="180"/>
      <c r="E102" s="180"/>
      <c r="F102" s="180"/>
      <c r="G102" s="180"/>
      <c r="H102" s="180"/>
      <c r="I102" s="180"/>
      <c r="J102" s="180"/>
      <c r="K102" s="180"/>
      <c r="L102" s="180"/>
      <c r="M102" s="180"/>
      <c r="N102" s="181"/>
      <c r="O102" s="183"/>
      <c r="P102" s="177">
        <v>0</v>
      </c>
      <c r="Q102" s="177">
        <v>0</v>
      </c>
      <c r="R102" s="177">
        <v>0</v>
      </c>
      <c r="S102" s="177">
        <v>0</v>
      </c>
      <c r="T102" s="177">
        <v>0</v>
      </c>
      <c r="U102" s="177">
        <v>0</v>
      </c>
      <c r="V102" s="192">
        <f t="shared" si="25"/>
        <v>0</v>
      </c>
    </row>
    <row r="103" spans="1:22" ht="16.5" customHeight="1">
      <c r="A103" s="185"/>
      <c r="B103" s="185"/>
      <c r="C103" s="179" t="s">
        <v>1498</v>
      </c>
      <c r="D103" s="180"/>
      <c r="E103" s="180"/>
      <c r="F103" s="180"/>
      <c r="G103" s="180"/>
      <c r="H103" s="180"/>
      <c r="I103" s="180"/>
      <c r="J103" s="180"/>
      <c r="K103" s="180"/>
      <c r="L103" s="180"/>
      <c r="M103" s="180"/>
      <c r="N103" s="181"/>
      <c r="O103" s="183"/>
      <c r="P103" s="177">
        <v>0</v>
      </c>
      <c r="Q103" s="177">
        <v>0</v>
      </c>
      <c r="R103" s="177">
        <v>0</v>
      </c>
      <c r="S103" s="177">
        <v>0</v>
      </c>
      <c r="T103" s="177">
        <v>0</v>
      </c>
      <c r="U103" s="177">
        <v>0</v>
      </c>
      <c r="V103" s="192">
        <f t="shared" si="25"/>
        <v>0</v>
      </c>
    </row>
    <row r="104" spans="1:22" ht="16.5" customHeight="1">
      <c r="A104" s="185"/>
      <c r="B104" s="185"/>
      <c r="C104" s="179" t="s">
        <v>1499</v>
      </c>
      <c r="D104" s="180"/>
      <c r="E104" s="180"/>
      <c r="F104" s="180"/>
      <c r="G104" s="180"/>
      <c r="H104" s="180"/>
      <c r="I104" s="180"/>
      <c r="J104" s="180"/>
      <c r="K104" s="180"/>
      <c r="L104" s="180"/>
      <c r="M104" s="180"/>
      <c r="N104" s="181"/>
      <c r="O104" s="183"/>
      <c r="P104" s="177">
        <v>0</v>
      </c>
      <c r="Q104" s="177">
        <v>0</v>
      </c>
      <c r="R104" s="177">
        <v>0</v>
      </c>
      <c r="S104" s="177">
        <v>0</v>
      </c>
      <c r="T104" s="177">
        <v>0</v>
      </c>
      <c r="U104" s="177">
        <v>0</v>
      </c>
      <c r="V104" s="192">
        <f t="shared" si="25"/>
        <v>0</v>
      </c>
    </row>
    <row r="105" spans="1:22" ht="16.5" customHeight="1">
      <c r="A105" s="185"/>
      <c r="B105" s="185"/>
      <c r="C105" s="179" t="s">
        <v>1140</v>
      </c>
      <c r="D105" s="180"/>
      <c r="E105" s="180"/>
      <c r="F105" s="180"/>
      <c r="G105" s="180"/>
      <c r="H105" s="180"/>
      <c r="I105" s="180"/>
      <c r="J105" s="180"/>
      <c r="K105" s="180"/>
      <c r="L105" s="180"/>
      <c r="M105" s="180"/>
      <c r="N105" s="181"/>
      <c r="O105" s="183"/>
      <c r="P105" s="177">
        <v>0</v>
      </c>
      <c r="Q105" s="177">
        <v>0</v>
      </c>
      <c r="R105" s="177">
        <v>0</v>
      </c>
      <c r="S105" s="177">
        <v>0</v>
      </c>
      <c r="T105" s="177">
        <v>0</v>
      </c>
      <c r="U105" s="177">
        <v>0</v>
      </c>
      <c r="V105" s="192">
        <f t="shared" si="25"/>
        <v>0</v>
      </c>
    </row>
    <row r="106" spans="1:22" ht="16.5" customHeight="1">
      <c r="A106" s="185"/>
      <c r="B106" s="185"/>
      <c r="C106" s="179" t="s">
        <v>1141</v>
      </c>
      <c r="D106" s="180"/>
      <c r="E106" s="180"/>
      <c r="F106" s="180"/>
      <c r="G106" s="180"/>
      <c r="H106" s="180"/>
      <c r="I106" s="180"/>
      <c r="J106" s="180"/>
      <c r="K106" s="180"/>
      <c r="L106" s="180"/>
      <c r="M106" s="180"/>
      <c r="N106" s="181"/>
      <c r="O106" s="183"/>
      <c r="P106" s="177">
        <v>0</v>
      </c>
      <c r="Q106" s="177">
        <v>0</v>
      </c>
      <c r="R106" s="177">
        <v>0</v>
      </c>
      <c r="S106" s="177">
        <v>0</v>
      </c>
      <c r="T106" s="177">
        <v>0</v>
      </c>
      <c r="U106" s="177">
        <v>0</v>
      </c>
      <c r="V106" s="192">
        <f t="shared" si="25"/>
        <v>0</v>
      </c>
    </row>
    <row r="107" spans="1:22" ht="16.5" customHeight="1">
      <c r="A107" s="185"/>
      <c r="B107" s="186"/>
      <c r="C107" s="179" t="s">
        <v>1502</v>
      </c>
      <c r="D107" s="180"/>
      <c r="E107" s="180"/>
      <c r="F107" s="180"/>
      <c r="G107" s="180"/>
      <c r="H107" s="180"/>
      <c r="I107" s="180"/>
      <c r="J107" s="180"/>
      <c r="K107" s="180"/>
      <c r="L107" s="180"/>
      <c r="M107" s="180"/>
      <c r="N107" s="181"/>
      <c r="O107" s="183"/>
      <c r="P107" s="177">
        <v>0</v>
      </c>
      <c r="Q107" s="177">
        <v>0</v>
      </c>
      <c r="R107" s="177">
        <v>0</v>
      </c>
      <c r="S107" s="177">
        <v>0</v>
      </c>
      <c r="T107" s="177">
        <v>0</v>
      </c>
      <c r="U107" s="177">
        <v>0</v>
      </c>
      <c r="V107" s="192">
        <f t="shared" si="25"/>
        <v>0</v>
      </c>
    </row>
    <row r="108" spans="1:22" ht="16.5" customHeight="1">
      <c r="A108" s="185"/>
      <c r="B108" s="1346" t="s">
        <v>1503</v>
      </c>
      <c r="C108" s="1347"/>
      <c r="D108" s="1347"/>
      <c r="E108" s="1347"/>
      <c r="F108" s="1347"/>
      <c r="G108" s="1347"/>
      <c r="H108" s="1347"/>
      <c r="I108" s="1347"/>
      <c r="J108" s="1347"/>
      <c r="K108" s="1347"/>
      <c r="L108" s="1347"/>
      <c r="M108" s="1347"/>
      <c r="N108" s="1348"/>
      <c r="O108" s="191"/>
      <c r="P108" s="192">
        <f aca="true" t="shared" si="27" ref="P108:U108">SUM(P109:P111)</f>
        <v>0</v>
      </c>
      <c r="Q108" s="192">
        <f t="shared" si="27"/>
        <v>0</v>
      </c>
      <c r="R108" s="192">
        <f t="shared" si="27"/>
        <v>0</v>
      </c>
      <c r="S108" s="192">
        <f t="shared" si="27"/>
        <v>0</v>
      </c>
      <c r="T108" s="192">
        <f t="shared" si="27"/>
        <v>0</v>
      </c>
      <c r="U108" s="192">
        <f t="shared" si="27"/>
        <v>0</v>
      </c>
      <c r="V108" s="192">
        <f t="shared" si="25"/>
        <v>0</v>
      </c>
    </row>
    <row r="109" spans="1:22" ht="16.5" customHeight="1">
      <c r="A109" s="185"/>
      <c r="B109" s="184"/>
      <c r="C109" s="179" t="s">
        <v>1504</v>
      </c>
      <c r="D109" s="180"/>
      <c r="E109" s="180"/>
      <c r="F109" s="180"/>
      <c r="G109" s="180"/>
      <c r="H109" s="180"/>
      <c r="I109" s="180"/>
      <c r="J109" s="180"/>
      <c r="K109" s="180"/>
      <c r="L109" s="180"/>
      <c r="M109" s="180"/>
      <c r="N109" s="181"/>
      <c r="O109" s="183"/>
      <c r="P109" s="177">
        <v>0</v>
      </c>
      <c r="Q109" s="177">
        <v>0</v>
      </c>
      <c r="R109" s="177">
        <v>0</v>
      </c>
      <c r="S109" s="177">
        <v>0</v>
      </c>
      <c r="T109" s="177">
        <v>0</v>
      </c>
      <c r="U109" s="177">
        <v>0</v>
      </c>
      <c r="V109" s="192">
        <f t="shared" si="25"/>
        <v>0</v>
      </c>
    </row>
    <row r="110" spans="1:22" ht="16.5" customHeight="1">
      <c r="A110" s="185"/>
      <c r="B110" s="184"/>
      <c r="C110" s="1349" t="s">
        <v>1142</v>
      </c>
      <c r="D110" s="1350"/>
      <c r="E110" s="1350"/>
      <c r="F110" s="1350"/>
      <c r="G110" s="1350"/>
      <c r="H110" s="1350"/>
      <c r="I110" s="1350"/>
      <c r="J110" s="1350"/>
      <c r="K110" s="1350"/>
      <c r="L110" s="1350"/>
      <c r="M110" s="1350"/>
      <c r="N110" s="1351"/>
      <c r="O110" s="183"/>
      <c r="P110" s="177">
        <v>0</v>
      </c>
      <c r="Q110" s="177">
        <v>0</v>
      </c>
      <c r="R110" s="177">
        <v>0</v>
      </c>
      <c r="S110" s="177">
        <v>0</v>
      </c>
      <c r="T110" s="177">
        <v>0</v>
      </c>
      <c r="U110" s="177">
        <v>0</v>
      </c>
      <c r="V110" s="192">
        <f t="shared" si="25"/>
        <v>0</v>
      </c>
    </row>
    <row r="111" spans="1:22" ht="16.5" customHeight="1">
      <c r="A111" s="185"/>
      <c r="B111" s="186"/>
      <c r="C111" s="1349" t="s">
        <v>1143</v>
      </c>
      <c r="D111" s="1350"/>
      <c r="E111" s="1350"/>
      <c r="F111" s="1350"/>
      <c r="G111" s="1350"/>
      <c r="H111" s="1350"/>
      <c r="I111" s="1350"/>
      <c r="J111" s="1350"/>
      <c r="K111" s="1350"/>
      <c r="L111" s="1350"/>
      <c r="M111" s="1350"/>
      <c r="N111" s="1351"/>
      <c r="O111" s="183"/>
      <c r="P111" s="177">
        <v>0</v>
      </c>
      <c r="Q111" s="177">
        <v>0</v>
      </c>
      <c r="R111" s="177">
        <v>0</v>
      </c>
      <c r="S111" s="177">
        <v>0</v>
      </c>
      <c r="T111" s="177">
        <v>0</v>
      </c>
      <c r="U111" s="177">
        <v>0</v>
      </c>
      <c r="V111" s="192">
        <f t="shared" si="25"/>
        <v>0</v>
      </c>
    </row>
    <row r="112" spans="1:22" ht="16.5" customHeight="1">
      <c r="A112" s="185"/>
      <c r="B112" s="1346" t="s">
        <v>1506</v>
      </c>
      <c r="C112" s="1347"/>
      <c r="D112" s="1347"/>
      <c r="E112" s="1347"/>
      <c r="F112" s="1347"/>
      <c r="G112" s="1347"/>
      <c r="H112" s="1347"/>
      <c r="I112" s="1347"/>
      <c r="J112" s="1347"/>
      <c r="K112" s="1347"/>
      <c r="L112" s="1347"/>
      <c r="M112" s="1347"/>
      <c r="N112" s="1348"/>
      <c r="O112" s="191"/>
      <c r="P112" s="192">
        <f aca="true" t="shared" si="28" ref="P112:U112">SUM(P113:P116)</f>
        <v>0</v>
      </c>
      <c r="Q112" s="192">
        <f t="shared" si="28"/>
        <v>0</v>
      </c>
      <c r="R112" s="192">
        <f t="shared" si="28"/>
        <v>0</v>
      </c>
      <c r="S112" s="192">
        <f t="shared" si="28"/>
        <v>0</v>
      </c>
      <c r="T112" s="192">
        <f t="shared" si="28"/>
        <v>0</v>
      </c>
      <c r="U112" s="192">
        <f t="shared" si="28"/>
        <v>0</v>
      </c>
      <c r="V112" s="192">
        <f t="shared" si="25"/>
        <v>0</v>
      </c>
    </row>
    <row r="113" spans="1:22" ht="16.5" customHeight="1">
      <c r="A113" s="185"/>
      <c r="B113" s="184"/>
      <c r="C113" s="179" t="s">
        <v>1507</v>
      </c>
      <c r="D113" s="180"/>
      <c r="E113" s="180"/>
      <c r="F113" s="180"/>
      <c r="G113" s="180"/>
      <c r="H113" s="180"/>
      <c r="I113" s="180"/>
      <c r="J113" s="180"/>
      <c r="K113" s="180"/>
      <c r="L113" s="180"/>
      <c r="M113" s="180"/>
      <c r="N113" s="181"/>
      <c r="O113" s="183"/>
      <c r="P113" s="177">
        <v>0</v>
      </c>
      <c r="Q113" s="177">
        <v>0</v>
      </c>
      <c r="R113" s="177">
        <v>0</v>
      </c>
      <c r="S113" s="177">
        <v>0</v>
      </c>
      <c r="T113" s="177">
        <v>0</v>
      </c>
      <c r="U113" s="177">
        <v>0</v>
      </c>
      <c r="V113" s="192">
        <f t="shared" si="25"/>
        <v>0</v>
      </c>
    </row>
    <row r="114" spans="1:22" ht="16.5" customHeight="1">
      <c r="A114" s="185"/>
      <c r="B114" s="184"/>
      <c r="C114" s="1349" t="s">
        <v>467</v>
      </c>
      <c r="D114" s="1350"/>
      <c r="E114" s="1350"/>
      <c r="F114" s="1350"/>
      <c r="G114" s="1350"/>
      <c r="H114" s="1350"/>
      <c r="I114" s="1350"/>
      <c r="J114" s="1350"/>
      <c r="K114" s="1350"/>
      <c r="L114" s="1350"/>
      <c r="M114" s="1350"/>
      <c r="N114" s="1351"/>
      <c r="O114" s="183"/>
      <c r="P114" s="183"/>
      <c r="Q114" s="177">
        <v>0</v>
      </c>
      <c r="R114" s="177">
        <v>0</v>
      </c>
      <c r="S114" s="177">
        <v>0</v>
      </c>
      <c r="T114" s="177">
        <v>0</v>
      </c>
      <c r="U114" s="177">
        <v>0</v>
      </c>
      <c r="V114" s="192">
        <f t="shared" si="25"/>
        <v>0</v>
      </c>
    </row>
    <row r="115" spans="1:22" ht="16.5" customHeight="1">
      <c r="A115" s="185"/>
      <c r="B115" s="184"/>
      <c r="C115" s="1349" t="s">
        <v>1508</v>
      </c>
      <c r="D115" s="1350"/>
      <c r="E115" s="1350"/>
      <c r="F115" s="1350"/>
      <c r="G115" s="1350"/>
      <c r="H115" s="1350"/>
      <c r="I115" s="1350"/>
      <c r="J115" s="1350"/>
      <c r="K115" s="1350"/>
      <c r="L115" s="1350"/>
      <c r="M115" s="1350"/>
      <c r="N115" s="1351"/>
      <c r="O115" s="183"/>
      <c r="P115" s="177">
        <v>0</v>
      </c>
      <c r="Q115" s="177">
        <v>0</v>
      </c>
      <c r="R115" s="177">
        <v>0</v>
      </c>
      <c r="S115" s="177">
        <v>0</v>
      </c>
      <c r="T115" s="177">
        <v>0</v>
      </c>
      <c r="U115" s="177">
        <v>0</v>
      </c>
      <c r="V115" s="192">
        <f t="shared" si="25"/>
        <v>0</v>
      </c>
    </row>
    <row r="116" spans="1:22" ht="16.5" customHeight="1">
      <c r="A116" s="185"/>
      <c r="B116" s="186"/>
      <c r="C116" s="179" t="s">
        <v>1144</v>
      </c>
      <c r="D116" s="180"/>
      <c r="E116" s="180"/>
      <c r="F116" s="180"/>
      <c r="G116" s="180"/>
      <c r="H116" s="180"/>
      <c r="I116" s="180"/>
      <c r="J116" s="180"/>
      <c r="K116" s="180"/>
      <c r="L116" s="180"/>
      <c r="M116" s="180"/>
      <c r="N116" s="181"/>
      <c r="O116" s="183"/>
      <c r="P116" s="177">
        <v>0</v>
      </c>
      <c r="Q116" s="177">
        <v>0</v>
      </c>
      <c r="R116" s="177">
        <v>0</v>
      </c>
      <c r="S116" s="177">
        <v>0</v>
      </c>
      <c r="T116" s="177">
        <v>0</v>
      </c>
      <c r="U116" s="177">
        <v>0</v>
      </c>
      <c r="V116" s="192">
        <f t="shared" si="25"/>
        <v>0</v>
      </c>
    </row>
    <row r="117" spans="1:22" ht="16.5" customHeight="1">
      <c r="A117" s="185"/>
      <c r="B117" s="1352" t="s">
        <v>1511</v>
      </c>
      <c r="C117" s="1347"/>
      <c r="D117" s="1347"/>
      <c r="E117" s="1347"/>
      <c r="F117" s="1347"/>
      <c r="G117" s="1347"/>
      <c r="H117" s="1347"/>
      <c r="I117" s="1347"/>
      <c r="J117" s="1347"/>
      <c r="K117" s="1347"/>
      <c r="L117" s="1347"/>
      <c r="M117" s="1347"/>
      <c r="N117" s="1348"/>
      <c r="O117" s="183"/>
      <c r="P117" s="177">
        <v>0</v>
      </c>
      <c r="Q117" s="177">
        <v>0</v>
      </c>
      <c r="R117" s="177">
        <v>0</v>
      </c>
      <c r="S117" s="177">
        <v>0</v>
      </c>
      <c r="T117" s="177">
        <v>0</v>
      </c>
      <c r="U117" s="177">
        <v>0</v>
      </c>
      <c r="V117" s="192">
        <f t="shared" si="25"/>
        <v>0</v>
      </c>
    </row>
    <row r="118" spans="1:22" ht="16.5" customHeight="1">
      <c r="A118" s="186"/>
      <c r="B118" s="1352" t="s">
        <v>1512</v>
      </c>
      <c r="C118" s="1347"/>
      <c r="D118" s="1347"/>
      <c r="E118" s="1347"/>
      <c r="F118" s="1347"/>
      <c r="G118" s="1347"/>
      <c r="H118" s="1347"/>
      <c r="I118" s="1347"/>
      <c r="J118" s="1347"/>
      <c r="K118" s="1347"/>
      <c r="L118" s="1347"/>
      <c r="M118" s="1347"/>
      <c r="N118" s="1348"/>
      <c r="O118" s="183"/>
      <c r="P118" s="177">
        <v>0</v>
      </c>
      <c r="Q118" s="177">
        <v>0</v>
      </c>
      <c r="R118" s="177">
        <v>0</v>
      </c>
      <c r="S118" s="177">
        <v>0</v>
      </c>
      <c r="T118" s="177">
        <v>0</v>
      </c>
      <c r="U118" s="177">
        <v>0</v>
      </c>
      <c r="V118" s="192">
        <f t="shared" si="25"/>
        <v>0</v>
      </c>
    </row>
    <row r="119" spans="1:22" ht="16.5" customHeight="1">
      <c r="A119" s="182" t="s">
        <v>228</v>
      </c>
      <c r="B119" s="187"/>
      <c r="C119" s="187"/>
      <c r="D119" s="187"/>
      <c r="E119" s="187"/>
      <c r="F119" s="187"/>
      <c r="G119" s="187"/>
      <c r="H119" s="187"/>
      <c r="I119" s="187"/>
      <c r="J119" s="187"/>
      <c r="K119" s="187"/>
      <c r="L119" s="187"/>
      <c r="M119" s="187"/>
      <c r="N119" s="188"/>
      <c r="O119" s="193">
        <f aca="true" t="shared" si="29" ref="O119:U119">SUM(O120:O122)</f>
        <v>0</v>
      </c>
      <c r="P119" s="193">
        <f t="shared" si="29"/>
        <v>0</v>
      </c>
      <c r="Q119" s="193">
        <f t="shared" si="29"/>
        <v>0</v>
      </c>
      <c r="R119" s="193">
        <f t="shared" si="29"/>
        <v>0</v>
      </c>
      <c r="S119" s="193">
        <f t="shared" si="29"/>
        <v>0</v>
      </c>
      <c r="T119" s="193">
        <f t="shared" si="29"/>
        <v>0</v>
      </c>
      <c r="U119" s="193">
        <f t="shared" si="29"/>
        <v>0</v>
      </c>
      <c r="V119" s="192">
        <f t="shared" si="25"/>
        <v>0</v>
      </c>
    </row>
    <row r="120" spans="1:22" ht="16.5" customHeight="1">
      <c r="A120" s="185"/>
      <c r="B120" s="179"/>
      <c r="C120" s="180" t="s">
        <v>1270</v>
      </c>
      <c r="D120" s="180"/>
      <c r="E120" s="180"/>
      <c r="F120" s="180"/>
      <c r="G120" s="180"/>
      <c r="H120" s="180"/>
      <c r="I120" s="180"/>
      <c r="J120" s="180"/>
      <c r="K120" s="180"/>
      <c r="L120" s="180"/>
      <c r="M120" s="180"/>
      <c r="N120" s="181"/>
      <c r="O120" s="177">
        <v>0</v>
      </c>
      <c r="P120" s="177">
        <v>0</v>
      </c>
      <c r="Q120" s="177">
        <v>0</v>
      </c>
      <c r="R120" s="177">
        <v>0</v>
      </c>
      <c r="S120" s="177">
        <v>0</v>
      </c>
      <c r="T120" s="177">
        <v>0</v>
      </c>
      <c r="U120" s="177">
        <v>0</v>
      </c>
      <c r="V120" s="192">
        <f t="shared" si="25"/>
        <v>0</v>
      </c>
    </row>
    <row r="121" spans="1:22" ht="16.5" customHeight="1">
      <c r="A121" s="185"/>
      <c r="B121" s="179"/>
      <c r="C121" s="180" t="s">
        <v>1459</v>
      </c>
      <c r="D121" s="180"/>
      <c r="E121" s="180"/>
      <c r="F121" s="180"/>
      <c r="G121" s="180"/>
      <c r="H121" s="180"/>
      <c r="I121" s="180"/>
      <c r="J121" s="180"/>
      <c r="K121" s="180"/>
      <c r="L121" s="180"/>
      <c r="M121" s="180"/>
      <c r="N121" s="181"/>
      <c r="O121" s="183"/>
      <c r="P121" s="183"/>
      <c r="Q121" s="177">
        <v>0</v>
      </c>
      <c r="R121" s="177">
        <v>0</v>
      </c>
      <c r="S121" s="177">
        <v>0</v>
      </c>
      <c r="T121" s="177">
        <v>0</v>
      </c>
      <c r="U121" s="177">
        <v>0</v>
      </c>
      <c r="V121" s="192">
        <f t="shared" si="25"/>
        <v>0</v>
      </c>
    </row>
    <row r="122" spans="1:22" ht="16.5" customHeight="1">
      <c r="A122" s="185"/>
      <c r="B122" s="179"/>
      <c r="C122" s="180" t="s">
        <v>1246</v>
      </c>
      <c r="D122" s="180"/>
      <c r="E122" s="180"/>
      <c r="F122" s="180"/>
      <c r="G122" s="180"/>
      <c r="H122" s="180"/>
      <c r="I122" s="180"/>
      <c r="J122" s="180"/>
      <c r="K122" s="180"/>
      <c r="L122" s="180"/>
      <c r="M122" s="180"/>
      <c r="N122" s="181"/>
      <c r="O122" s="183"/>
      <c r="P122" s="183"/>
      <c r="Q122" s="177">
        <v>0</v>
      </c>
      <c r="R122" s="177">
        <v>0</v>
      </c>
      <c r="S122" s="177">
        <v>0</v>
      </c>
      <c r="T122" s="177">
        <v>0</v>
      </c>
      <c r="U122" s="177">
        <v>0</v>
      </c>
      <c r="V122" s="192">
        <f t="shared" si="25"/>
        <v>0</v>
      </c>
    </row>
    <row r="123" spans="1:22" ht="16.5" customHeight="1">
      <c r="A123" s="185"/>
      <c r="B123" s="182" t="s">
        <v>229</v>
      </c>
      <c r="C123" s="180"/>
      <c r="D123" s="180"/>
      <c r="E123" s="180"/>
      <c r="F123" s="180"/>
      <c r="G123" s="180"/>
      <c r="H123" s="180"/>
      <c r="I123" s="180"/>
      <c r="J123" s="180"/>
      <c r="K123" s="180"/>
      <c r="L123" s="180"/>
      <c r="M123" s="180"/>
      <c r="N123" s="181"/>
      <c r="O123" s="193">
        <f aca="true" t="shared" si="30" ref="O123:U123">SUM(O124:O126)</f>
        <v>0</v>
      </c>
      <c r="P123" s="193">
        <f t="shared" si="30"/>
        <v>0</v>
      </c>
      <c r="Q123" s="193">
        <f t="shared" si="30"/>
        <v>0</v>
      </c>
      <c r="R123" s="193">
        <f t="shared" si="30"/>
        <v>0</v>
      </c>
      <c r="S123" s="193">
        <f t="shared" si="30"/>
        <v>0</v>
      </c>
      <c r="T123" s="193">
        <f t="shared" si="30"/>
        <v>0</v>
      </c>
      <c r="U123" s="193">
        <f t="shared" si="30"/>
        <v>0</v>
      </c>
      <c r="V123" s="192">
        <f t="shared" si="25"/>
        <v>0</v>
      </c>
    </row>
    <row r="124" spans="1:22" ht="16.5" customHeight="1">
      <c r="A124" s="185"/>
      <c r="B124" s="185"/>
      <c r="C124" s="179" t="s">
        <v>1270</v>
      </c>
      <c r="D124" s="180"/>
      <c r="E124" s="180"/>
      <c r="F124" s="180"/>
      <c r="G124" s="180"/>
      <c r="H124" s="180"/>
      <c r="I124" s="180"/>
      <c r="J124" s="180"/>
      <c r="K124" s="180"/>
      <c r="L124" s="180"/>
      <c r="M124" s="180"/>
      <c r="N124" s="181"/>
      <c r="O124" s="177">
        <v>0</v>
      </c>
      <c r="P124" s="177">
        <v>0</v>
      </c>
      <c r="Q124" s="177">
        <v>0</v>
      </c>
      <c r="R124" s="177">
        <v>0</v>
      </c>
      <c r="S124" s="177">
        <v>0</v>
      </c>
      <c r="T124" s="177">
        <v>0</v>
      </c>
      <c r="U124" s="177">
        <v>0</v>
      </c>
      <c r="V124" s="192">
        <f t="shared" si="25"/>
        <v>0</v>
      </c>
    </row>
    <row r="125" spans="1:22" ht="16.5" customHeight="1">
      <c r="A125" s="185"/>
      <c r="B125" s="185"/>
      <c r="C125" s="179" t="s">
        <v>1459</v>
      </c>
      <c r="D125" s="180"/>
      <c r="E125" s="180"/>
      <c r="F125" s="180"/>
      <c r="G125" s="180"/>
      <c r="H125" s="180"/>
      <c r="I125" s="180"/>
      <c r="J125" s="180"/>
      <c r="K125" s="180"/>
      <c r="L125" s="180"/>
      <c r="M125" s="180"/>
      <c r="N125" s="181"/>
      <c r="O125" s="183"/>
      <c r="P125" s="183"/>
      <c r="Q125" s="177">
        <v>0</v>
      </c>
      <c r="R125" s="177">
        <v>0</v>
      </c>
      <c r="S125" s="177">
        <v>0</v>
      </c>
      <c r="T125" s="177">
        <v>0</v>
      </c>
      <c r="U125" s="177">
        <v>0</v>
      </c>
      <c r="V125" s="192">
        <f t="shared" si="25"/>
        <v>0</v>
      </c>
    </row>
    <row r="126" spans="1:22" ht="16.5" customHeight="1">
      <c r="A126" s="186"/>
      <c r="B126" s="186"/>
      <c r="C126" s="179" t="s">
        <v>1246</v>
      </c>
      <c r="D126" s="180"/>
      <c r="E126" s="180"/>
      <c r="F126" s="180"/>
      <c r="G126" s="180"/>
      <c r="H126" s="180"/>
      <c r="I126" s="180"/>
      <c r="J126" s="180"/>
      <c r="K126" s="180"/>
      <c r="L126" s="180"/>
      <c r="M126" s="180"/>
      <c r="N126" s="181"/>
      <c r="O126" s="183"/>
      <c r="P126" s="183"/>
      <c r="Q126" s="177">
        <v>0</v>
      </c>
      <c r="R126" s="177">
        <v>0</v>
      </c>
      <c r="S126" s="177">
        <v>0</v>
      </c>
      <c r="T126" s="177">
        <v>0</v>
      </c>
      <c r="U126" s="177">
        <v>0</v>
      </c>
      <c r="V126" s="192">
        <f t="shared" si="25"/>
        <v>0</v>
      </c>
    </row>
    <row r="127" spans="1:22" ht="16.5" customHeight="1">
      <c r="A127" s="1353" t="s">
        <v>72</v>
      </c>
      <c r="B127" s="1354"/>
      <c r="C127" s="1354"/>
      <c r="D127" s="1354"/>
      <c r="E127" s="1354"/>
      <c r="F127" s="1354"/>
      <c r="G127" s="1354"/>
      <c r="H127" s="1354"/>
      <c r="I127" s="1354"/>
      <c r="J127" s="1354"/>
      <c r="K127" s="1354"/>
      <c r="L127" s="1354"/>
      <c r="M127" s="1354"/>
      <c r="N127" s="1355"/>
      <c r="O127" s="193">
        <f aca="true" t="shared" si="31" ref="O127:U127">SUM(O99,O119)</f>
        <v>0</v>
      </c>
      <c r="P127" s="193">
        <f t="shared" si="31"/>
        <v>0</v>
      </c>
      <c r="Q127" s="193">
        <f t="shared" si="31"/>
        <v>0</v>
      </c>
      <c r="R127" s="193">
        <f t="shared" si="31"/>
        <v>0</v>
      </c>
      <c r="S127" s="193">
        <f t="shared" si="31"/>
        <v>0</v>
      </c>
      <c r="T127" s="193">
        <f t="shared" si="31"/>
        <v>0</v>
      </c>
      <c r="U127" s="193">
        <f t="shared" si="31"/>
        <v>0</v>
      </c>
      <c r="V127" s="192">
        <f t="shared" si="25"/>
        <v>0</v>
      </c>
    </row>
  </sheetData>
  <sheetProtection/>
  <mergeCells count="37">
    <mergeCell ref="B82:N82"/>
    <mergeCell ref="C84:N84"/>
    <mergeCell ref="C85:N85"/>
    <mergeCell ref="C110:N110"/>
    <mergeCell ref="C111:N111"/>
    <mergeCell ref="B29:N29"/>
    <mergeCell ref="B30:N30"/>
    <mergeCell ref="B50:N50"/>
    <mergeCell ref="B54:N54"/>
    <mergeCell ref="C80:N80"/>
    <mergeCell ref="B108:N108"/>
    <mergeCell ref="A97:N97"/>
    <mergeCell ref="B88:N88"/>
    <mergeCell ref="B87:N87"/>
    <mergeCell ref="A2:V2"/>
    <mergeCell ref="A3:V3"/>
    <mergeCell ref="B20:N20"/>
    <mergeCell ref="B24:N24"/>
    <mergeCell ref="C22:N22"/>
    <mergeCell ref="C23:N23"/>
    <mergeCell ref="A9:N9"/>
    <mergeCell ref="A127:N127"/>
    <mergeCell ref="B118:N118"/>
    <mergeCell ref="B117:N117"/>
    <mergeCell ref="B112:N112"/>
    <mergeCell ref="C114:N114"/>
    <mergeCell ref="C115:N115"/>
    <mergeCell ref="C26:N26"/>
    <mergeCell ref="C27:N27"/>
    <mergeCell ref="C81:N81"/>
    <mergeCell ref="C52:N52"/>
    <mergeCell ref="C53:N53"/>
    <mergeCell ref="C56:N56"/>
    <mergeCell ref="C57:N57"/>
    <mergeCell ref="A67:N67"/>
    <mergeCell ref="A39:N39"/>
    <mergeCell ref="B78:N78"/>
  </mergeCells>
  <printOptions/>
  <pageMargins left="0.7874015748031497" right="0.3937007874015748" top="0.5905511811023623" bottom="0.5905511811023623" header="0.5118110236220472" footer="0.5118110236220472"/>
  <pageSetup firstPageNumber="40" useFirstPageNumber="1" horizontalDpi="600" verticalDpi="600" orientation="portrait" paperSize="9" scale="70" r:id="rId1"/>
  <headerFooter alignWithMargins="0">
    <oddFooter>&amp;C－&amp;P－</oddFooter>
  </headerFooter>
  <rowBreaks count="1" manualBreakCount="1">
    <brk id="67" max="255" man="1"/>
  </rowBreaks>
</worksheet>
</file>

<file path=xl/worksheets/sheet25.xml><?xml version="1.0" encoding="utf-8"?>
<worksheet xmlns="http://schemas.openxmlformats.org/spreadsheetml/2006/main" xmlns:r="http://schemas.openxmlformats.org/officeDocument/2006/relationships">
  <dimension ref="A1:O31"/>
  <sheetViews>
    <sheetView workbookViewId="0" topLeftCell="A16">
      <selection activeCell="P33" sqref="P33"/>
    </sheetView>
  </sheetViews>
  <sheetFormatPr defaultColWidth="9.00390625" defaultRowHeight="13.5"/>
  <cols>
    <col min="1" max="4" width="3.25390625" style="47" customWidth="1"/>
    <col min="5" max="6" width="8.00390625" style="47" customWidth="1"/>
    <col min="7" max="13" width="7.75390625" style="47" customWidth="1"/>
    <col min="14" max="14" width="3.25390625" style="47" customWidth="1"/>
    <col min="15" max="16384" width="8.00390625" style="47" customWidth="1"/>
  </cols>
  <sheetData>
    <row r="1" s="34" customFormat="1" ht="17.25">
      <c r="A1" s="33" t="s">
        <v>926</v>
      </c>
    </row>
    <row r="2" s="34" customFormat="1" ht="9.75" customHeight="1">
      <c r="A2" s="33"/>
    </row>
    <row r="3" spans="1:14" s="34" customFormat="1" ht="24" customHeight="1">
      <c r="A3" s="39" t="s">
        <v>627</v>
      </c>
      <c r="B3" s="40"/>
      <c r="C3" s="40"/>
      <c r="D3" s="40"/>
      <c r="E3" s="40"/>
      <c r="F3" s="40"/>
      <c r="G3" s="40"/>
      <c r="H3" s="40"/>
      <c r="I3" s="40"/>
      <c r="J3" s="40"/>
      <c r="K3" s="40"/>
      <c r="L3" s="40"/>
      <c r="M3" s="41"/>
      <c r="N3" s="41"/>
    </row>
    <row r="4" spans="1:14" s="34" customFormat="1" ht="24" customHeight="1">
      <c r="A4" s="41" t="s">
        <v>95</v>
      </c>
      <c r="B4" s="41"/>
      <c r="C4" s="41"/>
      <c r="D4" s="41"/>
      <c r="E4" s="41"/>
      <c r="F4" s="41"/>
      <c r="G4" s="41"/>
      <c r="H4" s="41"/>
      <c r="I4" s="41"/>
      <c r="J4" s="41"/>
      <c r="K4" s="41"/>
      <c r="L4" s="41"/>
      <c r="M4" s="41"/>
      <c r="N4" s="41"/>
    </row>
    <row r="5" spans="1:12" s="43" customFormat="1" ht="13.5">
      <c r="A5" s="42"/>
      <c r="B5" s="42"/>
      <c r="C5" s="42"/>
      <c r="D5" s="42"/>
      <c r="E5" s="42"/>
      <c r="F5" s="42"/>
      <c r="G5" s="42"/>
      <c r="H5" s="42"/>
      <c r="I5" s="42"/>
      <c r="J5" s="42"/>
      <c r="K5" s="42"/>
      <c r="L5" s="42"/>
    </row>
    <row r="6" spans="9:15" s="34" customFormat="1" ht="17.25">
      <c r="I6" s="1256" t="s">
        <v>597</v>
      </c>
      <c r="J6" s="1256"/>
      <c r="K6" s="1258" t="s">
        <v>888</v>
      </c>
      <c r="L6" s="1258"/>
      <c r="M6" s="53"/>
      <c r="N6" s="53"/>
      <c r="O6" s="53"/>
    </row>
    <row r="7" spans="9:15" s="34" customFormat="1" ht="17.25">
      <c r="I7" s="1257" t="s">
        <v>599</v>
      </c>
      <c r="J7" s="1257"/>
      <c r="K7" s="1259" t="s">
        <v>887</v>
      </c>
      <c r="L7" s="1259"/>
      <c r="M7" s="53"/>
      <c r="N7" s="53"/>
      <c r="O7" s="53"/>
    </row>
    <row r="8" ht="15" customHeight="1"/>
    <row r="9" ht="22.5" customHeight="1">
      <c r="A9" s="34" t="s">
        <v>925</v>
      </c>
    </row>
    <row r="10" ht="15" customHeight="1"/>
    <row r="11" ht="18.75" customHeight="1">
      <c r="B11" s="33" t="s">
        <v>927</v>
      </c>
    </row>
    <row r="12" ht="15" customHeight="1">
      <c r="B12" s="33"/>
    </row>
    <row r="13" ht="18.75" customHeight="1" thickBot="1">
      <c r="C13" s="43" t="s">
        <v>928</v>
      </c>
    </row>
    <row r="14" spans="4:12" ht="18.75" customHeight="1">
      <c r="D14" s="83"/>
      <c r="E14" s="84"/>
      <c r="F14" s="84"/>
      <c r="G14" s="75" t="s">
        <v>929</v>
      </c>
      <c r="H14" s="84"/>
      <c r="I14" s="75" t="s">
        <v>930</v>
      </c>
      <c r="J14" s="84"/>
      <c r="K14" s="75" t="s">
        <v>620</v>
      </c>
      <c r="L14" s="101"/>
    </row>
    <row r="15" spans="4:12" ht="18.75" customHeight="1">
      <c r="D15" s="116" t="s">
        <v>931</v>
      </c>
      <c r="E15" s="91"/>
      <c r="F15" s="91"/>
      <c r="G15" s="1365">
        <v>1</v>
      </c>
      <c r="H15" s="1366"/>
      <c r="I15" s="1365">
        <v>1431</v>
      </c>
      <c r="J15" s="1366"/>
      <c r="K15" s="1361">
        <f>SUM(G15:J15)</f>
        <v>1432</v>
      </c>
      <c r="L15" s="1362"/>
    </row>
    <row r="16" spans="4:12" ht="18.75" customHeight="1" thickBot="1">
      <c r="D16" s="113" t="s">
        <v>932</v>
      </c>
      <c r="E16" s="97"/>
      <c r="F16" s="97"/>
      <c r="G16" s="1218">
        <v>12158</v>
      </c>
      <c r="H16" s="1220"/>
      <c r="I16" s="1218">
        <v>17615211</v>
      </c>
      <c r="J16" s="1220"/>
      <c r="K16" s="1363">
        <f>SUM(G16:J16)</f>
        <v>17627369</v>
      </c>
      <c r="L16" s="1364"/>
    </row>
    <row r="17" ht="15" customHeight="1"/>
    <row r="18" ht="18.75" customHeight="1" thickBot="1">
      <c r="C18" s="43" t="s">
        <v>933</v>
      </c>
    </row>
    <row r="19" spans="4:12" ht="18.75" customHeight="1">
      <c r="D19" s="83"/>
      <c r="E19" s="84"/>
      <c r="F19" s="84"/>
      <c r="G19" s="75" t="s">
        <v>929</v>
      </c>
      <c r="H19" s="84"/>
      <c r="I19" s="75" t="s">
        <v>930</v>
      </c>
      <c r="J19" s="84"/>
      <c r="K19" s="75" t="s">
        <v>620</v>
      </c>
      <c r="L19" s="101"/>
    </row>
    <row r="20" spans="4:12" ht="18.75" customHeight="1">
      <c r="D20" s="116" t="s">
        <v>931</v>
      </c>
      <c r="E20" s="91"/>
      <c r="F20" s="91"/>
      <c r="G20" s="1365">
        <v>1356</v>
      </c>
      <c r="H20" s="1366"/>
      <c r="I20" s="1365">
        <v>11515</v>
      </c>
      <c r="J20" s="1366"/>
      <c r="K20" s="1361">
        <f>SUM(G20:J20)</f>
        <v>12871</v>
      </c>
      <c r="L20" s="1362"/>
    </row>
    <row r="21" spans="4:12" ht="16.5" customHeight="1" thickBot="1">
      <c r="D21" s="113" t="s">
        <v>932</v>
      </c>
      <c r="E21" s="97"/>
      <c r="F21" s="97"/>
      <c r="G21" s="1218">
        <v>12852460</v>
      </c>
      <c r="H21" s="1220"/>
      <c r="I21" s="1218">
        <v>71986030</v>
      </c>
      <c r="J21" s="1220"/>
      <c r="K21" s="1363">
        <f>SUM(G21:J21)</f>
        <v>84838490</v>
      </c>
      <c r="L21" s="1364"/>
    </row>
    <row r="22" ht="15" customHeight="1"/>
    <row r="23" ht="18.75" customHeight="1" thickBot="1">
      <c r="C23" s="43" t="s">
        <v>934</v>
      </c>
    </row>
    <row r="24" spans="4:12" ht="18.75" customHeight="1">
      <c r="D24" s="83"/>
      <c r="E24" s="84"/>
      <c r="F24" s="84"/>
      <c r="G24" s="75" t="s">
        <v>929</v>
      </c>
      <c r="H24" s="84"/>
      <c r="I24" s="75" t="s">
        <v>930</v>
      </c>
      <c r="J24" s="84"/>
      <c r="K24" s="75" t="s">
        <v>620</v>
      </c>
      <c r="L24" s="101"/>
    </row>
    <row r="25" spans="4:12" ht="18.75" customHeight="1">
      <c r="D25" s="116" t="s">
        <v>931</v>
      </c>
      <c r="E25" s="91"/>
      <c r="F25" s="91"/>
      <c r="G25" s="1365">
        <v>966</v>
      </c>
      <c r="H25" s="1366"/>
      <c r="I25" s="1365">
        <v>1289</v>
      </c>
      <c r="J25" s="1366"/>
      <c r="K25" s="1361">
        <f>SUM(G25:J25)</f>
        <v>2255</v>
      </c>
      <c r="L25" s="1362"/>
    </row>
    <row r="26" spans="4:12" ht="18.75" customHeight="1" thickBot="1">
      <c r="D26" s="113" t="s">
        <v>932</v>
      </c>
      <c r="E26" s="97"/>
      <c r="F26" s="97"/>
      <c r="G26" s="1218">
        <v>5661270</v>
      </c>
      <c r="H26" s="1220"/>
      <c r="I26" s="1218">
        <v>6793406</v>
      </c>
      <c r="J26" s="1220"/>
      <c r="K26" s="1363">
        <f>SUM(G26:J26)</f>
        <v>12454676</v>
      </c>
      <c r="L26" s="1364"/>
    </row>
    <row r="27" ht="15" customHeight="1"/>
    <row r="28" ht="16.5" customHeight="1" thickBot="1">
      <c r="C28" s="43" t="s">
        <v>935</v>
      </c>
    </row>
    <row r="29" spans="4:12" ht="18.75" customHeight="1">
      <c r="D29" s="83"/>
      <c r="E29" s="84"/>
      <c r="F29" s="84"/>
      <c r="G29" s="75" t="s">
        <v>929</v>
      </c>
      <c r="H29" s="84"/>
      <c r="I29" s="75" t="s">
        <v>930</v>
      </c>
      <c r="J29" s="84"/>
      <c r="K29" s="75" t="s">
        <v>620</v>
      </c>
      <c r="L29" s="101"/>
    </row>
    <row r="30" spans="4:12" ht="18.75" customHeight="1">
      <c r="D30" s="116" t="s">
        <v>931</v>
      </c>
      <c r="E30" s="91"/>
      <c r="F30" s="91"/>
      <c r="G30" s="1361">
        <f>G15+G20+G25</f>
        <v>2323</v>
      </c>
      <c r="H30" s="1367"/>
      <c r="I30" s="1361">
        <f>I15+I20+I25</f>
        <v>14235</v>
      </c>
      <c r="J30" s="1367"/>
      <c r="K30" s="1361">
        <f>SUM(G30:J30)</f>
        <v>16558</v>
      </c>
      <c r="L30" s="1362"/>
    </row>
    <row r="31" spans="4:12" ht="18.75" customHeight="1" thickBot="1">
      <c r="D31" s="113" t="s">
        <v>932</v>
      </c>
      <c r="E31" s="97"/>
      <c r="F31" s="97"/>
      <c r="G31" s="1363">
        <f>G16+G21+G26</f>
        <v>18525888</v>
      </c>
      <c r="H31" s="1368"/>
      <c r="I31" s="1363">
        <f>I16+I21+I26</f>
        <v>96394647</v>
      </c>
      <c r="J31" s="1368"/>
      <c r="K31" s="1363">
        <f>SUM(G31:J31)</f>
        <v>114920535</v>
      </c>
      <c r="L31" s="1364"/>
    </row>
    <row r="32" ht="18.75" customHeight="1"/>
  </sheetData>
  <mergeCells count="28">
    <mergeCell ref="I6:J6"/>
    <mergeCell ref="I7:J7"/>
    <mergeCell ref="K6:L6"/>
    <mergeCell ref="K7:L7"/>
    <mergeCell ref="G25:H25"/>
    <mergeCell ref="G26:H26"/>
    <mergeCell ref="G30:H30"/>
    <mergeCell ref="G31:H31"/>
    <mergeCell ref="I30:J30"/>
    <mergeCell ref="I31:J31"/>
    <mergeCell ref="I25:J25"/>
    <mergeCell ref="I26:J26"/>
    <mergeCell ref="K25:L25"/>
    <mergeCell ref="K26:L26"/>
    <mergeCell ref="K30:L30"/>
    <mergeCell ref="K31:L31"/>
    <mergeCell ref="I20:J20"/>
    <mergeCell ref="I21:J21"/>
    <mergeCell ref="I15:J15"/>
    <mergeCell ref="I16:J16"/>
    <mergeCell ref="G15:H15"/>
    <mergeCell ref="G16:H16"/>
    <mergeCell ref="G20:H20"/>
    <mergeCell ref="G21:H21"/>
    <mergeCell ref="K15:L15"/>
    <mergeCell ref="K16:L16"/>
    <mergeCell ref="K20:L20"/>
    <mergeCell ref="K21:L21"/>
  </mergeCells>
  <printOptions horizontalCentered="1"/>
  <pageMargins left="0.5905511811023623" right="0.5905511811023623" top="0.5905511811023623" bottom="0.5905511811023623" header="0.5118110236220472" footer="0.5118110236220472"/>
  <pageSetup firstPageNumber="42" useFirstPageNumber="1" horizontalDpi="600" verticalDpi="600" orientation="portrait" paperSize="9"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dimension ref="A1:O41"/>
  <sheetViews>
    <sheetView tabSelected="1" view="pageBreakPreview" zoomScaleSheetLayoutView="100" workbookViewId="0" topLeftCell="A1">
      <selection activeCell="L12" sqref="L12"/>
    </sheetView>
  </sheetViews>
  <sheetFormatPr defaultColWidth="9.00390625" defaultRowHeight="13.5"/>
  <cols>
    <col min="1" max="4" width="3.25390625" style="283" customWidth="1"/>
    <col min="5" max="6" width="8.00390625" style="283" customWidth="1"/>
    <col min="7" max="13" width="7.75390625" style="283" customWidth="1"/>
    <col min="14" max="14" width="3.25390625" style="283" customWidth="1"/>
    <col min="15" max="16384" width="8.00390625" style="283" customWidth="1"/>
  </cols>
  <sheetData>
    <row r="1" spans="1:15" s="280" customFormat="1" ht="17.25">
      <c r="A1" s="279" t="s">
        <v>459</v>
      </c>
      <c r="N1" s="296"/>
      <c r="O1" s="296"/>
    </row>
    <row r="2" spans="1:15" s="280" customFormat="1" ht="9.75" customHeight="1">
      <c r="A2" s="279"/>
      <c r="N2" s="296"/>
      <c r="O2" s="296"/>
    </row>
    <row r="3" spans="1:15" s="280" customFormat="1" ht="24" customHeight="1">
      <c r="A3" s="297" t="s">
        <v>627</v>
      </c>
      <c r="B3" s="298"/>
      <c r="C3" s="298"/>
      <c r="D3" s="298"/>
      <c r="E3" s="298"/>
      <c r="F3" s="298"/>
      <c r="G3" s="298"/>
      <c r="H3" s="298"/>
      <c r="I3" s="298"/>
      <c r="J3" s="298"/>
      <c r="K3" s="298"/>
      <c r="L3" s="298"/>
      <c r="M3" s="299"/>
      <c r="N3" s="300"/>
      <c r="O3" s="296"/>
    </row>
    <row r="4" spans="1:15" s="280" customFormat="1" ht="24" customHeight="1">
      <c r="A4" s="297" t="s">
        <v>466</v>
      </c>
      <c r="B4" s="299"/>
      <c r="C4" s="299"/>
      <c r="D4" s="299"/>
      <c r="E4" s="299"/>
      <c r="F4" s="299"/>
      <c r="G4" s="299"/>
      <c r="H4" s="299"/>
      <c r="I4" s="299"/>
      <c r="J4" s="299"/>
      <c r="K4" s="299"/>
      <c r="L4" s="299"/>
      <c r="M4" s="299"/>
      <c r="N4" s="300"/>
      <c r="O4" s="296"/>
    </row>
    <row r="5" spans="1:15" s="282" customFormat="1" ht="13.5">
      <c r="A5" s="281"/>
      <c r="B5" s="281"/>
      <c r="C5" s="281"/>
      <c r="D5" s="281"/>
      <c r="E5" s="281"/>
      <c r="F5" s="281"/>
      <c r="G5" s="281"/>
      <c r="H5" s="281"/>
      <c r="I5" s="281"/>
      <c r="J5" s="281"/>
      <c r="K5" s="281"/>
      <c r="L5" s="281"/>
      <c r="N5" s="301"/>
      <c r="O5" s="301"/>
    </row>
    <row r="6" spans="9:15" s="280" customFormat="1" ht="17.25">
      <c r="I6" s="1256" t="s">
        <v>597</v>
      </c>
      <c r="J6" s="1256"/>
      <c r="K6" s="1258" t="s">
        <v>888</v>
      </c>
      <c r="L6" s="1258"/>
      <c r="M6" s="302"/>
      <c r="N6" s="303"/>
      <c r="O6" s="303"/>
    </row>
    <row r="7" spans="9:15" s="280" customFormat="1" ht="17.25">
      <c r="I7" s="1257" t="s">
        <v>599</v>
      </c>
      <c r="J7" s="1257"/>
      <c r="K7" s="1259" t="s">
        <v>887</v>
      </c>
      <c r="L7" s="1259"/>
      <c r="M7" s="302"/>
      <c r="N7" s="303"/>
      <c r="O7" s="303"/>
    </row>
    <row r="8" spans="14:15" ht="15" customHeight="1">
      <c r="N8" s="304"/>
      <c r="O8" s="304"/>
    </row>
    <row r="9" spans="1:15" s="285" customFormat="1" ht="22.5" customHeight="1">
      <c r="A9" s="284" t="s">
        <v>925</v>
      </c>
      <c r="N9" s="289"/>
      <c r="O9" s="289"/>
    </row>
    <row r="10" spans="3:15" s="285" customFormat="1" ht="15" customHeight="1">
      <c r="C10" s="289"/>
      <c r="D10" s="289"/>
      <c r="E10" s="289"/>
      <c r="F10" s="289"/>
      <c r="G10" s="289"/>
      <c r="H10" s="289"/>
      <c r="I10" s="289"/>
      <c r="J10" s="289"/>
      <c r="K10" s="289"/>
      <c r="L10" s="289"/>
      <c r="M10" s="289"/>
      <c r="N10" s="289"/>
      <c r="O10" s="289"/>
    </row>
    <row r="11" spans="2:15" s="285" customFormat="1" ht="17.25" customHeight="1">
      <c r="B11" s="286" t="s">
        <v>927</v>
      </c>
      <c r="C11" s="295"/>
      <c r="D11" s="289"/>
      <c r="E11" s="289"/>
      <c r="F11" s="289"/>
      <c r="G11" s="289"/>
      <c r="H11" s="289"/>
      <c r="I11" s="289"/>
      <c r="J11" s="289"/>
      <c r="K11" s="289"/>
      <c r="L11" s="289"/>
      <c r="M11" s="289"/>
      <c r="N11" s="289"/>
      <c r="O11" s="289"/>
    </row>
    <row r="12" spans="2:15" s="285" customFormat="1" ht="17.25" customHeight="1">
      <c r="B12" s="305"/>
      <c r="C12" s="289"/>
      <c r="D12" s="289"/>
      <c r="E12" s="289"/>
      <c r="F12" s="289"/>
      <c r="G12" s="289"/>
      <c r="H12" s="289"/>
      <c r="I12" s="289"/>
      <c r="J12" s="289"/>
      <c r="K12" s="289"/>
      <c r="L12" s="289"/>
      <c r="M12" s="289"/>
      <c r="N12" s="289"/>
      <c r="O12" s="289"/>
    </row>
    <row r="13" spans="2:15" s="285" customFormat="1" ht="17.25" customHeight="1" thickBot="1">
      <c r="B13" s="289"/>
      <c r="C13" s="306" t="s">
        <v>460</v>
      </c>
      <c r="D13" s="295"/>
      <c r="E13" s="289"/>
      <c r="F13" s="289"/>
      <c r="G13" s="289"/>
      <c r="H13" s="289"/>
      <c r="I13" s="289"/>
      <c r="J13" s="289"/>
      <c r="K13" s="289"/>
      <c r="L13" s="289"/>
      <c r="M13" s="1369"/>
      <c r="N13" s="289"/>
      <c r="O13" s="289"/>
    </row>
    <row r="14" spans="2:15" s="285" customFormat="1" ht="17.25" customHeight="1">
      <c r="B14" s="289"/>
      <c r="C14" s="289"/>
      <c r="D14" s="292"/>
      <c r="E14" s="293"/>
      <c r="F14" s="293"/>
      <c r="G14" s="307" t="s">
        <v>929</v>
      </c>
      <c r="H14" s="293"/>
      <c r="I14" s="307" t="s">
        <v>930</v>
      </c>
      <c r="J14" s="293"/>
      <c r="K14" s="307" t="s">
        <v>620</v>
      </c>
      <c r="L14" s="308"/>
      <c r="M14" s="1369"/>
      <c r="N14" s="289"/>
      <c r="O14" s="289"/>
    </row>
    <row r="15" spans="2:15" s="285" customFormat="1" ht="17.25" customHeight="1">
      <c r="B15" s="289"/>
      <c r="C15" s="289"/>
      <c r="D15" s="287" t="s">
        <v>931</v>
      </c>
      <c r="E15" s="288"/>
      <c r="F15" s="288"/>
      <c r="G15" s="1370">
        <v>170</v>
      </c>
      <c r="H15" s="1371"/>
      <c r="I15" s="1370">
        <v>1024</v>
      </c>
      <c r="J15" s="1371"/>
      <c r="K15" s="1370">
        <f>SUM(G15:J15)</f>
        <v>1194</v>
      </c>
      <c r="L15" s="1372"/>
      <c r="M15" s="289"/>
      <c r="N15" s="289"/>
      <c r="O15" s="289"/>
    </row>
    <row r="16" spans="2:15" s="285" customFormat="1" ht="17.25" customHeight="1" thickBot="1">
      <c r="B16" s="289"/>
      <c r="C16" s="289"/>
      <c r="D16" s="309" t="s">
        <v>932</v>
      </c>
      <c r="E16" s="291"/>
      <c r="F16" s="291"/>
      <c r="G16" s="1373">
        <v>940565</v>
      </c>
      <c r="H16" s="1375"/>
      <c r="I16" s="1373">
        <v>9858364</v>
      </c>
      <c r="J16" s="1375"/>
      <c r="K16" s="1373">
        <f>SUM(G16:J16)</f>
        <v>10798929</v>
      </c>
      <c r="L16" s="1374"/>
      <c r="M16" s="289"/>
      <c r="N16" s="289"/>
      <c r="O16" s="289"/>
    </row>
    <row r="17" spans="2:15" s="285" customFormat="1" ht="17.25" customHeight="1">
      <c r="B17" s="289"/>
      <c r="C17" s="289"/>
      <c r="D17" s="289"/>
      <c r="E17" s="289"/>
      <c r="F17" s="289"/>
      <c r="G17" s="289"/>
      <c r="H17" s="289"/>
      <c r="I17" s="289"/>
      <c r="J17" s="289"/>
      <c r="K17" s="289"/>
      <c r="L17" s="289"/>
      <c r="M17" s="289"/>
      <c r="N17" s="289"/>
      <c r="O17" s="289"/>
    </row>
    <row r="18" spans="2:15" s="285" customFormat="1" ht="17.25" customHeight="1" thickBot="1">
      <c r="B18" s="289"/>
      <c r="C18" s="306" t="s">
        <v>461</v>
      </c>
      <c r="D18" s="295"/>
      <c r="E18" s="289"/>
      <c r="F18" s="289"/>
      <c r="G18" s="289"/>
      <c r="H18" s="289"/>
      <c r="I18" s="289"/>
      <c r="J18" s="289"/>
      <c r="K18" s="289"/>
      <c r="L18" s="289"/>
      <c r="M18" s="289"/>
      <c r="N18" s="289"/>
      <c r="O18" s="289"/>
    </row>
    <row r="19" spans="2:15" s="285" customFormat="1" ht="17.25" customHeight="1">
      <c r="B19" s="289"/>
      <c r="C19" s="289"/>
      <c r="D19" s="292"/>
      <c r="E19" s="293"/>
      <c r="F19" s="293"/>
      <c r="G19" s="307" t="s">
        <v>929</v>
      </c>
      <c r="H19" s="293"/>
      <c r="I19" s="307" t="s">
        <v>930</v>
      </c>
      <c r="J19" s="293"/>
      <c r="K19" s="307" t="s">
        <v>620</v>
      </c>
      <c r="L19" s="308"/>
      <c r="M19" s="289"/>
      <c r="N19" s="289"/>
      <c r="O19" s="289"/>
    </row>
    <row r="20" spans="2:15" s="285" customFormat="1" ht="17.25" customHeight="1">
      <c r="B20" s="289"/>
      <c r="C20" s="289"/>
      <c r="D20" s="287" t="s">
        <v>931</v>
      </c>
      <c r="E20" s="310"/>
      <c r="F20" s="288"/>
      <c r="G20" s="1370">
        <v>102</v>
      </c>
      <c r="H20" s="1371"/>
      <c r="I20" s="1370">
        <v>554</v>
      </c>
      <c r="J20" s="1371"/>
      <c r="K20" s="1370">
        <f>SUM(G20:J20)</f>
        <v>656</v>
      </c>
      <c r="L20" s="1372"/>
      <c r="M20" s="289"/>
      <c r="N20" s="289"/>
      <c r="O20" s="289"/>
    </row>
    <row r="21" spans="2:15" s="285" customFormat="1" ht="17.25" customHeight="1" thickBot="1">
      <c r="B21" s="289"/>
      <c r="C21" s="289"/>
      <c r="D21" s="309" t="s">
        <v>932</v>
      </c>
      <c r="E21" s="291"/>
      <c r="F21" s="291"/>
      <c r="G21" s="1373">
        <v>901989</v>
      </c>
      <c r="H21" s="1375"/>
      <c r="I21" s="1373">
        <v>3460577</v>
      </c>
      <c r="J21" s="1375"/>
      <c r="K21" s="1373">
        <f>SUM(G21:J21)</f>
        <v>4362566</v>
      </c>
      <c r="L21" s="1374"/>
      <c r="M21" s="289"/>
      <c r="N21" s="289"/>
      <c r="O21" s="289"/>
    </row>
    <row r="22" spans="2:15" s="285" customFormat="1" ht="17.25" customHeight="1">
      <c r="B22" s="289"/>
      <c r="C22" s="289"/>
      <c r="D22" s="289"/>
      <c r="E22" s="289"/>
      <c r="F22" s="289"/>
      <c r="G22" s="289"/>
      <c r="H22" s="289"/>
      <c r="I22" s="289"/>
      <c r="J22" s="289"/>
      <c r="K22" s="289"/>
      <c r="L22" s="289"/>
      <c r="M22" s="289"/>
      <c r="N22" s="289"/>
      <c r="O22" s="289"/>
    </row>
    <row r="23" spans="2:15" s="285" customFormat="1" ht="17.25" customHeight="1" thickBot="1">
      <c r="B23" s="289"/>
      <c r="C23" s="306" t="s">
        <v>462</v>
      </c>
      <c r="D23" s="295"/>
      <c r="E23" s="289"/>
      <c r="F23" s="289"/>
      <c r="G23" s="289"/>
      <c r="H23" s="289"/>
      <c r="I23" s="289"/>
      <c r="J23" s="289"/>
      <c r="K23" s="289"/>
      <c r="L23" s="289"/>
      <c r="M23" s="289"/>
      <c r="N23" s="289"/>
      <c r="O23" s="289"/>
    </row>
    <row r="24" spans="2:15" s="285" customFormat="1" ht="17.25" customHeight="1">
      <c r="B24" s="289"/>
      <c r="C24" s="289"/>
      <c r="D24" s="292"/>
      <c r="E24" s="293"/>
      <c r="F24" s="293"/>
      <c r="G24" s="307" t="s">
        <v>929</v>
      </c>
      <c r="H24" s="293"/>
      <c r="I24" s="307" t="s">
        <v>930</v>
      </c>
      <c r="J24" s="294"/>
      <c r="K24" s="307" t="s">
        <v>620</v>
      </c>
      <c r="L24" s="308"/>
      <c r="M24" s="289"/>
      <c r="N24" s="289"/>
      <c r="O24" s="289"/>
    </row>
    <row r="25" spans="2:15" s="285" customFormat="1" ht="17.25" customHeight="1">
      <c r="B25" s="289"/>
      <c r="C25" s="289"/>
      <c r="D25" s="311" t="s">
        <v>931</v>
      </c>
      <c r="E25" s="310"/>
      <c r="F25" s="310"/>
      <c r="G25" s="1370">
        <v>124</v>
      </c>
      <c r="H25" s="1371"/>
      <c r="I25" s="1370">
        <v>2269</v>
      </c>
      <c r="J25" s="1371"/>
      <c r="K25" s="1370">
        <f>SUM(G25:J25)</f>
        <v>2393</v>
      </c>
      <c r="L25" s="1372"/>
      <c r="M25" s="289"/>
      <c r="N25" s="289"/>
      <c r="O25" s="289"/>
    </row>
    <row r="26" spans="2:15" s="285" customFormat="1" ht="17.25" customHeight="1" thickBot="1">
      <c r="B26" s="289"/>
      <c r="C26" s="289"/>
      <c r="D26" s="309" t="s">
        <v>932</v>
      </c>
      <c r="E26" s="291"/>
      <c r="F26" s="291"/>
      <c r="G26" s="1373">
        <v>1155579</v>
      </c>
      <c r="H26" s="1375"/>
      <c r="I26" s="1373">
        <v>27258456</v>
      </c>
      <c r="J26" s="1375"/>
      <c r="K26" s="1373">
        <f>SUM(G26:J26)</f>
        <v>28414035</v>
      </c>
      <c r="L26" s="1374"/>
      <c r="M26" s="289"/>
      <c r="N26" s="289"/>
      <c r="O26" s="289"/>
    </row>
    <row r="27" spans="2:15" s="285" customFormat="1" ht="17.25" customHeight="1">
      <c r="B27" s="289"/>
      <c r="C27" s="289"/>
      <c r="D27" s="289"/>
      <c r="E27" s="289"/>
      <c r="F27" s="289"/>
      <c r="G27" s="289"/>
      <c r="H27" s="289"/>
      <c r="I27" s="289"/>
      <c r="J27" s="289"/>
      <c r="K27" s="289"/>
      <c r="L27" s="289"/>
      <c r="M27" s="289"/>
      <c r="N27" s="289"/>
      <c r="O27" s="289"/>
    </row>
    <row r="28" spans="2:15" s="285" customFormat="1" ht="17.25" customHeight="1" thickBot="1">
      <c r="B28" s="289"/>
      <c r="C28" s="306" t="s">
        <v>463</v>
      </c>
      <c r="D28" s="289"/>
      <c r="E28" s="289"/>
      <c r="F28" s="289"/>
      <c r="G28" s="289"/>
      <c r="H28" s="289"/>
      <c r="I28" s="289"/>
      <c r="J28" s="289"/>
      <c r="K28" s="289"/>
      <c r="L28" s="289"/>
      <c r="M28" s="289"/>
      <c r="N28" s="289"/>
      <c r="O28" s="289"/>
    </row>
    <row r="29" spans="2:15" s="285" customFormat="1" ht="17.25" customHeight="1">
      <c r="B29" s="289"/>
      <c r="C29" s="289"/>
      <c r="D29" s="292"/>
      <c r="E29" s="293"/>
      <c r="F29" s="293"/>
      <c r="G29" s="312" t="s">
        <v>929</v>
      </c>
      <c r="H29" s="307"/>
      <c r="I29" s="307" t="s">
        <v>930</v>
      </c>
      <c r="J29" s="293"/>
      <c r="K29" s="307" t="s">
        <v>620</v>
      </c>
      <c r="L29" s="308"/>
      <c r="M29" s="289"/>
      <c r="N29" s="289"/>
      <c r="O29" s="289"/>
    </row>
    <row r="30" spans="2:15" s="285" customFormat="1" ht="17.25" customHeight="1">
      <c r="B30" s="289"/>
      <c r="C30" s="289"/>
      <c r="D30" s="287" t="s">
        <v>931</v>
      </c>
      <c r="E30" s="288"/>
      <c r="F30" s="288"/>
      <c r="G30" s="1370">
        <v>8</v>
      </c>
      <c r="H30" s="1371"/>
      <c r="I30" s="1370">
        <v>107</v>
      </c>
      <c r="J30" s="1371"/>
      <c r="K30" s="1370">
        <f>SUM(G30:J30)</f>
        <v>115</v>
      </c>
      <c r="L30" s="1372"/>
      <c r="M30" s="289"/>
      <c r="N30" s="289"/>
      <c r="O30" s="289"/>
    </row>
    <row r="31" spans="2:15" s="285" customFormat="1" ht="17.25" customHeight="1" thickBot="1">
      <c r="B31" s="289"/>
      <c r="C31" s="289"/>
      <c r="D31" s="309" t="s">
        <v>932</v>
      </c>
      <c r="E31" s="291"/>
      <c r="F31" s="291"/>
      <c r="G31" s="1373">
        <v>88754</v>
      </c>
      <c r="H31" s="1375"/>
      <c r="I31" s="1373">
        <v>1290661</v>
      </c>
      <c r="J31" s="1375"/>
      <c r="K31" s="1373">
        <f>SUM(G31:J31)</f>
        <v>1379415</v>
      </c>
      <c r="L31" s="1374"/>
      <c r="M31" s="289"/>
      <c r="N31" s="289"/>
      <c r="O31" s="289"/>
    </row>
    <row r="32" spans="2:15" s="285" customFormat="1" ht="17.25" customHeight="1">
      <c r="B32" s="289"/>
      <c r="C32" s="289"/>
      <c r="D32" s="289"/>
      <c r="E32" s="289"/>
      <c r="F32" s="289"/>
      <c r="G32" s="313"/>
      <c r="H32" s="313"/>
      <c r="I32" s="289"/>
      <c r="J32" s="289"/>
      <c r="K32" s="289"/>
      <c r="L32" s="289"/>
      <c r="M32" s="289"/>
      <c r="N32" s="289"/>
      <c r="O32" s="289"/>
    </row>
    <row r="33" spans="2:15" s="285" customFormat="1" ht="17.25" customHeight="1" thickBot="1">
      <c r="B33" s="289"/>
      <c r="C33" s="306" t="s">
        <v>464</v>
      </c>
      <c r="D33" s="289"/>
      <c r="E33" s="289"/>
      <c r="F33" s="289"/>
      <c r="G33" s="290"/>
      <c r="H33" s="290"/>
      <c r="I33" s="289"/>
      <c r="J33" s="289"/>
      <c r="K33" s="289"/>
      <c r="L33" s="289"/>
      <c r="M33" s="289"/>
      <c r="N33" s="289"/>
      <c r="O33" s="289"/>
    </row>
    <row r="34" spans="2:15" s="285" customFormat="1" ht="17.25" customHeight="1">
      <c r="B34" s="289"/>
      <c r="C34" s="289"/>
      <c r="D34" s="292"/>
      <c r="E34" s="293"/>
      <c r="F34" s="293"/>
      <c r="G34" s="312" t="s">
        <v>929</v>
      </c>
      <c r="H34" s="307"/>
      <c r="I34" s="307" t="s">
        <v>930</v>
      </c>
      <c r="J34" s="293"/>
      <c r="K34" s="307" t="s">
        <v>620</v>
      </c>
      <c r="L34" s="308"/>
      <c r="M34" s="289"/>
      <c r="N34" s="289"/>
      <c r="O34" s="289"/>
    </row>
    <row r="35" spans="2:15" s="285" customFormat="1" ht="17.25" customHeight="1">
      <c r="B35" s="289"/>
      <c r="C35" s="289"/>
      <c r="D35" s="287" t="s">
        <v>931</v>
      </c>
      <c r="E35" s="310"/>
      <c r="F35" s="288"/>
      <c r="G35" s="1370">
        <f>SUM(G15,G20,G25,G30)</f>
        <v>404</v>
      </c>
      <c r="H35" s="1371"/>
      <c r="I35" s="1370">
        <f>SUM(I15,I20,I25,I30)</f>
        <v>3954</v>
      </c>
      <c r="J35" s="1371"/>
      <c r="K35" s="1370">
        <f>SUM(G35:J35)</f>
        <v>4358</v>
      </c>
      <c r="L35" s="1372"/>
      <c r="M35" s="289"/>
      <c r="N35" s="289"/>
      <c r="O35" s="289"/>
    </row>
    <row r="36" spans="2:15" s="285" customFormat="1" ht="17.25" customHeight="1" thickBot="1">
      <c r="B36" s="289"/>
      <c r="C36" s="289"/>
      <c r="D36" s="309" t="s">
        <v>932</v>
      </c>
      <c r="E36" s="291"/>
      <c r="F36" s="291"/>
      <c r="G36" s="1373">
        <f>SUM(G16,G21,G26,G31)</f>
        <v>3086887</v>
      </c>
      <c r="H36" s="1375"/>
      <c r="I36" s="1373">
        <f>SUM(I16,I21,I26,I31)</f>
        <v>41868058</v>
      </c>
      <c r="J36" s="1375"/>
      <c r="K36" s="1373">
        <f>SUM(G36:J36)</f>
        <v>44954945</v>
      </c>
      <c r="L36" s="1374"/>
      <c r="M36" s="289"/>
      <c r="N36" s="289"/>
      <c r="O36" s="289"/>
    </row>
    <row r="37" spans="2:15" s="285" customFormat="1" ht="15.75" customHeight="1">
      <c r="B37" s="289"/>
      <c r="C37" s="289"/>
      <c r="D37" s="289"/>
      <c r="E37" s="289"/>
      <c r="F37" s="289"/>
      <c r="G37" s="313"/>
      <c r="H37" s="313"/>
      <c r="I37" s="289"/>
      <c r="J37" s="289"/>
      <c r="K37" s="289"/>
      <c r="L37" s="289"/>
      <c r="M37" s="289"/>
      <c r="N37" s="289"/>
      <c r="O37" s="289"/>
    </row>
    <row r="38" spans="2:15" ht="12.75" customHeight="1">
      <c r="B38" s="304"/>
      <c r="C38" s="304"/>
      <c r="D38" s="304"/>
      <c r="E38" s="304"/>
      <c r="F38" s="304"/>
      <c r="G38" s="304"/>
      <c r="H38" s="304"/>
      <c r="I38" s="304"/>
      <c r="J38" s="304"/>
      <c r="K38" s="304"/>
      <c r="L38" s="304"/>
      <c r="M38" s="304"/>
      <c r="N38" s="304"/>
      <c r="O38" s="304"/>
    </row>
    <row r="39" spans="2:15" ht="12.75" customHeight="1">
      <c r="B39" s="304"/>
      <c r="C39" s="304"/>
      <c r="D39" s="304"/>
      <c r="E39" s="304"/>
      <c r="F39" s="304"/>
      <c r="G39" s="304"/>
      <c r="H39" s="304"/>
      <c r="I39" s="304"/>
      <c r="J39" s="304"/>
      <c r="K39" s="304"/>
      <c r="L39" s="304"/>
      <c r="M39" s="304"/>
      <c r="N39" s="304"/>
      <c r="O39" s="304"/>
    </row>
    <row r="40" spans="1:15" ht="12.75" customHeight="1">
      <c r="A40" s="304"/>
      <c r="B40" s="304"/>
      <c r="C40" s="304"/>
      <c r="D40" s="304"/>
      <c r="E40" s="304"/>
      <c r="F40" s="304"/>
      <c r="G40" s="304"/>
      <c r="H40" s="304"/>
      <c r="I40" s="304"/>
      <c r="J40" s="304"/>
      <c r="K40" s="304"/>
      <c r="L40" s="304"/>
      <c r="M40" s="304"/>
      <c r="N40" s="304"/>
      <c r="O40" s="304"/>
    </row>
    <row r="41" spans="1:14" ht="12">
      <c r="A41" s="304"/>
      <c r="B41" s="304"/>
      <c r="C41" s="304"/>
      <c r="D41" s="304"/>
      <c r="E41" s="304"/>
      <c r="F41" s="304"/>
      <c r="G41" s="304"/>
      <c r="H41" s="304"/>
      <c r="I41" s="304"/>
      <c r="J41" s="304"/>
      <c r="K41" s="304"/>
      <c r="L41" s="304"/>
      <c r="M41" s="304"/>
      <c r="N41" s="304"/>
    </row>
  </sheetData>
  <mergeCells count="35">
    <mergeCell ref="G35:H35"/>
    <mergeCell ref="I35:J35"/>
    <mergeCell ref="K35:L35"/>
    <mergeCell ref="G36:H36"/>
    <mergeCell ref="I36:J36"/>
    <mergeCell ref="K36:L36"/>
    <mergeCell ref="G30:H30"/>
    <mergeCell ref="I30:J30"/>
    <mergeCell ref="K30:L30"/>
    <mergeCell ref="G31:H31"/>
    <mergeCell ref="I31:J31"/>
    <mergeCell ref="K31:L31"/>
    <mergeCell ref="G25:H25"/>
    <mergeCell ref="I25:J25"/>
    <mergeCell ref="K25:L25"/>
    <mergeCell ref="G26:H26"/>
    <mergeCell ref="I26:J26"/>
    <mergeCell ref="K26:L26"/>
    <mergeCell ref="G20:H20"/>
    <mergeCell ref="I20:J20"/>
    <mergeCell ref="K20:L20"/>
    <mergeCell ref="G21:H21"/>
    <mergeCell ref="I21:J21"/>
    <mergeCell ref="K21:L21"/>
    <mergeCell ref="G15:H15"/>
    <mergeCell ref="I15:J15"/>
    <mergeCell ref="K15:L15"/>
    <mergeCell ref="K16:L16"/>
    <mergeCell ref="I16:J16"/>
    <mergeCell ref="G16:H16"/>
    <mergeCell ref="M13:M14"/>
    <mergeCell ref="I6:J6"/>
    <mergeCell ref="K6:L6"/>
    <mergeCell ref="I7:J7"/>
    <mergeCell ref="K7:L7"/>
  </mergeCells>
  <printOptions horizontalCentered="1"/>
  <pageMargins left="0.5905511811023623" right="0.5905511811023623" top="0.5905511811023623" bottom="0.5905511811023623" header="0.5118110236220472" footer="0.5118110236220472"/>
  <pageSetup firstPageNumber="43" useFirstPageNumber="1" horizontalDpi="600" verticalDpi="600" orientation="portrait" paperSize="9"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L42"/>
  <sheetViews>
    <sheetView workbookViewId="0" topLeftCell="A1">
      <selection activeCell="B5" sqref="B5"/>
    </sheetView>
  </sheetViews>
  <sheetFormatPr defaultColWidth="9.00390625" defaultRowHeight="13.5"/>
  <cols>
    <col min="1" max="1" width="2.875" style="47" customWidth="1"/>
    <col min="2" max="2" width="2.75390625" style="47" customWidth="1"/>
    <col min="3" max="3" width="23.625" style="47" customWidth="1"/>
    <col min="4" max="10" width="8.00390625" style="47" customWidth="1"/>
    <col min="11" max="11" width="2.875" style="47" customWidth="1"/>
    <col min="12" max="16384" width="8.00390625" style="47" customWidth="1"/>
  </cols>
  <sheetData>
    <row r="1" s="33" customFormat="1" ht="14.25">
      <c r="A1" s="33" t="s">
        <v>936</v>
      </c>
    </row>
    <row r="2" s="33" customFormat="1" ht="14.25"/>
    <row r="3" s="33" customFormat="1" ht="14.25"/>
    <row r="4" spans="1:11" s="34" customFormat="1" ht="15" customHeight="1">
      <c r="A4" s="48" t="s">
        <v>627</v>
      </c>
      <c r="B4" s="41"/>
      <c r="C4" s="41"/>
      <c r="D4" s="41"/>
      <c r="E4" s="41"/>
      <c r="F4" s="41"/>
      <c r="G4" s="41"/>
      <c r="H4" s="41"/>
      <c r="I4" s="41"/>
      <c r="J4" s="41"/>
      <c r="K4" s="41"/>
    </row>
    <row r="5" spans="1:11" s="34" customFormat="1" ht="15" customHeight="1">
      <c r="A5" s="48" t="s">
        <v>95</v>
      </c>
      <c r="B5" s="41"/>
      <c r="C5" s="41"/>
      <c r="D5" s="41"/>
      <c r="E5" s="41"/>
      <c r="F5" s="41"/>
      <c r="G5" s="41"/>
      <c r="H5" s="41"/>
      <c r="I5" s="41"/>
      <c r="J5" s="41"/>
      <c r="K5" s="41"/>
    </row>
    <row r="6" spans="1:6" s="43" customFormat="1" ht="13.5">
      <c r="A6" s="42"/>
      <c r="B6" s="42"/>
      <c r="C6" s="42"/>
      <c r="D6" s="42"/>
      <c r="E6" s="42"/>
      <c r="F6" s="42"/>
    </row>
    <row r="7" spans="7:12" s="34" customFormat="1" ht="17.25">
      <c r="G7" s="1256" t="s">
        <v>597</v>
      </c>
      <c r="H7" s="1256"/>
      <c r="I7" s="56" t="s">
        <v>888</v>
      </c>
      <c r="J7" s="44"/>
      <c r="L7" s="53"/>
    </row>
    <row r="8" spans="7:12" s="34" customFormat="1" ht="17.25">
      <c r="G8" s="1257" t="s">
        <v>599</v>
      </c>
      <c r="H8" s="1257"/>
      <c r="I8" s="56" t="s">
        <v>887</v>
      </c>
      <c r="J8" s="44"/>
      <c r="L8" s="53"/>
    </row>
    <row r="9" ht="15" customHeight="1">
      <c r="K9" s="53"/>
    </row>
    <row r="10" spans="1:6" s="33" customFormat="1" ht="15" customHeight="1">
      <c r="A10" s="33" t="s">
        <v>925</v>
      </c>
      <c r="E10" s="1376" t="s">
        <v>937</v>
      </c>
      <c r="F10" s="1376"/>
    </row>
    <row r="11" ht="9.75" customHeight="1"/>
    <row r="12" s="43" customFormat="1" ht="15" customHeight="1">
      <c r="B12" s="43" t="s">
        <v>938</v>
      </c>
    </row>
    <row r="13" ht="15" customHeight="1"/>
    <row r="14" s="43" customFormat="1" ht="15" customHeight="1" thickBot="1">
      <c r="B14" s="43" t="s">
        <v>939</v>
      </c>
    </row>
    <row r="15" spans="3:10" ht="15" customHeight="1">
      <c r="C15" s="83" t="s">
        <v>923</v>
      </c>
      <c r="D15" s="107" t="s">
        <v>621</v>
      </c>
      <c r="E15" s="107" t="s">
        <v>622</v>
      </c>
      <c r="F15" s="107" t="s">
        <v>623</v>
      </c>
      <c r="G15" s="107" t="s">
        <v>915</v>
      </c>
      <c r="H15" s="107" t="s">
        <v>916</v>
      </c>
      <c r="I15" s="107" t="s">
        <v>917</v>
      </c>
      <c r="J15" s="117" t="s">
        <v>620</v>
      </c>
    </row>
    <row r="16" spans="3:10" ht="15" customHeight="1">
      <c r="C16" s="94" t="s">
        <v>940</v>
      </c>
      <c r="D16" s="118"/>
      <c r="E16" s="118"/>
      <c r="F16" s="118"/>
      <c r="G16" s="118"/>
      <c r="H16" s="118"/>
      <c r="I16" s="118"/>
      <c r="J16" s="119"/>
    </row>
    <row r="17" spans="3:10" ht="15" customHeight="1">
      <c r="C17" s="94" t="s">
        <v>941</v>
      </c>
      <c r="D17" s="118"/>
      <c r="E17" s="118"/>
      <c r="F17" s="118"/>
      <c r="G17" s="118"/>
      <c r="H17" s="118"/>
      <c r="I17" s="118"/>
      <c r="J17" s="119"/>
    </row>
    <row r="18" spans="3:10" ht="15" customHeight="1">
      <c r="C18" s="94" t="s">
        <v>942</v>
      </c>
      <c r="D18" s="118"/>
      <c r="E18" s="118"/>
      <c r="F18" s="118"/>
      <c r="G18" s="118"/>
      <c r="H18" s="118"/>
      <c r="I18" s="118"/>
      <c r="J18" s="119"/>
    </row>
    <row r="19" spans="3:10" ht="15" customHeight="1">
      <c r="C19" s="94" t="s">
        <v>943</v>
      </c>
      <c r="D19" s="118"/>
      <c r="E19" s="118"/>
      <c r="F19" s="118"/>
      <c r="G19" s="118"/>
      <c r="H19" s="118"/>
      <c r="I19" s="118"/>
      <c r="J19" s="119"/>
    </row>
    <row r="20" spans="3:10" ht="15" customHeight="1">
      <c r="C20" s="94" t="s">
        <v>944</v>
      </c>
      <c r="D20" s="118"/>
      <c r="E20" s="118"/>
      <c r="F20" s="118"/>
      <c r="G20" s="118"/>
      <c r="H20" s="118"/>
      <c r="I20" s="118"/>
      <c r="J20" s="119"/>
    </row>
    <row r="21" spans="3:10" ht="15" customHeight="1">
      <c r="C21" s="94" t="s">
        <v>945</v>
      </c>
      <c r="D21" s="118"/>
      <c r="E21" s="118"/>
      <c r="F21" s="118"/>
      <c r="G21" s="118"/>
      <c r="H21" s="118"/>
      <c r="I21" s="118"/>
      <c r="J21" s="119"/>
    </row>
    <row r="22" spans="3:10" ht="15" customHeight="1" thickBot="1">
      <c r="C22" s="113" t="s">
        <v>924</v>
      </c>
      <c r="D22" s="120"/>
      <c r="E22" s="120"/>
      <c r="F22" s="120"/>
      <c r="G22" s="120"/>
      <c r="H22" s="120"/>
      <c r="I22" s="120"/>
      <c r="J22" s="121"/>
    </row>
    <row r="23" ht="15" customHeight="1"/>
    <row r="24" spans="2:10" ht="14.25" thickBot="1">
      <c r="B24" s="43" t="s">
        <v>600</v>
      </c>
      <c r="J24" s="122" t="s">
        <v>946</v>
      </c>
    </row>
    <row r="25" spans="3:10" ht="15" customHeight="1">
      <c r="C25" s="83" t="s">
        <v>923</v>
      </c>
      <c r="D25" s="107" t="s">
        <v>621</v>
      </c>
      <c r="E25" s="107" t="s">
        <v>622</v>
      </c>
      <c r="F25" s="107" t="s">
        <v>623</v>
      </c>
      <c r="G25" s="107" t="s">
        <v>915</v>
      </c>
      <c r="H25" s="107" t="s">
        <v>916</v>
      </c>
      <c r="I25" s="107" t="s">
        <v>917</v>
      </c>
      <c r="J25" s="117" t="s">
        <v>620</v>
      </c>
    </row>
    <row r="26" spans="3:10" ht="15" customHeight="1">
      <c r="C26" s="94" t="s">
        <v>940</v>
      </c>
      <c r="D26" s="118"/>
      <c r="E26" s="118"/>
      <c r="F26" s="118"/>
      <c r="G26" s="118"/>
      <c r="H26" s="118"/>
      <c r="I26" s="118"/>
      <c r="J26" s="119"/>
    </row>
    <row r="27" spans="3:10" ht="15" customHeight="1">
      <c r="C27" s="94" t="s">
        <v>941</v>
      </c>
      <c r="D27" s="118"/>
      <c r="E27" s="118"/>
      <c r="F27" s="118"/>
      <c r="G27" s="118"/>
      <c r="H27" s="118"/>
      <c r="I27" s="118"/>
      <c r="J27" s="119"/>
    </row>
    <row r="28" spans="3:10" ht="15" customHeight="1">
      <c r="C28" s="94" t="s">
        <v>942</v>
      </c>
      <c r="D28" s="118"/>
      <c r="E28" s="118"/>
      <c r="F28" s="118"/>
      <c r="G28" s="118"/>
      <c r="H28" s="118"/>
      <c r="I28" s="118"/>
      <c r="J28" s="119"/>
    </row>
    <row r="29" spans="3:10" ht="15" customHeight="1">
      <c r="C29" s="94" t="s">
        <v>943</v>
      </c>
      <c r="D29" s="118"/>
      <c r="E29" s="118"/>
      <c r="F29" s="118"/>
      <c r="G29" s="118"/>
      <c r="H29" s="118"/>
      <c r="I29" s="118"/>
      <c r="J29" s="119"/>
    </row>
    <row r="30" spans="3:10" ht="15" customHeight="1">
      <c r="C30" s="94" t="s">
        <v>944</v>
      </c>
      <c r="D30" s="118"/>
      <c r="E30" s="118"/>
      <c r="F30" s="118"/>
      <c r="G30" s="118"/>
      <c r="H30" s="118"/>
      <c r="I30" s="118"/>
      <c r="J30" s="119"/>
    </row>
    <row r="31" spans="3:10" ht="15" customHeight="1">
      <c r="C31" s="94" t="s">
        <v>945</v>
      </c>
      <c r="D31" s="118"/>
      <c r="E31" s="118"/>
      <c r="F31" s="118"/>
      <c r="G31" s="118"/>
      <c r="H31" s="118"/>
      <c r="I31" s="118"/>
      <c r="J31" s="119"/>
    </row>
    <row r="32" spans="3:10" ht="15" customHeight="1" thickBot="1">
      <c r="C32" s="113" t="s">
        <v>924</v>
      </c>
      <c r="D32" s="120"/>
      <c r="E32" s="120"/>
      <c r="F32" s="120"/>
      <c r="G32" s="120"/>
      <c r="H32" s="120"/>
      <c r="I32" s="120"/>
      <c r="J32" s="121"/>
    </row>
    <row r="33" ht="15" customHeight="1"/>
    <row r="34" spans="2:10" ht="14.25" thickBot="1">
      <c r="B34" s="43" t="s">
        <v>601</v>
      </c>
      <c r="J34" s="122" t="s">
        <v>946</v>
      </c>
    </row>
    <row r="35" spans="3:10" ht="15" customHeight="1">
      <c r="C35" s="83" t="s">
        <v>923</v>
      </c>
      <c r="D35" s="107" t="s">
        <v>621</v>
      </c>
      <c r="E35" s="107" t="s">
        <v>622</v>
      </c>
      <c r="F35" s="107" t="s">
        <v>623</v>
      </c>
      <c r="G35" s="107" t="s">
        <v>915</v>
      </c>
      <c r="H35" s="107" t="s">
        <v>916</v>
      </c>
      <c r="I35" s="107" t="s">
        <v>917</v>
      </c>
      <c r="J35" s="117" t="s">
        <v>620</v>
      </c>
    </row>
    <row r="36" spans="3:10" ht="15" customHeight="1">
      <c r="C36" s="94" t="s">
        <v>940</v>
      </c>
      <c r="D36" s="118"/>
      <c r="E36" s="118"/>
      <c r="F36" s="118"/>
      <c r="G36" s="118"/>
      <c r="H36" s="118"/>
      <c r="I36" s="118"/>
      <c r="J36" s="119"/>
    </row>
    <row r="37" spans="3:10" ht="15" customHeight="1">
      <c r="C37" s="94" t="s">
        <v>941</v>
      </c>
      <c r="D37" s="118"/>
      <c r="E37" s="118"/>
      <c r="F37" s="118"/>
      <c r="G37" s="118"/>
      <c r="H37" s="118"/>
      <c r="I37" s="118"/>
      <c r="J37" s="119"/>
    </row>
    <row r="38" spans="3:10" ht="15" customHeight="1">
      <c r="C38" s="94" t="s">
        <v>942</v>
      </c>
      <c r="D38" s="118"/>
      <c r="E38" s="118"/>
      <c r="F38" s="118"/>
      <c r="G38" s="118"/>
      <c r="H38" s="118"/>
      <c r="I38" s="118"/>
      <c r="J38" s="119"/>
    </row>
    <row r="39" spans="3:10" ht="15" customHeight="1">
      <c r="C39" s="94" t="s">
        <v>943</v>
      </c>
      <c r="D39" s="118"/>
      <c r="E39" s="118"/>
      <c r="F39" s="118"/>
      <c r="G39" s="118"/>
      <c r="H39" s="118"/>
      <c r="I39" s="118"/>
      <c r="J39" s="119"/>
    </row>
    <row r="40" spans="3:10" ht="15" customHeight="1">
      <c r="C40" s="94" t="s">
        <v>944</v>
      </c>
      <c r="D40" s="118"/>
      <c r="E40" s="118"/>
      <c r="F40" s="118"/>
      <c r="G40" s="118"/>
      <c r="H40" s="118"/>
      <c r="I40" s="118"/>
      <c r="J40" s="119"/>
    </row>
    <row r="41" spans="3:10" ht="15" customHeight="1">
      <c r="C41" s="94" t="s">
        <v>945</v>
      </c>
      <c r="D41" s="118"/>
      <c r="E41" s="118"/>
      <c r="F41" s="118"/>
      <c r="G41" s="118"/>
      <c r="H41" s="118"/>
      <c r="I41" s="118"/>
      <c r="J41" s="119"/>
    </row>
    <row r="42" spans="3:10" ht="15" customHeight="1" thickBot="1">
      <c r="C42" s="113" t="s">
        <v>924</v>
      </c>
      <c r="D42" s="120"/>
      <c r="E42" s="120"/>
      <c r="F42" s="120"/>
      <c r="G42" s="120"/>
      <c r="H42" s="120"/>
      <c r="I42" s="120"/>
      <c r="J42" s="121"/>
    </row>
  </sheetData>
  <mergeCells count="3">
    <mergeCell ref="G7:H7"/>
    <mergeCell ref="G8:H8"/>
    <mergeCell ref="E10:F10"/>
  </mergeCells>
  <printOptions horizontalCentered="1"/>
  <pageMargins left="0.5905511811023623" right="0.5905511811023623" top="0.7874015748031497" bottom="0.5905511811023623" header="0.31496062992125984" footer="0.5118110236220472"/>
  <pageSetup firstPageNumber="44" useFirstPageNumber="1" horizontalDpi="600" verticalDpi="600" orientation="portrait" paperSize="9"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M32"/>
  <sheetViews>
    <sheetView workbookViewId="0" topLeftCell="A19">
      <selection activeCell="C11" sqref="C11"/>
    </sheetView>
  </sheetViews>
  <sheetFormatPr defaultColWidth="9.00390625" defaultRowHeight="18" customHeight="1"/>
  <cols>
    <col min="1" max="1" width="2.625" style="47" customWidth="1"/>
    <col min="2" max="2" width="11.125" style="47" customWidth="1"/>
    <col min="3" max="3" width="9.375" style="47" customWidth="1"/>
    <col min="4" max="5" width="15.375" style="47" bestFit="1" customWidth="1"/>
    <col min="6" max="6" width="16.875" style="47" customWidth="1"/>
    <col min="7" max="7" width="13.125" style="47" customWidth="1"/>
    <col min="8" max="8" width="13.25390625" style="47" bestFit="1" customWidth="1"/>
    <col min="9" max="9" width="11.625" style="47" customWidth="1"/>
    <col min="10" max="10" width="3.25390625" style="47" customWidth="1"/>
    <col min="11" max="16384" width="8.00390625" style="47" customWidth="1"/>
  </cols>
  <sheetData>
    <row r="1" spans="1:13" s="34" customFormat="1" ht="17.25">
      <c r="A1" s="33" t="s">
        <v>947</v>
      </c>
      <c r="G1" s="53"/>
      <c r="H1" s="53"/>
      <c r="I1" s="53"/>
      <c r="J1" s="123"/>
      <c r="K1" s="124"/>
      <c r="L1" s="53"/>
      <c r="M1" s="53"/>
    </row>
    <row r="2" spans="1:13" s="34" customFormat="1" ht="17.25">
      <c r="A2" s="33"/>
      <c r="G2" s="53"/>
      <c r="H2" s="53"/>
      <c r="I2" s="53"/>
      <c r="J2" s="123"/>
      <c r="K2" s="124"/>
      <c r="L2" s="53"/>
      <c r="M2" s="53"/>
    </row>
    <row r="3" spans="1:13" s="34" customFormat="1" ht="9.75" customHeight="1">
      <c r="A3" s="33"/>
      <c r="H3" s="35"/>
      <c r="I3" s="125"/>
      <c r="J3" s="123"/>
      <c r="K3" s="124"/>
      <c r="L3" s="53"/>
      <c r="M3" s="53"/>
    </row>
    <row r="4" spans="1:13" s="34" customFormat="1" ht="24" customHeight="1">
      <c r="A4" s="39" t="s">
        <v>602</v>
      </c>
      <c r="B4" s="40"/>
      <c r="C4" s="40"/>
      <c r="D4" s="40"/>
      <c r="E4" s="40"/>
      <c r="F4" s="40"/>
      <c r="G4" s="40"/>
      <c r="H4" s="126"/>
      <c r="I4" s="126"/>
      <c r="J4" s="35"/>
      <c r="K4" s="127"/>
      <c r="L4" s="53"/>
      <c r="M4" s="53"/>
    </row>
    <row r="5" spans="1:9" s="34" customFormat="1" ht="24" customHeight="1">
      <c r="A5" s="41" t="s">
        <v>95</v>
      </c>
      <c r="B5" s="41"/>
      <c r="C5" s="41"/>
      <c r="D5" s="41"/>
      <c r="E5" s="41"/>
      <c r="F5" s="41"/>
      <c r="G5" s="41"/>
      <c r="H5" s="41"/>
      <c r="I5" s="41"/>
    </row>
    <row r="6" spans="1:12" s="43" customFormat="1" ht="13.5">
      <c r="A6" s="42"/>
      <c r="B6" s="42"/>
      <c r="C6" s="42"/>
      <c r="D6" s="42"/>
      <c r="E6" s="42"/>
      <c r="F6" s="42"/>
      <c r="G6" s="42"/>
      <c r="H6" s="42"/>
      <c r="I6" s="42"/>
      <c r="L6" s="35"/>
    </row>
    <row r="7" spans="6:11" s="34" customFormat="1" ht="17.25">
      <c r="F7" s="53"/>
      <c r="G7" s="128" t="s">
        <v>948</v>
      </c>
      <c r="H7" s="56" t="s">
        <v>888</v>
      </c>
      <c r="I7" s="81"/>
      <c r="J7" s="53"/>
      <c r="K7" s="36"/>
    </row>
    <row r="8" spans="6:11" s="34" customFormat="1" ht="17.25">
      <c r="F8" s="53"/>
      <c r="G8" s="55" t="s">
        <v>949</v>
      </c>
      <c r="H8" s="56" t="s">
        <v>887</v>
      </c>
      <c r="I8" s="81"/>
      <c r="J8" s="53"/>
      <c r="K8" s="36"/>
    </row>
    <row r="9" ht="18" customHeight="1">
      <c r="J9" s="53"/>
    </row>
    <row r="10" ht="18" customHeight="1">
      <c r="A10" s="34" t="s">
        <v>950</v>
      </c>
    </row>
    <row r="12" spans="2:9" ht="18" customHeight="1" thickBot="1">
      <c r="B12" s="43"/>
      <c r="C12" s="43"/>
      <c r="D12" s="43"/>
      <c r="E12" s="43"/>
      <c r="F12" s="43"/>
      <c r="G12" s="43"/>
      <c r="H12" s="43"/>
      <c r="I12" s="129" t="s">
        <v>946</v>
      </c>
    </row>
    <row r="13" spans="2:9" ht="45.75" customHeight="1">
      <c r="B13" s="130" t="s">
        <v>951</v>
      </c>
      <c r="C13" s="131"/>
      <c r="D13" s="61" t="s">
        <v>952</v>
      </c>
      <c r="E13" s="61" t="s">
        <v>953</v>
      </c>
      <c r="F13" s="61" t="s">
        <v>1120</v>
      </c>
      <c r="G13" s="61" t="s">
        <v>1121</v>
      </c>
      <c r="H13" s="61" t="s">
        <v>954</v>
      </c>
      <c r="I13" s="132" t="s">
        <v>1122</v>
      </c>
    </row>
    <row r="14" spans="2:9" ht="21" customHeight="1">
      <c r="B14" s="133" t="s">
        <v>955</v>
      </c>
      <c r="C14" s="134" t="s">
        <v>956</v>
      </c>
      <c r="D14" s="135">
        <v>2195217810</v>
      </c>
      <c r="E14" s="135">
        <v>2195217810</v>
      </c>
      <c r="F14" s="135">
        <v>3057660</v>
      </c>
      <c r="G14" s="136"/>
      <c r="H14" s="137"/>
      <c r="I14" s="262"/>
    </row>
    <row r="15" spans="2:9" ht="21" customHeight="1">
      <c r="B15" s="133"/>
      <c r="C15" s="134" t="s">
        <v>957</v>
      </c>
      <c r="D15" s="135">
        <v>557836060</v>
      </c>
      <c r="E15" s="135">
        <v>525588860</v>
      </c>
      <c r="F15" s="135">
        <v>872530</v>
      </c>
      <c r="G15" s="135">
        <v>0</v>
      </c>
      <c r="H15" s="135">
        <v>32247200</v>
      </c>
      <c r="I15" s="262">
        <v>16190710</v>
      </c>
    </row>
    <row r="16" spans="2:9" ht="21" customHeight="1">
      <c r="B16" s="139"/>
      <c r="C16" s="134" t="s">
        <v>620</v>
      </c>
      <c r="D16" s="140">
        <f aca="true" t="shared" si="0" ref="D16:I16">SUM(D14:D15)</f>
        <v>2753053870</v>
      </c>
      <c r="E16" s="140">
        <f t="shared" si="0"/>
        <v>2720806670</v>
      </c>
      <c r="F16" s="140">
        <f t="shared" si="0"/>
        <v>3930190</v>
      </c>
      <c r="G16" s="140">
        <f t="shared" si="0"/>
        <v>0</v>
      </c>
      <c r="H16" s="140">
        <f t="shared" si="0"/>
        <v>32247200</v>
      </c>
      <c r="I16" s="265">
        <f t="shared" si="0"/>
        <v>16190710</v>
      </c>
    </row>
    <row r="17" spans="2:9" ht="21" customHeight="1">
      <c r="B17" s="139" t="s">
        <v>958</v>
      </c>
      <c r="C17" s="134" t="s">
        <v>957</v>
      </c>
      <c r="D17" s="135">
        <v>53914710</v>
      </c>
      <c r="E17" s="135">
        <v>14588893</v>
      </c>
      <c r="F17" s="135">
        <v>26180</v>
      </c>
      <c r="G17" s="135">
        <v>10740390</v>
      </c>
      <c r="H17" s="135">
        <v>28585427</v>
      </c>
      <c r="I17" s="262">
        <v>0</v>
      </c>
    </row>
    <row r="18" spans="2:9" ht="21" customHeight="1">
      <c r="B18" s="133" t="s">
        <v>959</v>
      </c>
      <c r="C18" s="134" t="s">
        <v>956</v>
      </c>
      <c r="D18" s="140">
        <f>D14</f>
        <v>2195217810</v>
      </c>
      <c r="E18" s="140">
        <f>E14</f>
        <v>2195217810</v>
      </c>
      <c r="F18" s="140">
        <f>F14</f>
        <v>3057660</v>
      </c>
      <c r="G18" s="141"/>
      <c r="H18" s="141"/>
      <c r="I18" s="266">
        <f>I14</f>
        <v>0</v>
      </c>
    </row>
    <row r="19" spans="2:9" ht="21" customHeight="1">
      <c r="B19" s="93"/>
      <c r="C19" s="134" t="s">
        <v>957</v>
      </c>
      <c r="D19" s="140">
        <f aca="true" t="shared" si="1" ref="D19:I19">D15+D17</f>
        <v>611750770</v>
      </c>
      <c r="E19" s="140">
        <f t="shared" si="1"/>
        <v>540177753</v>
      </c>
      <c r="F19" s="140">
        <f t="shared" si="1"/>
        <v>898710</v>
      </c>
      <c r="G19" s="140">
        <f t="shared" si="1"/>
        <v>10740390</v>
      </c>
      <c r="H19" s="140">
        <f t="shared" si="1"/>
        <v>60832627</v>
      </c>
      <c r="I19" s="265">
        <f t="shared" si="1"/>
        <v>16190710</v>
      </c>
    </row>
    <row r="20" spans="2:9" ht="21" customHeight="1" thickBot="1">
      <c r="B20" s="142"/>
      <c r="C20" s="143" t="s">
        <v>620</v>
      </c>
      <c r="D20" s="144">
        <f aca="true" t="shared" si="2" ref="D20:I20">SUM(D18:D19)</f>
        <v>2806968580</v>
      </c>
      <c r="E20" s="144">
        <f t="shared" si="2"/>
        <v>2735395563</v>
      </c>
      <c r="F20" s="144">
        <f t="shared" si="2"/>
        <v>3956370</v>
      </c>
      <c r="G20" s="144">
        <f t="shared" si="2"/>
        <v>10740390</v>
      </c>
      <c r="H20" s="144">
        <f t="shared" si="2"/>
        <v>60832627</v>
      </c>
      <c r="I20" s="267">
        <f t="shared" si="2"/>
        <v>16190710</v>
      </c>
    </row>
    <row r="21" spans="3:6" ht="18.75" customHeight="1">
      <c r="C21" s="43"/>
      <c r="D21" s="263"/>
      <c r="E21" s="264"/>
      <c r="F21" s="264"/>
    </row>
    <row r="22" ht="12.75" customHeight="1"/>
    <row r="23" ht="18" customHeight="1">
      <c r="A23" s="34" t="s">
        <v>960</v>
      </c>
    </row>
    <row r="24" ht="12.75" customHeight="1"/>
    <row r="25" spans="2:8" ht="18" customHeight="1" thickBot="1">
      <c r="B25" s="43"/>
      <c r="C25" s="43"/>
      <c r="D25" s="43"/>
      <c r="E25" s="43"/>
      <c r="F25" s="43"/>
      <c r="G25" s="43"/>
      <c r="H25" s="129" t="s">
        <v>946</v>
      </c>
    </row>
    <row r="26" spans="2:8" ht="45.75" customHeight="1">
      <c r="B26" s="130" t="s">
        <v>951</v>
      </c>
      <c r="C26" s="84"/>
      <c r="D26" s="61" t="s">
        <v>961</v>
      </c>
      <c r="E26" s="61" t="s">
        <v>1131</v>
      </c>
      <c r="F26" s="61" t="s">
        <v>1132</v>
      </c>
      <c r="G26" s="61" t="s">
        <v>1133</v>
      </c>
      <c r="H26" s="64" t="s">
        <v>962</v>
      </c>
    </row>
    <row r="27" spans="2:8" ht="21.75" customHeight="1">
      <c r="B27" s="60" t="s">
        <v>963</v>
      </c>
      <c r="C27" s="90"/>
      <c r="D27" s="140">
        <v>15151866132</v>
      </c>
      <c r="E27" s="135">
        <v>15151967904</v>
      </c>
      <c r="F27" s="135">
        <v>101772</v>
      </c>
      <c r="G27" s="135">
        <v>0</v>
      </c>
      <c r="H27" s="138">
        <v>0</v>
      </c>
    </row>
    <row r="28" spans="2:8" ht="21.75" customHeight="1">
      <c r="B28" s="60" t="s">
        <v>964</v>
      </c>
      <c r="C28" s="90"/>
      <c r="D28" s="140">
        <v>1063794915</v>
      </c>
      <c r="E28" s="135">
        <v>1063794915</v>
      </c>
      <c r="F28" s="135">
        <v>0</v>
      </c>
      <c r="G28" s="135">
        <v>0</v>
      </c>
      <c r="H28" s="138">
        <v>0</v>
      </c>
    </row>
    <row r="29" spans="2:8" ht="21.75" customHeight="1">
      <c r="B29" s="60" t="s">
        <v>965</v>
      </c>
      <c r="C29" s="90"/>
      <c r="D29" s="140">
        <v>159875480</v>
      </c>
      <c r="E29" s="135">
        <v>159875480</v>
      </c>
      <c r="F29" s="135">
        <v>0</v>
      </c>
      <c r="G29" s="135">
        <v>0</v>
      </c>
      <c r="H29" s="138">
        <v>0</v>
      </c>
    </row>
    <row r="30" spans="2:8" ht="21.75" customHeight="1">
      <c r="B30" s="1377" t="s">
        <v>465</v>
      </c>
      <c r="C30" s="1378"/>
      <c r="D30" s="140">
        <v>214240068</v>
      </c>
      <c r="E30" s="135">
        <v>214240068</v>
      </c>
      <c r="F30" s="135">
        <v>0</v>
      </c>
      <c r="G30" s="135">
        <v>0</v>
      </c>
      <c r="H30" s="138">
        <v>0</v>
      </c>
    </row>
    <row r="31" spans="2:8" ht="21.75" customHeight="1">
      <c r="B31" s="60" t="s">
        <v>966</v>
      </c>
      <c r="C31" s="90"/>
      <c r="D31" s="140">
        <v>0</v>
      </c>
      <c r="E31" s="135">
        <v>0</v>
      </c>
      <c r="F31" s="135">
        <v>0</v>
      </c>
      <c r="G31" s="135">
        <v>0</v>
      </c>
      <c r="H31" s="138">
        <v>0</v>
      </c>
    </row>
    <row r="32" spans="2:8" ht="21.75" customHeight="1" thickBot="1">
      <c r="B32" s="145" t="s">
        <v>620</v>
      </c>
      <c r="C32" s="97"/>
      <c r="D32" s="144">
        <f>E32-F32-G32-H32</f>
        <v>16589776595</v>
      </c>
      <c r="E32" s="144">
        <f>SUM(E27:E31)</f>
        <v>16589878367</v>
      </c>
      <c r="F32" s="144">
        <f>SUM(F27:F31)</f>
        <v>101772</v>
      </c>
      <c r="G32" s="144">
        <f>SUM(G27:G31)</f>
        <v>0</v>
      </c>
      <c r="H32" s="146">
        <f>SUM(H27:H31)</f>
        <v>0</v>
      </c>
    </row>
  </sheetData>
  <mergeCells count="1">
    <mergeCell ref="B30:C30"/>
  </mergeCells>
  <printOptions horizontalCentered="1"/>
  <pageMargins left="0.5905511811023623" right="0.5905511811023623" top="0.5905511811023623" bottom="0.5905511811023623" header="0.5118110236220472" footer="0.5118110236220472"/>
  <pageSetup firstPageNumber="45" useFirstPageNumber="1" fitToHeight="1" fitToWidth="1" horizontalDpi="600" verticalDpi="600" orientation="portrait" paperSize="9" scale="76"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48"/>
  <sheetViews>
    <sheetView view="pageBreakPreview" zoomScaleSheetLayoutView="100" workbookViewId="0" topLeftCell="A31">
      <selection activeCell="I41" sqref="I41"/>
    </sheetView>
  </sheetViews>
  <sheetFormatPr defaultColWidth="9.00390625" defaultRowHeight="20.25" customHeight="1"/>
  <cols>
    <col min="1" max="1" width="2.50390625" style="47" customWidth="1"/>
    <col min="2" max="2" width="3.125" style="47" customWidth="1"/>
    <col min="3" max="3" width="9.375" style="47" customWidth="1"/>
    <col min="4" max="4" width="22.375" style="47" customWidth="1"/>
    <col min="5" max="5" width="15.625" style="47" bestFit="1" customWidth="1"/>
    <col min="6" max="6" width="9.375" style="47" customWidth="1"/>
    <col min="7" max="8" width="10.25390625" style="47" customWidth="1"/>
    <col min="9" max="9" width="15.125" style="47" bestFit="1" customWidth="1"/>
    <col min="10" max="10" width="3.25390625" style="47" customWidth="1"/>
    <col min="11" max="11" width="15.125" style="47" bestFit="1" customWidth="1"/>
    <col min="12" max="16384" width="8.00390625" style="47" customWidth="1"/>
  </cols>
  <sheetData>
    <row r="1" s="34" customFormat="1" ht="18">
      <c r="A1" s="33" t="s">
        <v>967</v>
      </c>
    </row>
    <row r="2" spans="1:10" s="34" customFormat="1" ht="24" customHeight="1">
      <c r="A2" s="39" t="s">
        <v>627</v>
      </c>
      <c r="B2" s="40"/>
      <c r="C2" s="40"/>
      <c r="D2" s="40"/>
      <c r="E2" s="40"/>
      <c r="F2" s="40"/>
      <c r="G2" s="40"/>
      <c r="H2" s="40"/>
      <c r="I2" s="41"/>
      <c r="J2" s="41"/>
    </row>
    <row r="3" spans="1:10" s="34" customFormat="1" ht="24" customHeight="1">
      <c r="A3" s="41" t="s">
        <v>95</v>
      </c>
      <c r="B3" s="41"/>
      <c r="C3" s="41"/>
      <c r="D3" s="41"/>
      <c r="E3" s="41"/>
      <c r="F3" s="41"/>
      <c r="G3" s="41"/>
      <c r="H3" s="41"/>
      <c r="I3" s="41"/>
      <c r="J3" s="41"/>
    </row>
    <row r="4" spans="1:8" s="43" customFormat="1" ht="14.25">
      <c r="A4" s="42"/>
      <c r="B4" s="42"/>
      <c r="C4" s="42"/>
      <c r="D4" s="42"/>
      <c r="E4" s="42"/>
      <c r="F4" s="42"/>
      <c r="G4" s="42"/>
      <c r="H4" s="42"/>
    </row>
    <row r="5" spans="7:11" s="34" customFormat="1" ht="18">
      <c r="G5" s="147"/>
      <c r="H5" s="148" t="s">
        <v>603</v>
      </c>
      <c r="I5" s="148" t="s">
        <v>888</v>
      </c>
      <c r="J5" s="53"/>
      <c r="K5" s="53"/>
    </row>
    <row r="6" spans="7:11" s="34" customFormat="1" ht="18">
      <c r="G6" s="149"/>
      <c r="H6" s="55" t="s">
        <v>604</v>
      </c>
      <c r="I6" s="56" t="s">
        <v>887</v>
      </c>
      <c r="J6" s="53"/>
      <c r="K6" s="53"/>
    </row>
    <row r="8" spans="1:2" ht="20.25" customHeight="1">
      <c r="A8" s="34" t="s">
        <v>968</v>
      </c>
      <c r="B8" s="34"/>
    </row>
    <row r="10" spans="2:3" ht="20.25" customHeight="1">
      <c r="B10" s="33" t="s">
        <v>970</v>
      </c>
      <c r="C10" s="33"/>
    </row>
    <row r="11" spans="9:12" ht="16.5" customHeight="1" thickBot="1">
      <c r="I11" s="122" t="s">
        <v>946</v>
      </c>
      <c r="L11" s="34"/>
    </row>
    <row r="12" spans="3:9" ht="19.5" customHeight="1">
      <c r="C12" s="83" t="s">
        <v>971</v>
      </c>
      <c r="D12" s="84"/>
      <c r="E12" s="84"/>
      <c r="F12" s="75" t="s">
        <v>972</v>
      </c>
      <c r="G12" s="84"/>
      <c r="H12" s="84"/>
      <c r="I12" s="101"/>
    </row>
    <row r="13" spans="3:9" ht="19.5" customHeight="1">
      <c r="C13" s="116" t="s">
        <v>973</v>
      </c>
      <c r="D13" s="91"/>
      <c r="E13" s="150" t="s">
        <v>974</v>
      </c>
      <c r="F13" s="151" t="s">
        <v>973</v>
      </c>
      <c r="G13" s="91"/>
      <c r="H13" s="91"/>
      <c r="I13" s="152" t="s">
        <v>974</v>
      </c>
    </row>
    <row r="14" spans="3:9" ht="19.5" customHeight="1">
      <c r="C14" s="94" t="s">
        <v>975</v>
      </c>
      <c r="D14" s="118" t="s">
        <v>412</v>
      </c>
      <c r="E14" s="256">
        <v>2739351933</v>
      </c>
      <c r="F14" s="118" t="s">
        <v>976</v>
      </c>
      <c r="G14" s="90"/>
      <c r="H14" s="90"/>
      <c r="I14" s="262">
        <v>599530487</v>
      </c>
    </row>
    <row r="15" spans="3:9" ht="19.5" customHeight="1">
      <c r="C15" s="189" t="s">
        <v>977</v>
      </c>
      <c r="D15" s="118" t="s">
        <v>978</v>
      </c>
      <c r="E15" s="256">
        <v>0</v>
      </c>
      <c r="F15" s="190" t="s">
        <v>979</v>
      </c>
      <c r="G15" s="118" t="s">
        <v>963</v>
      </c>
      <c r="H15" s="90"/>
      <c r="I15" s="262">
        <v>15151947856</v>
      </c>
    </row>
    <row r="16" spans="3:9" ht="19.5" customHeight="1">
      <c r="C16" s="255" t="s">
        <v>980</v>
      </c>
      <c r="D16" s="118" t="s">
        <v>646</v>
      </c>
      <c r="E16" s="256">
        <v>0</v>
      </c>
      <c r="F16" s="153"/>
      <c r="G16" s="118" t="s">
        <v>964</v>
      </c>
      <c r="H16" s="90"/>
      <c r="I16" s="262">
        <v>1063814963</v>
      </c>
    </row>
    <row r="17" spans="3:9" ht="19.5" customHeight="1">
      <c r="C17" s="189" t="s">
        <v>981</v>
      </c>
      <c r="D17" s="118" t="s">
        <v>982</v>
      </c>
      <c r="E17" s="256">
        <v>0</v>
      </c>
      <c r="F17" s="153"/>
      <c r="G17" s="118" t="s">
        <v>965</v>
      </c>
      <c r="H17" s="90"/>
      <c r="I17" s="262">
        <v>159875480</v>
      </c>
    </row>
    <row r="18" spans="3:9" ht="19.5" customHeight="1">
      <c r="C18" s="255" t="s">
        <v>983</v>
      </c>
      <c r="D18" s="118" t="s">
        <v>983</v>
      </c>
      <c r="E18" s="256">
        <v>0</v>
      </c>
      <c r="F18" s="153"/>
      <c r="G18" s="1383" t="s">
        <v>849</v>
      </c>
      <c r="H18" s="1384"/>
      <c r="I18" s="262">
        <v>214240068</v>
      </c>
    </row>
    <row r="19" spans="3:11" ht="19.5" customHeight="1">
      <c r="C19" s="1387" t="s">
        <v>1538</v>
      </c>
      <c r="D19" s="118" t="s">
        <v>986</v>
      </c>
      <c r="E19" s="256">
        <v>3329958000</v>
      </c>
      <c r="F19" s="153"/>
      <c r="G19" s="118" t="s">
        <v>984</v>
      </c>
      <c r="H19" s="90"/>
      <c r="I19" s="262">
        <v>0</v>
      </c>
      <c r="K19" s="258"/>
    </row>
    <row r="20" spans="3:9" ht="19.5" customHeight="1">
      <c r="C20" s="1388"/>
      <c r="D20" s="118" t="s">
        <v>624</v>
      </c>
      <c r="E20" s="256">
        <v>610232000</v>
      </c>
      <c r="F20" s="153"/>
      <c r="G20" s="118" t="s">
        <v>605</v>
      </c>
      <c r="H20" s="90"/>
      <c r="I20" s="262">
        <v>25954345</v>
      </c>
    </row>
    <row r="21" spans="3:9" ht="19.5" customHeight="1">
      <c r="C21" s="1388"/>
      <c r="D21" s="118" t="s">
        <v>987</v>
      </c>
      <c r="E21" s="256">
        <v>0</v>
      </c>
      <c r="F21" s="153"/>
      <c r="G21" s="153" t="s">
        <v>646</v>
      </c>
      <c r="H21" s="49"/>
      <c r="I21" s="262">
        <v>0</v>
      </c>
    </row>
    <row r="22" spans="3:9" ht="19.5" customHeight="1">
      <c r="C22" s="1389"/>
      <c r="D22" s="118" t="s">
        <v>646</v>
      </c>
      <c r="E22" s="256">
        <v>2391000</v>
      </c>
      <c r="F22" s="154" t="s">
        <v>625</v>
      </c>
      <c r="G22" s="155"/>
      <c r="H22" s="156"/>
      <c r="I22" s="262">
        <v>13602125</v>
      </c>
    </row>
    <row r="23" spans="3:9" ht="19.5" customHeight="1">
      <c r="C23" s="94" t="s">
        <v>989</v>
      </c>
      <c r="D23" s="90"/>
      <c r="E23" s="256">
        <v>5373546000</v>
      </c>
      <c r="F23" s="118" t="s">
        <v>988</v>
      </c>
      <c r="G23" s="90"/>
      <c r="H23" s="90"/>
      <c r="I23" s="262">
        <v>0</v>
      </c>
    </row>
    <row r="24" spans="3:9" ht="19.5" customHeight="1">
      <c r="C24" s="93" t="s">
        <v>991</v>
      </c>
      <c r="D24" s="118" t="s">
        <v>992</v>
      </c>
      <c r="E24" s="256">
        <v>2081223000</v>
      </c>
      <c r="F24" s="118" t="s">
        <v>990</v>
      </c>
      <c r="G24" s="90"/>
      <c r="H24" s="90"/>
      <c r="I24" s="262">
        <v>0</v>
      </c>
    </row>
    <row r="25" spans="3:9" ht="19.5" customHeight="1">
      <c r="C25" s="93" t="s">
        <v>994</v>
      </c>
      <c r="D25" s="118" t="s">
        <v>995</v>
      </c>
      <c r="E25" s="256">
        <v>0</v>
      </c>
      <c r="F25" s="118" t="s">
        <v>993</v>
      </c>
      <c r="G25" s="90"/>
      <c r="H25" s="90"/>
      <c r="I25" s="262">
        <v>498990</v>
      </c>
    </row>
    <row r="26" spans="3:9" ht="19.5" customHeight="1">
      <c r="C26" s="94"/>
      <c r="D26" s="118" t="s">
        <v>646</v>
      </c>
      <c r="E26" s="256">
        <v>409000</v>
      </c>
      <c r="F26" s="157" t="s">
        <v>996</v>
      </c>
      <c r="G26" s="154" t="s">
        <v>997</v>
      </c>
      <c r="H26" s="156"/>
      <c r="I26" s="262">
        <v>0</v>
      </c>
    </row>
    <row r="27" spans="3:9" ht="19.5" customHeight="1">
      <c r="C27" s="94" t="s">
        <v>999</v>
      </c>
      <c r="D27" s="90"/>
      <c r="E27" s="256">
        <v>0</v>
      </c>
      <c r="F27" s="158"/>
      <c r="G27" s="154" t="s">
        <v>998</v>
      </c>
      <c r="H27" s="156"/>
      <c r="I27" s="1405">
        <v>0</v>
      </c>
    </row>
    <row r="28" spans="3:9" ht="19.5" customHeight="1">
      <c r="C28" s="94" t="s">
        <v>1001</v>
      </c>
      <c r="D28" s="90"/>
      <c r="E28" s="256">
        <v>498990</v>
      </c>
      <c r="F28" s="118" t="s">
        <v>1000</v>
      </c>
      <c r="G28" s="90"/>
      <c r="H28" s="90"/>
      <c r="I28" s="262">
        <v>0</v>
      </c>
    </row>
    <row r="29" spans="3:9" ht="19.5" customHeight="1">
      <c r="C29" s="94" t="s">
        <v>1004</v>
      </c>
      <c r="D29" s="90"/>
      <c r="E29" s="1407">
        <v>0</v>
      </c>
      <c r="F29" s="159" t="s">
        <v>1002</v>
      </c>
      <c r="G29" s="1385" t="s">
        <v>1003</v>
      </c>
      <c r="H29" s="1386"/>
      <c r="I29" s="1406">
        <v>0</v>
      </c>
    </row>
    <row r="30" spans="3:12" ht="19.5" customHeight="1">
      <c r="C30" s="93" t="s">
        <v>1006</v>
      </c>
      <c r="D30" s="253" t="s">
        <v>1007</v>
      </c>
      <c r="E30" s="256">
        <v>2076867979</v>
      </c>
      <c r="F30" s="153"/>
      <c r="G30" s="154" t="s">
        <v>1005</v>
      </c>
      <c r="H30" s="156"/>
      <c r="I30" s="257">
        <v>0</v>
      </c>
      <c r="K30" s="49"/>
      <c r="L30" s="49"/>
    </row>
    <row r="31" spans="3:12" ht="19.5" customHeight="1">
      <c r="C31" s="93"/>
      <c r="D31" s="253" t="s">
        <v>1008</v>
      </c>
      <c r="E31" s="256">
        <v>596730487</v>
      </c>
      <c r="F31" s="118"/>
      <c r="G31" s="154" t="s">
        <v>998</v>
      </c>
      <c r="H31" s="156"/>
      <c r="I31" s="257">
        <v>70995589</v>
      </c>
      <c r="K31" s="49"/>
      <c r="L31" s="49"/>
    </row>
    <row r="32" spans="3:12" ht="19.5" customHeight="1">
      <c r="C32" s="93"/>
      <c r="D32" s="253" t="s">
        <v>1009</v>
      </c>
      <c r="E32" s="256">
        <v>491000000</v>
      </c>
      <c r="F32" s="153"/>
      <c r="G32" s="49"/>
      <c r="H32" s="49"/>
      <c r="I32" s="1379"/>
      <c r="K32" s="49"/>
      <c r="L32" s="49"/>
    </row>
    <row r="33" spans="3:12" ht="19.5" customHeight="1">
      <c r="C33" s="93"/>
      <c r="D33" s="254" t="s">
        <v>1010</v>
      </c>
      <c r="E33" s="256">
        <v>0</v>
      </c>
      <c r="F33" s="153"/>
      <c r="G33" s="49"/>
      <c r="H33" s="49"/>
      <c r="I33" s="1380"/>
      <c r="K33" s="49"/>
      <c r="L33" s="49"/>
    </row>
    <row r="34" spans="3:12" ht="19.5" customHeight="1">
      <c r="C34" s="93"/>
      <c r="D34" s="161" t="s">
        <v>1011</v>
      </c>
      <c r="E34" s="1407">
        <v>0</v>
      </c>
      <c r="F34" s="153"/>
      <c r="G34" s="49"/>
      <c r="H34" s="49"/>
      <c r="I34" s="1380"/>
      <c r="K34" s="49"/>
      <c r="L34" s="49"/>
    </row>
    <row r="35" spans="3:9" ht="19.5" customHeight="1">
      <c r="C35" s="94"/>
      <c r="D35" s="161" t="s">
        <v>606</v>
      </c>
      <c r="E35" s="256">
        <v>0</v>
      </c>
      <c r="F35" s="153"/>
      <c r="G35" s="49"/>
      <c r="H35" s="49"/>
      <c r="I35" s="1380"/>
    </row>
    <row r="36" spans="3:9" ht="19.5" customHeight="1">
      <c r="C36" s="94" t="s">
        <v>1012</v>
      </c>
      <c r="D36" s="90"/>
      <c r="E36" s="256">
        <v>70236716</v>
      </c>
      <c r="F36" s="153"/>
      <c r="G36" s="49"/>
      <c r="H36" s="49"/>
      <c r="I36" s="1380"/>
    </row>
    <row r="37" spans="3:9" ht="19.5" customHeight="1">
      <c r="C37" s="93" t="s">
        <v>1013</v>
      </c>
      <c r="D37" s="160" t="s">
        <v>1014</v>
      </c>
      <c r="E37" s="1408">
        <v>0</v>
      </c>
      <c r="F37" s="153"/>
      <c r="G37" s="49"/>
      <c r="H37" s="49"/>
      <c r="I37" s="1380"/>
    </row>
    <row r="38" spans="3:9" ht="19.5" customHeight="1">
      <c r="C38" s="94"/>
      <c r="D38" s="160" t="s">
        <v>998</v>
      </c>
      <c r="E38" s="1408">
        <v>0</v>
      </c>
      <c r="F38" s="153"/>
      <c r="G38" s="49"/>
      <c r="H38" s="49"/>
      <c r="I38" s="1380"/>
    </row>
    <row r="39" spans="3:9" ht="19.5" customHeight="1">
      <c r="C39" s="94" t="s">
        <v>1015</v>
      </c>
      <c r="D39" s="90"/>
      <c r="E39" s="256">
        <v>124492</v>
      </c>
      <c r="F39" s="118"/>
      <c r="G39" s="90"/>
      <c r="H39" s="90"/>
      <c r="I39" s="1381"/>
    </row>
    <row r="40" spans="3:9" ht="19.5" customHeight="1" thickBot="1">
      <c r="C40" s="162" t="s">
        <v>924</v>
      </c>
      <c r="D40" s="163"/>
      <c r="E40" s="164">
        <f>SUM(E14:E39)</f>
        <v>17372569597</v>
      </c>
      <c r="F40" s="165" t="s">
        <v>924</v>
      </c>
      <c r="G40" s="163"/>
      <c r="H40" s="163"/>
      <c r="I40" s="166">
        <f>SUM(I14:I31)</f>
        <v>17300459903</v>
      </c>
    </row>
    <row r="41" spans="3:9" ht="19.5" customHeight="1">
      <c r="C41" s="49" t="s">
        <v>1016</v>
      </c>
      <c r="D41" s="50"/>
      <c r="E41" s="167">
        <f>E40-I40</f>
        <v>72109694</v>
      </c>
      <c r="F41" s="49" t="s">
        <v>1017</v>
      </c>
      <c r="G41" s="50"/>
      <c r="H41" s="50"/>
      <c r="I41" s="49"/>
    </row>
    <row r="42" spans="3:9" ht="19.5" customHeight="1">
      <c r="C42" s="49" t="s">
        <v>1018</v>
      </c>
      <c r="D42" s="50"/>
      <c r="E42" s="167">
        <v>0</v>
      </c>
      <c r="F42" s="49" t="s">
        <v>1017</v>
      </c>
      <c r="G42" s="50"/>
      <c r="H42" s="50"/>
      <c r="I42" s="49" t="s">
        <v>193</v>
      </c>
    </row>
    <row r="43" spans="3:9" ht="12.75" thickBot="1">
      <c r="C43" s="97"/>
      <c r="D43" s="97"/>
      <c r="E43" s="96"/>
      <c r="F43" s="50"/>
      <c r="G43" s="50"/>
      <c r="H43" s="50"/>
      <c r="I43" s="49"/>
    </row>
    <row r="44" spans="3:9" ht="19.5" customHeight="1" thickBot="1">
      <c r="C44" s="168" t="s">
        <v>1019</v>
      </c>
      <c r="D44" s="97"/>
      <c r="E44" s="169">
        <v>86023192</v>
      </c>
      <c r="F44" s="50"/>
      <c r="G44" s="50"/>
      <c r="H44" s="50"/>
      <c r="I44" s="49"/>
    </row>
    <row r="45" spans="3:9" ht="6" customHeight="1">
      <c r="C45" s="50"/>
      <c r="D45" s="50"/>
      <c r="E45" s="49"/>
      <c r="F45" s="50"/>
      <c r="G45" s="50"/>
      <c r="H45" s="50"/>
      <c r="I45" s="49"/>
    </row>
    <row r="46" spans="3:5" ht="10.5" customHeight="1">
      <c r="C46" s="49"/>
      <c r="D46" s="49"/>
      <c r="E46" s="49"/>
    </row>
    <row r="47" spans="3:9" ht="30" customHeight="1">
      <c r="C47" s="1382" t="s">
        <v>427</v>
      </c>
      <c r="D47" s="1382"/>
      <c r="E47" s="1382"/>
      <c r="F47" s="1382"/>
      <c r="G47" s="1382"/>
      <c r="H47" s="1382"/>
      <c r="I47" s="1382"/>
    </row>
    <row r="48" spans="3:9" ht="20.25" customHeight="1">
      <c r="C48" s="278"/>
      <c r="D48" s="278"/>
      <c r="E48" s="278"/>
      <c r="F48" s="278"/>
      <c r="G48" s="278"/>
      <c r="H48" s="278"/>
      <c r="I48" s="278"/>
    </row>
  </sheetData>
  <mergeCells count="5">
    <mergeCell ref="I32:I39"/>
    <mergeCell ref="C47:I47"/>
    <mergeCell ref="G18:H18"/>
    <mergeCell ref="G29:H29"/>
    <mergeCell ref="C19:C22"/>
  </mergeCells>
  <printOptions/>
  <pageMargins left="0.5905511811023623" right="0.2755905511811024" top="0.5905511811023623" bottom="0.5905511811023623" header="0.5118110236220472" footer="0.5118110236220472"/>
  <pageSetup firstPageNumber="46" useFirstPageNumber="1" fitToHeight="1" fitToWidth="1" horizontalDpi="600" verticalDpi="600" orientation="portrait" paperSize="9" scale="91" r:id="rId4"/>
  <headerFooter alignWithMargins="0">
    <oddFooter>&amp;C－&amp;P－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G66"/>
  <sheetViews>
    <sheetView workbookViewId="0" topLeftCell="A7">
      <selection activeCell="N68" sqref="N68"/>
    </sheetView>
  </sheetViews>
  <sheetFormatPr defaultColWidth="9.00390625" defaultRowHeight="13.5"/>
  <cols>
    <col min="1" max="16384" width="2.625" style="11" customWidth="1"/>
  </cols>
  <sheetData>
    <row r="1" ht="12">
      <c r="A1" s="11" t="s">
        <v>1463</v>
      </c>
    </row>
    <row r="4" spans="3:33" ht="12">
      <c r="C4" s="392" t="s">
        <v>850</v>
      </c>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row>
    <row r="5" spans="3:33" ht="1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row>
    <row r="6" spans="3:33" ht="1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row>
    <row r="7" spans="3:33" ht="1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row>
    <row r="8" spans="3:33" ht="12">
      <c r="C8" s="392" t="s">
        <v>139</v>
      </c>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row>
    <row r="9" spans="3:33" ht="1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row>
    <row r="10" spans="3:33" ht="1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row>
    <row r="11" spans="3:33" ht="1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row>
    <row r="13" ht="12">
      <c r="A13" s="11" t="s">
        <v>1178</v>
      </c>
    </row>
    <row r="15" spans="1:33" ht="12">
      <c r="A15" s="413"/>
      <c r="B15" s="414"/>
      <c r="C15" s="414"/>
      <c r="D15" s="414"/>
      <c r="E15" s="414"/>
      <c r="F15" s="415"/>
      <c r="G15" s="389" t="s">
        <v>1190</v>
      </c>
      <c r="H15" s="388"/>
      <c r="I15" s="388"/>
      <c r="J15" s="388"/>
      <c r="K15" s="388"/>
      <c r="L15" s="388"/>
      <c r="M15" s="388"/>
      <c r="N15" s="388"/>
      <c r="O15" s="388"/>
      <c r="P15" s="388"/>
      <c r="Q15" s="388"/>
      <c r="R15" s="388"/>
      <c r="S15" s="387"/>
      <c r="T15" s="389" t="s">
        <v>1191</v>
      </c>
      <c r="U15" s="384"/>
      <c r="V15" s="384"/>
      <c r="W15" s="384"/>
      <c r="X15" s="384"/>
      <c r="Y15" s="384"/>
      <c r="Z15" s="384"/>
      <c r="AA15" s="384"/>
      <c r="AB15" s="384"/>
      <c r="AC15" s="384"/>
      <c r="AD15" s="384"/>
      <c r="AE15" s="384"/>
      <c r="AF15" s="384"/>
      <c r="AG15" s="385"/>
    </row>
    <row r="16" spans="1:33" ht="12">
      <c r="A16" s="416"/>
      <c r="B16" s="417"/>
      <c r="C16" s="417"/>
      <c r="D16" s="417"/>
      <c r="E16" s="417"/>
      <c r="F16" s="418"/>
      <c r="G16" s="381"/>
      <c r="H16" s="382"/>
      <c r="I16" s="382"/>
      <c r="J16" s="382"/>
      <c r="K16" s="382"/>
      <c r="L16" s="382"/>
      <c r="M16" s="382"/>
      <c r="N16" s="382"/>
      <c r="O16" s="382"/>
      <c r="P16" s="382"/>
      <c r="Q16" s="382"/>
      <c r="R16" s="382"/>
      <c r="S16" s="383"/>
      <c r="T16" s="386"/>
      <c r="U16" s="411"/>
      <c r="V16" s="411"/>
      <c r="W16" s="411"/>
      <c r="X16" s="411"/>
      <c r="Y16" s="411"/>
      <c r="Z16" s="411"/>
      <c r="AA16" s="411"/>
      <c r="AB16" s="411"/>
      <c r="AC16" s="411"/>
      <c r="AD16" s="411"/>
      <c r="AE16" s="411"/>
      <c r="AF16" s="411"/>
      <c r="AG16" s="412"/>
    </row>
    <row r="17" spans="1:33" ht="12">
      <c r="A17" s="395"/>
      <c r="B17" s="396"/>
      <c r="C17" s="396"/>
      <c r="D17" s="396"/>
      <c r="E17" s="396"/>
      <c r="F17" s="397"/>
      <c r="G17" s="393"/>
      <c r="H17" s="390"/>
      <c r="I17" s="390"/>
      <c r="J17" s="390"/>
      <c r="K17" s="390"/>
      <c r="L17" s="390"/>
      <c r="M17" s="390"/>
      <c r="N17" s="390"/>
      <c r="O17" s="390"/>
      <c r="P17" s="390"/>
      <c r="Q17" s="390"/>
      <c r="R17" s="390"/>
      <c r="S17" s="391"/>
      <c r="T17" s="393"/>
      <c r="U17" s="390"/>
      <c r="V17" s="390"/>
      <c r="W17" s="390"/>
      <c r="X17" s="390"/>
      <c r="Y17" s="390"/>
      <c r="Z17" s="390"/>
      <c r="AA17" s="390"/>
      <c r="AB17" s="390"/>
      <c r="AC17" s="390"/>
      <c r="AD17" s="390"/>
      <c r="AE17" s="390"/>
      <c r="AF17" s="390"/>
      <c r="AG17" s="391"/>
    </row>
    <row r="18" spans="1:33" ht="12">
      <c r="A18" s="401" t="s">
        <v>1179</v>
      </c>
      <c r="B18" s="402"/>
      <c r="C18" s="402"/>
      <c r="D18" s="402"/>
      <c r="E18" s="402"/>
      <c r="F18" s="403"/>
      <c r="G18" s="398" t="s">
        <v>1180</v>
      </c>
      <c r="H18" s="399"/>
      <c r="I18" s="399"/>
      <c r="J18" s="399"/>
      <c r="K18" s="399"/>
      <c r="L18" s="399"/>
      <c r="M18" s="399"/>
      <c r="N18" s="399"/>
      <c r="O18" s="399"/>
      <c r="P18" s="399"/>
      <c r="Q18" s="399"/>
      <c r="R18" s="399"/>
      <c r="S18" s="394"/>
      <c r="T18" s="398"/>
      <c r="U18" s="399"/>
      <c r="V18" s="399"/>
      <c r="W18" s="399"/>
      <c r="X18" s="399"/>
      <c r="Y18" s="399"/>
      <c r="Z18" s="399"/>
      <c r="AA18" s="399"/>
      <c r="AB18" s="399"/>
      <c r="AC18" s="399"/>
      <c r="AD18" s="399"/>
      <c r="AE18" s="399"/>
      <c r="AF18" s="399"/>
      <c r="AG18" s="394"/>
    </row>
    <row r="19" spans="1:33" ht="12">
      <c r="A19" s="401"/>
      <c r="B19" s="402"/>
      <c r="C19" s="402"/>
      <c r="D19" s="402"/>
      <c r="E19" s="402"/>
      <c r="F19" s="403"/>
      <c r="G19" s="398"/>
      <c r="H19" s="399"/>
      <c r="I19" s="399"/>
      <c r="J19" s="399"/>
      <c r="K19" s="399"/>
      <c r="L19" s="399"/>
      <c r="M19" s="399"/>
      <c r="N19" s="399"/>
      <c r="O19" s="399"/>
      <c r="P19" s="399"/>
      <c r="Q19" s="399"/>
      <c r="R19" s="399"/>
      <c r="S19" s="394"/>
      <c r="T19" s="398"/>
      <c r="U19" s="399"/>
      <c r="V19" s="399"/>
      <c r="W19" s="399"/>
      <c r="X19" s="399"/>
      <c r="Y19" s="399"/>
      <c r="Z19" s="399"/>
      <c r="AA19" s="399"/>
      <c r="AB19" s="399"/>
      <c r="AC19" s="399"/>
      <c r="AD19" s="399"/>
      <c r="AE19" s="399"/>
      <c r="AF19" s="399"/>
      <c r="AG19" s="394"/>
    </row>
    <row r="20" spans="1:33" ht="13.5" customHeight="1">
      <c r="A20" s="401"/>
      <c r="B20" s="402"/>
      <c r="C20" s="402"/>
      <c r="D20" s="402"/>
      <c r="E20" s="402"/>
      <c r="F20" s="403"/>
      <c r="G20" s="398" t="s">
        <v>1181</v>
      </c>
      <c r="H20" s="399"/>
      <c r="I20" s="399"/>
      <c r="J20" s="399"/>
      <c r="K20" s="399"/>
      <c r="L20" s="399"/>
      <c r="M20" s="399"/>
      <c r="N20" s="399"/>
      <c r="O20" s="399"/>
      <c r="P20" s="399"/>
      <c r="Q20" s="399"/>
      <c r="R20" s="399"/>
      <c r="S20" s="394"/>
      <c r="T20" s="398"/>
      <c r="U20" s="399"/>
      <c r="V20" s="399"/>
      <c r="W20" s="399"/>
      <c r="X20" s="399"/>
      <c r="Y20" s="399"/>
      <c r="Z20" s="399"/>
      <c r="AA20" s="399"/>
      <c r="AB20" s="399"/>
      <c r="AC20" s="399"/>
      <c r="AD20" s="399"/>
      <c r="AE20" s="399"/>
      <c r="AF20" s="399"/>
      <c r="AG20" s="394"/>
    </row>
    <row r="21" spans="1:33" ht="12">
      <c r="A21" s="401"/>
      <c r="B21" s="402"/>
      <c r="C21" s="402"/>
      <c r="D21" s="402"/>
      <c r="E21" s="402"/>
      <c r="F21" s="403"/>
      <c r="G21" s="398"/>
      <c r="H21" s="399"/>
      <c r="I21" s="399"/>
      <c r="J21" s="399"/>
      <c r="K21" s="399"/>
      <c r="L21" s="399"/>
      <c r="M21" s="399"/>
      <c r="N21" s="399"/>
      <c r="O21" s="399"/>
      <c r="P21" s="399"/>
      <c r="Q21" s="399"/>
      <c r="R21" s="399"/>
      <c r="S21" s="394"/>
      <c r="T21" s="398"/>
      <c r="U21" s="399"/>
      <c r="V21" s="399"/>
      <c r="W21" s="399"/>
      <c r="X21" s="399"/>
      <c r="Y21" s="399"/>
      <c r="Z21" s="399"/>
      <c r="AA21" s="399"/>
      <c r="AB21" s="399"/>
      <c r="AC21" s="399"/>
      <c r="AD21" s="399"/>
      <c r="AE21" s="399"/>
      <c r="AF21" s="399"/>
      <c r="AG21" s="394"/>
    </row>
    <row r="22" spans="1:33" ht="12">
      <c r="A22" s="401" t="s">
        <v>1183</v>
      </c>
      <c r="B22" s="402"/>
      <c r="C22" s="402"/>
      <c r="D22" s="402"/>
      <c r="E22" s="402"/>
      <c r="F22" s="403"/>
      <c r="G22" s="398" t="s">
        <v>1182</v>
      </c>
      <c r="H22" s="399"/>
      <c r="I22" s="399"/>
      <c r="J22" s="399"/>
      <c r="K22" s="399"/>
      <c r="L22" s="399"/>
      <c r="M22" s="399"/>
      <c r="N22" s="399"/>
      <c r="O22" s="399"/>
      <c r="P22" s="399"/>
      <c r="Q22" s="399"/>
      <c r="R22" s="399"/>
      <c r="S22" s="394"/>
      <c r="T22" s="398"/>
      <c r="U22" s="399"/>
      <c r="V22" s="399"/>
      <c r="W22" s="399"/>
      <c r="X22" s="399"/>
      <c r="Y22" s="399"/>
      <c r="Z22" s="399"/>
      <c r="AA22" s="399"/>
      <c r="AB22" s="399"/>
      <c r="AC22" s="399"/>
      <c r="AD22" s="399"/>
      <c r="AE22" s="399"/>
      <c r="AF22" s="399"/>
      <c r="AG22" s="394"/>
    </row>
    <row r="23" spans="1:33" ht="12">
      <c r="A23" s="401"/>
      <c r="B23" s="402"/>
      <c r="C23" s="402"/>
      <c r="D23" s="402"/>
      <c r="E23" s="402"/>
      <c r="F23" s="403"/>
      <c r="G23" s="398"/>
      <c r="H23" s="399"/>
      <c r="I23" s="399"/>
      <c r="J23" s="399"/>
      <c r="K23" s="399"/>
      <c r="L23" s="399"/>
      <c r="M23" s="399"/>
      <c r="N23" s="399"/>
      <c r="O23" s="399"/>
      <c r="P23" s="399"/>
      <c r="Q23" s="399"/>
      <c r="R23" s="399"/>
      <c r="S23" s="394"/>
      <c r="T23" s="398"/>
      <c r="U23" s="399"/>
      <c r="V23" s="399"/>
      <c r="W23" s="399"/>
      <c r="X23" s="399"/>
      <c r="Y23" s="399"/>
      <c r="Z23" s="399"/>
      <c r="AA23" s="399"/>
      <c r="AB23" s="399"/>
      <c r="AC23" s="399"/>
      <c r="AD23" s="399"/>
      <c r="AE23" s="399"/>
      <c r="AF23" s="399"/>
      <c r="AG23" s="394"/>
    </row>
    <row r="24" spans="1:33" ht="12">
      <c r="A24" s="401" t="s">
        <v>413</v>
      </c>
      <c r="B24" s="402"/>
      <c r="C24" s="402"/>
      <c r="D24" s="402"/>
      <c r="E24" s="402"/>
      <c r="F24" s="403"/>
      <c r="G24" s="398"/>
      <c r="H24" s="399"/>
      <c r="I24" s="399"/>
      <c r="J24" s="399"/>
      <c r="K24" s="399"/>
      <c r="L24" s="399"/>
      <c r="M24" s="399"/>
      <c r="N24" s="399"/>
      <c r="O24" s="399"/>
      <c r="P24" s="399"/>
      <c r="Q24" s="399"/>
      <c r="R24" s="399"/>
      <c r="S24" s="394"/>
      <c r="T24" s="398" t="s">
        <v>195</v>
      </c>
      <c r="U24" s="399"/>
      <c r="V24" s="399"/>
      <c r="W24" s="399"/>
      <c r="X24" s="399"/>
      <c r="Y24" s="399"/>
      <c r="Z24" s="399"/>
      <c r="AA24" s="399"/>
      <c r="AB24" s="399"/>
      <c r="AC24" s="399"/>
      <c r="AD24" s="399"/>
      <c r="AE24" s="399"/>
      <c r="AF24" s="399"/>
      <c r="AG24" s="394"/>
    </row>
    <row r="25" spans="1:33" ht="12">
      <c r="A25" s="401"/>
      <c r="B25" s="402"/>
      <c r="C25" s="402"/>
      <c r="D25" s="402"/>
      <c r="E25" s="402"/>
      <c r="F25" s="403"/>
      <c r="G25" s="398"/>
      <c r="H25" s="399"/>
      <c r="I25" s="399"/>
      <c r="J25" s="399"/>
      <c r="K25" s="399"/>
      <c r="L25" s="399"/>
      <c r="M25" s="399"/>
      <c r="N25" s="399"/>
      <c r="O25" s="399"/>
      <c r="P25" s="399"/>
      <c r="Q25" s="399"/>
      <c r="R25" s="399"/>
      <c r="S25" s="394"/>
      <c r="T25" s="398"/>
      <c r="U25" s="399"/>
      <c r="V25" s="399"/>
      <c r="W25" s="399"/>
      <c r="X25" s="399"/>
      <c r="Y25" s="399"/>
      <c r="Z25" s="399"/>
      <c r="AA25" s="399"/>
      <c r="AB25" s="399"/>
      <c r="AC25" s="399"/>
      <c r="AD25" s="399"/>
      <c r="AE25" s="399"/>
      <c r="AF25" s="399"/>
      <c r="AG25" s="394"/>
    </row>
    <row r="26" spans="1:33" ht="12">
      <c r="A26" s="401" t="s">
        <v>414</v>
      </c>
      <c r="B26" s="402"/>
      <c r="C26" s="402"/>
      <c r="D26" s="402"/>
      <c r="E26" s="402"/>
      <c r="F26" s="403"/>
      <c r="G26" s="398" t="s">
        <v>194</v>
      </c>
      <c r="H26" s="399"/>
      <c r="I26" s="399"/>
      <c r="J26" s="399"/>
      <c r="K26" s="399"/>
      <c r="L26" s="399"/>
      <c r="M26" s="399"/>
      <c r="N26" s="399"/>
      <c r="O26" s="399"/>
      <c r="P26" s="399"/>
      <c r="Q26" s="399"/>
      <c r="R26" s="399"/>
      <c r="S26" s="394"/>
      <c r="T26" s="398"/>
      <c r="U26" s="399"/>
      <c r="V26" s="399"/>
      <c r="W26" s="399"/>
      <c r="X26" s="399"/>
      <c r="Y26" s="399"/>
      <c r="Z26" s="399"/>
      <c r="AA26" s="399"/>
      <c r="AB26" s="399"/>
      <c r="AC26" s="399"/>
      <c r="AD26" s="399"/>
      <c r="AE26" s="399"/>
      <c r="AF26" s="399"/>
      <c r="AG26" s="394"/>
    </row>
    <row r="27" spans="1:33" ht="12">
      <c r="A27" s="401"/>
      <c r="B27" s="402"/>
      <c r="C27" s="402"/>
      <c r="D27" s="402"/>
      <c r="E27" s="402"/>
      <c r="F27" s="403"/>
      <c r="G27" s="398"/>
      <c r="H27" s="399"/>
      <c r="I27" s="399"/>
      <c r="J27" s="399"/>
      <c r="K27" s="399"/>
      <c r="L27" s="399"/>
      <c r="M27" s="399"/>
      <c r="N27" s="399"/>
      <c r="O27" s="399"/>
      <c r="P27" s="399"/>
      <c r="Q27" s="399"/>
      <c r="R27" s="399"/>
      <c r="S27" s="394"/>
      <c r="T27" s="398"/>
      <c r="U27" s="399"/>
      <c r="V27" s="399"/>
      <c r="W27" s="399"/>
      <c r="X27" s="399"/>
      <c r="Y27" s="399"/>
      <c r="Z27" s="399"/>
      <c r="AA27" s="399"/>
      <c r="AB27" s="399"/>
      <c r="AC27" s="399"/>
      <c r="AD27" s="399"/>
      <c r="AE27" s="399"/>
      <c r="AF27" s="399"/>
      <c r="AG27" s="394"/>
    </row>
    <row r="28" spans="1:33" ht="12">
      <c r="A28" s="401" t="s">
        <v>415</v>
      </c>
      <c r="B28" s="402"/>
      <c r="C28" s="402"/>
      <c r="D28" s="402"/>
      <c r="E28" s="402"/>
      <c r="F28" s="403"/>
      <c r="G28" s="398"/>
      <c r="H28" s="399"/>
      <c r="I28" s="399"/>
      <c r="J28" s="399"/>
      <c r="K28" s="399"/>
      <c r="L28" s="399"/>
      <c r="M28" s="399"/>
      <c r="N28" s="399"/>
      <c r="O28" s="399"/>
      <c r="P28" s="399"/>
      <c r="Q28" s="399"/>
      <c r="R28" s="399"/>
      <c r="S28" s="394"/>
      <c r="T28" s="398" t="s">
        <v>196</v>
      </c>
      <c r="U28" s="399"/>
      <c r="V28" s="399"/>
      <c r="W28" s="399"/>
      <c r="X28" s="399"/>
      <c r="Y28" s="399"/>
      <c r="Z28" s="399"/>
      <c r="AA28" s="399"/>
      <c r="AB28" s="399"/>
      <c r="AC28" s="399"/>
      <c r="AD28" s="399"/>
      <c r="AE28" s="399"/>
      <c r="AF28" s="399"/>
      <c r="AG28" s="394"/>
    </row>
    <row r="29" spans="1:33" ht="12">
      <c r="A29" s="401"/>
      <c r="B29" s="402"/>
      <c r="C29" s="402"/>
      <c r="D29" s="402"/>
      <c r="E29" s="402"/>
      <c r="F29" s="403"/>
      <c r="G29" s="398"/>
      <c r="H29" s="399"/>
      <c r="I29" s="399"/>
      <c r="J29" s="399"/>
      <c r="K29" s="399"/>
      <c r="L29" s="399"/>
      <c r="M29" s="399"/>
      <c r="N29" s="399"/>
      <c r="O29" s="399"/>
      <c r="P29" s="399"/>
      <c r="Q29" s="399"/>
      <c r="R29" s="399"/>
      <c r="S29" s="394"/>
      <c r="T29" s="398"/>
      <c r="U29" s="399"/>
      <c r="V29" s="399"/>
      <c r="W29" s="399"/>
      <c r="X29" s="399"/>
      <c r="Y29" s="399"/>
      <c r="Z29" s="399"/>
      <c r="AA29" s="399"/>
      <c r="AB29" s="399"/>
      <c r="AC29" s="399"/>
      <c r="AD29" s="399"/>
      <c r="AE29" s="399"/>
      <c r="AF29" s="399"/>
      <c r="AG29" s="394"/>
    </row>
    <row r="30" spans="1:33" ht="12">
      <c r="A30" s="401" t="s">
        <v>416</v>
      </c>
      <c r="B30" s="402"/>
      <c r="C30" s="402"/>
      <c r="D30" s="402"/>
      <c r="E30" s="402"/>
      <c r="F30" s="403"/>
      <c r="G30" s="398"/>
      <c r="H30" s="399"/>
      <c r="I30" s="399"/>
      <c r="J30" s="399"/>
      <c r="K30" s="399"/>
      <c r="L30" s="399"/>
      <c r="M30" s="399"/>
      <c r="N30" s="399"/>
      <c r="O30" s="399"/>
      <c r="P30" s="399"/>
      <c r="Q30" s="399"/>
      <c r="R30" s="399"/>
      <c r="S30" s="394"/>
      <c r="T30" s="398" t="s">
        <v>1184</v>
      </c>
      <c r="U30" s="399"/>
      <c r="V30" s="399"/>
      <c r="W30" s="399"/>
      <c r="X30" s="399"/>
      <c r="Y30" s="399"/>
      <c r="Z30" s="399"/>
      <c r="AA30" s="399"/>
      <c r="AB30" s="399"/>
      <c r="AC30" s="399"/>
      <c r="AD30" s="399"/>
      <c r="AE30" s="399"/>
      <c r="AF30" s="399"/>
      <c r="AG30" s="394"/>
    </row>
    <row r="31" spans="1:33" ht="12">
      <c r="A31" s="401"/>
      <c r="B31" s="402"/>
      <c r="C31" s="402"/>
      <c r="D31" s="402"/>
      <c r="E31" s="402"/>
      <c r="F31" s="403"/>
      <c r="G31" s="398"/>
      <c r="H31" s="399"/>
      <c r="I31" s="399"/>
      <c r="J31" s="399"/>
      <c r="K31" s="399"/>
      <c r="L31" s="399"/>
      <c r="M31" s="399"/>
      <c r="N31" s="399"/>
      <c r="O31" s="399"/>
      <c r="P31" s="399"/>
      <c r="Q31" s="399"/>
      <c r="R31" s="399"/>
      <c r="S31" s="394"/>
      <c r="T31" s="398"/>
      <c r="U31" s="399"/>
      <c r="V31" s="399"/>
      <c r="W31" s="399"/>
      <c r="X31" s="399"/>
      <c r="Y31" s="399"/>
      <c r="Z31" s="399"/>
      <c r="AA31" s="399"/>
      <c r="AB31" s="399"/>
      <c r="AC31" s="399"/>
      <c r="AD31" s="399"/>
      <c r="AE31" s="399"/>
      <c r="AF31" s="399"/>
      <c r="AG31" s="394"/>
    </row>
    <row r="32" spans="1:33" ht="12">
      <c r="A32" s="401" t="s">
        <v>417</v>
      </c>
      <c r="B32" s="402"/>
      <c r="C32" s="402"/>
      <c r="D32" s="402"/>
      <c r="E32" s="402"/>
      <c r="F32" s="403"/>
      <c r="G32" s="398"/>
      <c r="H32" s="399"/>
      <c r="I32" s="399"/>
      <c r="J32" s="399"/>
      <c r="K32" s="399"/>
      <c r="L32" s="399"/>
      <c r="M32" s="399"/>
      <c r="N32" s="399"/>
      <c r="O32" s="399"/>
      <c r="P32" s="399"/>
      <c r="Q32" s="399"/>
      <c r="R32" s="399"/>
      <c r="S32" s="394"/>
      <c r="T32" s="398" t="s">
        <v>197</v>
      </c>
      <c r="U32" s="399"/>
      <c r="V32" s="399"/>
      <c r="W32" s="399"/>
      <c r="X32" s="399"/>
      <c r="Y32" s="399"/>
      <c r="Z32" s="399"/>
      <c r="AA32" s="399"/>
      <c r="AB32" s="399"/>
      <c r="AC32" s="399"/>
      <c r="AD32" s="399"/>
      <c r="AE32" s="399"/>
      <c r="AF32" s="399"/>
      <c r="AG32" s="394"/>
    </row>
    <row r="33" spans="1:33" ht="12">
      <c r="A33" s="401"/>
      <c r="B33" s="402"/>
      <c r="C33" s="402"/>
      <c r="D33" s="402"/>
      <c r="E33" s="402"/>
      <c r="F33" s="403"/>
      <c r="G33" s="398"/>
      <c r="H33" s="399"/>
      <c r="I33" s="399"/>
      <c r="J33" s="399"/>
      <c r="K33" s="399"/>
      <c r="L33" s="399"/>
      <c r="M33" s="399"/>
      <c r="N33" s="399"/>
      <c r="O33" s="399"/>
      <c r="P33" s="399"/>
      <c r="Q33" s="399"/>
      <c r="R33" s="399"/>
      <c r="S33" s="394"/>
      <c r="T33" s="398"/>
      <c r="U33" s="399"/>
      <c r="V33" s="399"/>
      <c r="W33" s="399"/>
      <c r="X33" s="399"/>
      <c r="Y33" s="399"/>
      <c r="Z33" s="399"/>
      <c r="AA33" s="399"/>
      <c r="AB33" s="399"/>
      <c r="AC33" s="399"/>
      <c r="AD33" s="399"/>
      <c r="AE33" s="399"/>
      <c r="AF33" s="399"/>
      <c r="AG33" s="394"/>
    </row>
    <row r="34" spans="1:33" ht="12">
      <c r="A34" s="401" t="s">
        <v>428</v>
      </c>
      <c r="B34" s="402"/>
      <c r="C34" s="402"/>
      <c r="D34" s="402"/>
      <c r="E34" s="402"/>
      <c r="F34" s="403"/>
      <c r="G34" s="398"/>
      <c r="H34" s="399"/>
      <c r="I34" s="399"/>
      <c r="J34" s="399"/>
      <c r="K34" s="399"/>
      <c r="L34" s="399"/>
      <c r="M34" s="399"/>
      <c r="N34" s="399"/>
      <c r="O34" s="399"/>
      <c r="P34" s="399"/>
      <c r="Q34" s="399"/>
      <c r="R34" s="399"/>
      <c r="S34" s="394"/>
      <c r="T34" s="398" t="s">
        <v>1185</v>
      </c>
      <c r="U34" s="399"/>
      <c r="V34" s="399"/>
      <c r="W34" s="399"/>
      <c r="X34" s="399"/>
      <c r="Y34" s="399"/>
      <c r="Z34" s="399"/>
      <c r="AA34" s="399"/>
      <c r="AB34" s="399"/>
      <c r="AC34" s="399"/>
      <c r="AD34" s="399"/>
      <c r="AE34" s="399"/>
      <c r="AF34" s="399"/>
      <c r="AG34" s="394"/>
    </row>
    <row r="35" spans="1:33" ht="12">
      <c r="A35" s="401"/>
      <c r="B35" s="402"/>
      <c r="C35" s="402"/>
      <c r="D35" s="402"/>
      <c r="E35" s="402"/>
      <c r="F35" s="403"/>
      <c r="G35" s="398"/>
      <c r="H35" s="399"/>
      <c r="I35" s="399"/>
      <c r="J35" s="399"/>
      <c r="K35" s="399"/>
      <c r="L35" s="399"/>
      <c r="M35" s="399"/>
      <c r="N35" s="399"/>
      <c r="O35" s="399"/>
      <c r="P35" s="399"/>
      <c r="Q35" s="399"/>
      <c r="R35" s="399"/>
      <c r="S35" s="394"/>
      <c r="T35" s="398"/>
      <c r="U35" s="399"/>
      <c r="V35" s="399"/>
      <c r="W35" s="399"/>
      <c r="X35" s="399"/>
      <c r="Y35" s="399"/>
      <c r="Z35" s="399"/>
      <c r="AA35" s="399"/>
      <c r="AB35" s="399"/>
      <c r="AC35" s="399"/>
      <c r="AD35" s="399"/>
      <c r="AE35" s="399"/>
      <c r="AF35" s="399"/>
      <c r="AG35" s="394"/>
    </row>
    <row r="36" spans="1:33" ht="12">
      <c r="A36" s="401" t="s">
        <v>430</v>
      </c>
      <c r="B36" s="402"/>
      <c r="C36" s="402"/>
      <c r="D36" s="402"/>
      <c r="E36" s="402"/>
      <c r="F36" s="403"/>
      <c r="G36" s="398" t="s">
        <v>140</v>
      </c>
      <c r="H36" s="399"/>
      <c r="I36" s="399"/>
      <c r="J36" s="399"/>
      <c r="K36" s="399"/>
      <c r="L36" s="399"/>
      <c r="M36" s="399"/>
      <c r="N36" s="399"/>
      <c r="O36" s="399"/>
      <c r="P36" s="399"/>
      <c r="Q36" s="399"/>
      <c r="R36" s="399"/>
      <c r="S36" s="394"/>
      <c r="T36" s="398" t="s">
        <v>1186</v>
      </c>
      <c r="U36" s="399"/>
      <c r="V36" s="399"/>
      <c r="W36" s="399"/>
      <c r="X36" s="399"/>
      <c r="Y36" s="399"/>
      <c r="Z36" s="399"/>
      <c r="AA36" s="399"/>
      <c r="AB36" s="399"/>
      <c r="AC36" s="399"/>
      <c r="AD36" s="399"/>
      <c r="AE36" s="399"/>
      <c r="AF36" s="399"/>
      <c r="AG36" s="394"/>
    </row>
    <row r="37" spans="1:33" ht="12">
      <c r="A37" s="401"/>
      <c r="B37" s="402"/>
      <c r="C37" s="402"/>
      <c r="D37" s="402"/>
      <c r="E37" s="402"/>
      <c r="F37" s="403"/>
      <c r="G37" s="398"/>
      <c r="H37" s="399"/>
      <c r="I37" s="399"/>
      <c r="J37" s="399"/>
      <c r="K37" s="399"/>
      <c r="L37" s="399"/>
      <c r="M37" s="399"/>
      <c r="N37" s="399"/>
      <c r="O37" s="399"/>
      <c r="P37" s="399"/>
      <c r="Q37" s="399"/>
      <c r="R37" s="399"/>
      <c r="S37" s="394"/>
      <c r="T37" s="398"/>
      <c r="U37" s="399"/>
      <c r="V37" s="399"/>
      <c r="W37" s="399"/>
      <c r="X37" s="399"/>
      <c r="Y37" s="399"/>
      <c r="Z37" s="399"/>
      <c r="AA37" s="399"/>
      <c r="AB37" s="399"/>
      <c r="AC37" s="399"/>
      <c r="AD37" s="399"/>
      <c r="AE37" s="399"/>
      <c r="AF37" s="399"/>
      <c r="AG37" s="394"/>
    </row>
    <row r="38" spans="1:33" ht="12">
      <c r="A38" s="401" t="s">
        <v>468</v>
      </c>
      <c r="B38" s="402"/>
      <c r="C38" s="402"/>
      <c r="D38" s="402"/>
      <c r="E38" s="402"/>
      <c r="F38" s="403"/>
      <c r="G38" s="398"/>
      <c r="H38" s="399"/>
      <c r="I38" s="399"/>
      <c r="J38" s="399"/>
      <c r="K38" s="399"/>
      <c r="L38" s="399"/>
      <c r="M38" s="399"/>
      <c r="N38" s="399"/>
      <c r="O38" s="399"/>
      <c r="P38" s="399"/>
      <c r="Q38" s="399"/>
      <c r="R38" s="399"/>
      <c r="S38" s="394"/>
      <c r="T38" s="398" t="s">
        <v>1188</v>
      </c>
      <c r="U38" s="399"/>
      <c r="V38" s="399"/>
      <c r="W38" s="399"/>
      <c r="X38" s="399"/>
      <c r="Y38" s="399"/>
      <c r="Z38" s="399"/>
      <c r="AA38" s="399"/>
      <c r="AB38" s="399"/>
      <c r="AC38" s="399"/>
      <c r="AD38" s="399"/>
      <c r="AE38" s="399"/>
      <c r="AF38" s="399"/>
      <c r="AG38" s="394"/>
    </row>
    <row r="39" spans="1:33" ht="12">
      <c r="A39" s="401"/>
      <c r="B39" s="402"/>
      <c r="C39" s="402"/>
      <c r="D39" s="402"/>
      <c r="E39" s="402"/>
      <c r="F39" s="403"/>
      <c r="G39" s="398"/>
      <c r="H39" s="399"/>
      <c r="I39" s="399"/>
      <c r="J39" s="399"/>
      <c r="K39" s="399"/>
      <c r="L39" s="399"/>
      <c r="M39" s="399"/>
      <c r="N39" s="399"/>
      <c r="O39" s="399"/>
      <c r="P39" s="399"/>
      <c r="Q39" s="399"/>
      <c r="R39" s="399"/>
      <c r="S39" s="394"/>
      <c r="T39" s="398" t="s">
        <v>1189</v>
      </c>
      <c r="U39" s="399"/>
      <c r="V39" s="399"/>
      <c r="W39" s="399"/>
      <c r="X39" s="399"/>
      <c r="Y39" s="399"/>
      <c r="Z39" s="399"/>
      <c r="AA39" s="399"/>
      <c r="AB39" s="399"/>
      <c r="AC39" s="399"/>
      <c r="AD39" s="399"/>
      <c r="AE39" s="399"/>
      <c r="AF39" s="399"/>
      <c r="AG39" s="394"/>
    </row>
    <row r="40" spans="1:33" ht="12">
      <c r="A40" s="401"/>
      <c r="B40" s="402"/>
      <c r="C40" s="402"/>
      <c r="D40" s="402"/>
      <c r="E40" s="402"/>
      <c r="F40" s="403"/>
      <c r="G40" s="398"/>
      <c r="H40" s="399"/>
      <c r="I40" s="399"/>
      <c r="J40" s="399"/>
      <c r="K40" s="399"/>
      <c r="L40" s="399"/>
      <c r="M40" s="399"/>
      <c r="N40" s="399"/>
      <c r="O40" s="399"/>
      <c r="P40" s="399"/>
      <c r="Q40" s="399"/>
      <c r="R40" s="399"/>
      <c r="S40" s="394"/>
      <c r="T40" s="398"/>
      <c r="U40" s="399"/>
      <c r="V40" s="399"/>
      <c r="W40" s="399"/>
      <c r="X40" s="399"/>
      <c r="Y40" s="399"/>
      <c r="Z40" s="399"/>
      <c r="AA40" s="399"/>
      <c r="AB40" s="399"/>
      <c r="AC40" s="399"/>
      <c r="AD40" s="399"/>
      <c r="AE40" s="399"/>
      <c r="AF40" s="399"/>
      <c r="AG40" s="394"/>
    </row>
    <row r="41" spans="1:33" ht="13.5" customHeight="1">
      <c r="A41" s="401" t="s">
        <v>469</v>
      </c>
      <c r="B41" s="402"/>
      <c r="C41" s="402"/>
      <c r="D41" s="402"/>
      <c r="E41" s="402"/>
      <c r="F41" s="403"/>
      <c r="G41" s="398"/>
      <c r="H41" s="399"/>
      <c r="I41" s="399"/>
      <c r="J41" s="399"/>
      <c r="K41" s="399"/>
      <c r="L41" s="399"/>
      <c r="M41" s="399"/>
      <c r="N41" s="399"/>
      <c r="O41" s="399"/>
      <c r="P41" s="399"/>
      <c r="Q41" s="399"/>
      <c r="R41" s="399"/>
      <c r="S41" s="394"/>
      <c r="T41" s="398" t="s">
        <v>610</v>
      </c>
      <c r="U41" s="399"/>
      <c r="V41" s="399"/>
      <c r="W41" s="399"/>
      <c r="X41" s="399"/>
      <c r="Y41" s="399"/>
      <c r="Z41" s="399"/>
      <c r="AA41" s="399"/>
      <c r="AB41" s="399"/>
      <c r="AC41" s="399"/>
      <c r="AD41" s="399"/>
      <c r="AE41" s="399"/>
      <c r="AF41" s="399"/>
      <c r="AG41" s="394"/>
    </row>
    <row r="42" spans="1:33" ht="12">
      <c r="A42" s="401"/>
      <c r="B42" s="402"/>
      <c r="C42" s="402"/>
      <c r="D42" s="402"/>
      <c r="E42" s="402"/>
      <c r="F42" s="403"/>
      <c r="G42" s="398"/>
      <c r="H42" s="399"/>
      <c r="I42" s="399"/>
      <c r="J42" s="399"/>
      <c r="K42" s="399"/>
      <c r="L42" s="399"/>
      <c r="M42" s="399"/>
      <c r="N42" s="399"/>
      <c r="O42" s="399"/>
      <c r="P42" s="399"/>
      <c r="Q42" s="399"/>
      <c r="R42" s="399"/>
      <c r="S42" s="394"/>
      <c r="T42" s="398" t="s">
        <v>431</v>
      </c>
      <c r="U42" s="399"/>
      <c r="V42" s="399"/>
      <c r="W42" s="399"/>
      <c r="X42" s="399"/>
      <c r="Y42" s="399"/>
      <c r="Z42" s="399"/>
      <c r="AA42" s="399"/>
      <c r="AB42" s="399"/>
      <c r="AC42" s="399"/>
      <c r="AD42" s="399"/>
      <c r="AE42" s="399"/>
      <c r="AF42" s="399"/>
      <c r="AG42" s="394"/>
    </row>
    <row r="43" spans="1:33" ht="12">
      <c r="A43" s="401"/>
      <c r="B43" s="402"/>
      <c r="C43" s="402"/>
      <c r="D43" s="402"/>
      <c r="E43" s="402"/>
      <c r="F43" s="403"/>
      <c r="G43" s="398"/>
      <c r="H43" s="399"/>
      <c r="I43" s="399"/>
      <c r="J43" s="399"/>
      <c r="K43" s="399"/>
      <c r="L43" s="399"/>
      <c r="M43" s="399"/>
      <c r="N43" s="399"/>
      <c r="O43" s="399"/>
      <c r="P43" s="399"/>
      <c r="Q43" s="399"/>
      <c r="R43" s="399"/>
      <c r="S43" s="394"/>
      <c r="T43" s="398"/>
      <c r="U43" s="399"/>
      <c r="V43" s="399"/>
      <c r="W43" s="399"/>
      <c r="X43" s="399"/>
      <c r="Y43" s="399"/>
      <c r="Z43" s="399"/>
      <c r="AA43" s="399"/>
      <c r="AB43" s="399"/>
      <c r="AC43" s="399"/>
      <c r="AD43" s="399"/>
      <c r="AE43" s="399"/>
      <c r="AF43" s="399"/>
      <c r="AG43" s="394"/>
    </row>
    <row r="44" spans="1:33" ht="13.5" customHeight="1">
      <c r="A44" s="401" t="s">
        <v>470</v>
      </c>
      <c r="B44" s="402"/>
      <c r="C44" s="402"/>
      <c r="D44" s="402"/>
      <c r="E44" s="402"/>
      <c r="F44" s="403"/>
      <c r="G44" s="398"/>
      <c r="H44" s="399"/>
      <c r="I44" s="399"/>
      <c r="J44" s="399"/>
      <c r="K44" s="399"/>
      <c r="L44" s="399"/>
      <c r="M44" s="399"/>
      <c r="N44" s="399"/>
      <c r="O44" s="399"/>
      <c r="P44" s="399"/>
      <c r="Q44" s="399"/>
      <c r="R44" s="399"/>
      <c r="S44" s="394"/>
      <c r="T44" s="398" t="s">
        <v>120</v>
      </c>
      <c r="U44" s="399"/>
      <c r="V44" s="399"/>
      <c r="W44" s="399"/>
      <c r="X44" s="399"/>
      <c r="Y44" s="399"/>
      <c r="Z44" s="399"/>
      <c r="AA44" s="399"/>
      <c r="AB44" s="399"/>
      <c r="AC44" s="399"/>
      <c r="AD44" s="399"/>
      <c r="AE44" s="399"/>
      <c r="AF44" s="399"/>
      <c r="AG44" s="394"/>
    </row>
    <row r="45" spans="1:33" ht="12">
      <c r="A45" s="401"/>
      <c r="B45" s="402"/>
      <c r="C45" s="402"/>
      <c r="D45" s="402"/>
      <c r="E45" s="402"/>
      <c r="F45" s="403"/>
      <c r="G45" s="398"/>
      <c r="H45" s="399"/>
      <c r="I45" s="399"/>
      <c r="J45" s="399"/>
      <c r="K45" s="399"/>
      <c r="L45" s="399"/>
      <c r="M45" s="399"/>
      <c r="N45" s="399"/>
      <c r="O45" s="399"/>
      <c r="P45" s="399"/>
      <c r="Q45" s="399"/>
      <c r="R45" s="399"/>
      <c r="S45" s="394"/>
      <c r="T45" s="398"/>
      <c r="U45" s="399"/>
      <c r="V45" s="399"/>
      <c r="W45" s="399"/>
      <c r="X45" s="399"/>
      <c r="Y45" s="399"/>
      <c r="Z45" s="399"/>
      <c r="AA45" s="399"/>
      <c r="AB45" s="399"/>
      <c r="AC45" s="399"/>
      <c r="AD45" s="399"/>
      <c r="AE45" s="399"/>
      <c r="AF45" s="399"/>
      <c r="AG45" s="394"/>
    </row>
    <row r="46" spans="1:33" ht="12" customHeight="1">
      <c r="A46" s="401" t="s">
        <v>471</v>
      </c>
      <c r="B46" s="402"/>
      <c r="C46" s="402"/>
      <c r="D46" s="402"/>
      <c r="E46" s="402"/>
      <c r="F46" s="403"/>
      <c r="G46" s="398"/>
      <c r="H46" s="399"/>
      <c r="I46" s="399"/>
      <c r="J46" s="399"/>
      <c r="K46" s="399"/>
      <c r="L46" s="399"/>
      <c r="M46" s="399"/>
      <c r="N46" s="399"/>
      <c r="O46" s="399"/>
      <c r="P46" s="399"/>
      <c r="Q46" s="399"/>
      <c r="R46" s="399"/>
      <c r="S46" s="394"/>
      <c r="T46" s="398" t="s">
        <v>660</v>
      </c>
      <c r="U46" s="399"/>
      <c r="V46" s="399"/>
      <c r="W46" s="399"/>
      <c r="X46" s="399"/>
      <c r="Y46" s="399"/>
      <c r="Z46" s="399"/>
      <c r="AA46" s="399"/>
      <c r="AB46" s="399"/>
      <c r="AC46" s="399"/>
      <c r="AD46" s="399"/>
      <c r="AE46" s="399"/>
      <c r="AF46" s="399"/>
      <c r="AG46" s="394"/>
    </row>
    <row r="47" spans="1:33" ht="12" customHeight="1">
      <c r="A47" s="401"/>
      <c r="B47" s="402"/>
      <c r="C47" s="402"/>
      <c r="D47" s="402"/>
      <c r="E47" s="402"/>
      <c r="F47" s="403"/>
      <c r="G47" s="398"/>
      <c r="H47" s="399"/>
      <c r="I47" s="399"/>
      <c r="J47" s="399"/>
      <c r="K47" s="399"/>
      <c r="L47" s="399"/>
      <c r="M47" s="399"/>
      <c r="N47" s="399"/>
      <c r="O47" s="399"/>
      <c r="P47" s="399"/>
      <c r="Q47" s="399"/>
      <c r="R47" s="399"/>
      <c r="S47" s="394"/>
      <c r="T47" s="398" t="s">
        <v>1360</v>
      </c>
      <c r="U47" s="399"/>
      <c r="V47" s="399"/>
      <c r="W47" s="399"/>
      <c r="X47" s="399"/>
      <c r="Y47" s="399"/>
      <c r="Z47" s="399"/>
      <c r="AA47" s="399"/>
      <c r="AB47" s="399"/>
      <c r="AC47" s="399"/>
      <c r="AD47" s="399"/>
      <c r="AE47" s="399"/>
      <c r="AF47" s="399"/>
      <c r="AG47" s="394"/>
    </row>
    <row r="48" spans="1:33" ht="12">
      <c r="A48" s="401"/>
      <c r="B48" s="402"/>
      <c r="C48" s="402"/>
      <c r="D48" s="402"/>
      <c r="E48" s="402"/>
      <c r="F48" s="403"/>
      <c r="G48" s="398"/>
      <c r="H48" s="399"/>
      <c r="I48" s="399"/>
      <c r="J48" s="399"/>
      <c r="K48" s="399"/>
      <c r="L48" s="399"/>
      <c r="M48" s="399"/>
      <c r="N48" s="399"/>
      <c r="O48" s="399"/>
      <c r="P48" s="399"/>
      <c r="Q48" s="399"/>
      <c r="R48" s="399"/>
      <c r="S48" s="394"/>
      <c r="T48" s="398"/>
      <c r="U48" s="399"/>
      <c r="V48" s="399"/>
      <c r="W48" s="399"/>
      <c r="X48" s="399"/>
      <c r="Y48" s="399"/>
      <c r="Z48" s="399"/>
      <c r="AA48" s="399"/>
      <c r="AB48" s="399"/>
      <c r="AC48" s="399"/>
      <c r="AD48" s="399"/>
      <c r="AE48" s="399"/>
      <c r="AF48" s="399"/>
      <c r="AG48" s="394"/>
    </row>
    <row r="49" spans="1:33" ht="12">
      <c r="A49" s="401" t="s">
        <v>1197</v>
      </c>
      <c r="B49" s="402"/>
      <c r="C49" s="402"/>
      <c r="D49" s="402"/>
      <c r="E49" s="402"/>
      <c r="F49" s="403"/>
      <c r="G49" s="398"/>
      <c r="H49" s="399"/>
      <c r="I49" s="399"/>
      <c r="J49" s="399"/>
      <c r="K49" s="399"/>
      <c r="L49" s="399"/>
      <c r="M49" s="399"/>
      <c r="N49" s="399"/>
      <c r="O49" s="399"/>
      <c r="P49" s="399"/>
      <c r="Q49" s="399"/>
      <c r="R49" s="399"/>
      <c r="S49" s="394"/>
      <c r="T49" s="398" t="s">
        <v>660</v>
      </c>
      <c r="U49" s="399"/>
      <c r="V49" s="399"/>
      <c r="W49" s="399"/>
      <c r="X49" s="399"/>
      <c r="Y49" s="399"/>
      <c r="Z49" s="399"/>
      <c r="AA49" s="399"/>
      <c r="AB49" s="399"/>
      <c r="AC49" s="399"/>
      <c r="AD49" s="399"/>
      <c r="AE49" s="399"/>
      <c r="AF49" s="399"/>
      <c r="AG49" s="394"/>
    </row>
    <row r="50" spans="1:33" ht="12">
      <c r="A50" s="401"/>
      <c r="B50" s="402"/>
      <c r="C50" s="402"/>
      <c r="D50" s="402"/>
      <c r="E50" s="402"/>
      <c r="F50" s="403"/>
      <c r="G50" s="398"/>
      <c r="H50" s="399"/>
      <c r="I50" s="399"/>
      <c r="J50" s="399"/>
      <c r="K50" s="399"/>
      <c r="L50" s="399"/>
      <c r="M50" s="399"/>
      <c r="N50" s="399"/>
      <c r="O50" s="399"/>
      <c r="P50" s="399"/>
      <c r="Q50" s="399"/>
      <c r="R50" s="399"/>
      <c r="S50" s="394"/>
      <c r="T50" s="398" t="s">
        <v>432</v>
      </c>
      <c r="U50" s="399"/>
      <c r="V50" s="399"/>
      <c r="W50" s="399"/>
      <c r="X50" s="399"/>
      <c r="Y50" s="399"/>
      <c r="Z50" s="399"/>
      <c r="AA50" s="399"/>
      <c r="AB50" s="399"/>
      <c r="AC50" s="399"/>
      <c r="AD50" s="399"/>
      <c r="AE50" s="399"/>
      <c r="AF50" s="399"/>
      <c r="AG50" s="394"/>
    </row>
    <row r="51" spans="1:33" ht="12">
      <c r="A51" s="401"/>
      <c r="B51" s="402"/>
      <c r="C51" s="402"/>
      <c r="D51" s="402"/>
      <c r="E51" s="402"/>
      <c r="F51" s="403"/>
      <c r="G51" s="398"/>
      <c r="H51" s="399"/>
      <c r="I51" s="399"/>
      <c r="J51" s="399"/>
      <c r="K51" s="399"/>
      <c r="L51" s="399"/>
      <c r="M51" s="399"/>
      <c r="N51" s="399"/>
      <c r="O51" s="399"/>
      <c r="P51" s="399"/>
      <c r="Q51" s="399"/>
      <c r="R51" s="399"/>
      <c r="S51" s="394"/>
      <c r="T51" s="398"/>
      <c r="U51" s="399"/>
      <c r="V51" s="399"/>
      <c r="W51" s="399"/>
      <c r="X51" s="399"/>
      <c r="Y51" s="399"/>
      <c r="Z51" s="399"/>
      <c r="AA51" s="399"/>
      <c r="AB51" s="399"/>
      <c r="AC51" s="399"/>
      <c r="AD51" s="399"/>
      <c r="AE51" s="399"/>
      <c r="AF51" s="399"/>
      <c r="AG51" s="394"/>
    </row>
    <row r="52" spans="1:33" ht="12">
      <c r="A52" s="401" t="s">
        <v>355</v>
      </c>
      <c r="B52" s="402"/>
      <c r="C52" s="402"/>
      <c r="D52" s="402"/>
      <c r="E52" s="402"/>
      <c r="F52" s="403"/>
      <c r="G52" s="398" t="s">
        <v>1416</v>
      </c>
      <c r="H52" s="399"/>
      <c r="I52" s="399"/>
      <c r="J52" s="399"/>
      <c r="K52" s="399"/>
      <c r="L52" s="399"/>
      <c r="M52" s="399"/>
      <c r="N52" s="399"/>
      <c r="O52" s="399"/>
      <c r="P52" s="399"/>
      <c r="Q52" s="399"/>
      <c r="R52" s="399"/>
      <c r="S52" s="394"/>
      <c r="T52" s="398"/>
      <c r="U52" s="399"/>
      <c r="V52" s="399"/>
      <c r="W52" s="399"/>
      <c r="X52" s="399"/>
      <c r="Y52" s="399"/>
      <c r="Z52" s="399"/>
      <c r="AA52" s="399"/>
      <c r="AB52" s="399"/>
      <c r="AC52" s="399"/>
      <c r="AD52" s="399"/>
      <c r="AE52" s="399"/>
      <c r="AF52" s="399"/>
      <c r="AG52" s="394"/>
    </row>
    <row r="53" spans="1:33" ht="12">
      <c r="A53" s="401"/>
      <c r="B53" s="402"/>
      <c r="C53" s="402"/>
      <c r="D53" s="402"/>
      <c r="E53" s="402"/>
      <c r="F53" s="403"/>
      <c r="G53" s="398"/>
      <c r="H53" s="399"/>
      <c r="I53" s="399"/>
      <c r="J53" s="399"/>
      <c r="K53" s="399"/>
      <c r="L53" s="399"/>
      <c r="M53" s="399"/>
      <c r="N53" s="399"/>
      <c r="O53" s="399"/>
      <c r="P53" s="399"/>
      <c r="Q53" s="399"/>
      <c r="R53" s="399"/>
      <c r="S53" s="394"/>
      <c r="T53" s="398"/>
      <c r="U53" s="399"/>
      <c r="V53" s="399"/>
      <c r="W53" s="399"/>
      <c r="X53" s="399"/>
      <c r="Y53" s="399"/>
      <c r="Z53" s="399"/>
      <c r="AA53" s="399"/>
      <c r="AB53" s="399"/>
      <c r="AC53" s="399"/>
      <c r="AD53" s="399"/>
      <c r="AE53" s="399"/>
      <c r="AF53" s="399"/>
      <c r="AG53" s="394"/>
    </row>
    <row r="54" spans="1:33" ht="12" customHeight="1">
      <c r="A54" s="401" t="s">
        <v>1417</v>
      </c>
      <c r="B54" s="402"/>
      <c r="C54" s="402"/>
      <c r="D54" s="402"/>
      <c r="E54" s="402"/>
      <c r="F54" s="403"/>
      <c r="G54" s="398" t="s">
        <v>1359</v>
      </c>
      <c r="H54" s="399"/>
      <c r="I54" s="399"/>
      <c r="J54" s="399"/>
      <c r="K54" s="399"/>
      <c r="L54" s="399"/>
      <c r="M54" s="399"/>
      <c r="N54" s="399"/>
      <c r="O54" s="399"/>
      <c r="P54" s="399"/>
      <c r="Q54" s="399"/>
      <c r="R54" s="399"/>
      <c r="S54" s="394"/>
      <c r="T54" s="398"/>
      <c r="U54" s="399"/>
      <c r="V54" s="399"/>
      <c r="W54" s="399"/>
      <c r="X54" s="399"/>
      <c r="Y54" s="399"/>
      <c r="Z54" s="399"/>
      <c r="AA54" s="399"/>
      <c r="AB54" s="399"/>
      <c r="AC54" s="399"/>
      <c r="AD54" s="399"/>
      <c r="AE54" s="399"/>
      <c r="AF54" s="399"/>
      <c r="AG54" s="394"/>
    </row>
    <row r="55" spans="1:33" ht="12">
      <c r="A55" s="401"/>
      <c r="B55" s="402"/>
      <c r="C55" s="402"/>
      <c r="D55" s="402"/>
      <c r="E55" s="402"/>
      <c r="F55" s="403"/>
      <c r="G55" s="398"/>
      <c r="H55" s="399"/>
      <c r="I55" s="399"/>
      <c r="J55" s="399"/>
      <c r="K55" s="399"/>
      <c r="L55" s="399"/>
      <c r="M55" s="399"/>
      <c r="N55" s="399"/>
      <c r="O55" s="399"/>
      <c r="P55" s="399"/>
      <c r="Q55" s="399"/>
      <c r="R55" s="399"/>
      <c r="S55" s="394"/>
      <c r="T55" s="398"/>
      <c r="U55" s="399"/>
      <c r="V55" s="399"/>
      <c r="W55" s="399"/>
      <c r="X55" s="399"/>
      <c r="Y55" s="399"/>
      <c r="Z55" s="399"/>
      <c r="AA55" s="399"/>
      <c r="AB55" s="399"/>
      <c r="AC55" s="399"/>
      <c r="AD55" s="399"/>
      <c r="AE55" s="399"/>
      <c r="AF55" s="399"/>
      <c r="AG55" s="394"/>
    </row>
    <row r="56" spans="1:33" ht="12">
      <c r="A56" s="401" t="s">
        <v>84</v>
      </c>
      <c r="B56" s="402"/>
      <c r="C56" s="402"/>
      <c r="D56" s="402"/>
      <c r="E56" s="402"/>
      <c r="F56" s="403"/>
      <c r="G56" s="398"/>
      <c r="H56" s="399"/>
      <c r="I56" s="399"/>
      <c r="J56" s="399"/>
      <c r="K56" s="399"/>
      <c r="L56" s="399"/>
      <c r="M56" s="399"/>
      <c r="N56" s="399"/>
      <c r="O56" s="399"/>
      <c r="P56" s="399"/>
      <c r="Q56" s="399"/>
      <c r="R56" s="399"/>
      <c r="S56" s="394"/>
      <c r="T56" s="398" t="s">
        <v>120</v>
      </c>
      <c r="U56" s="399"/>
      <c r="V56" s="399"/>
      <c r="W56" s="399"/>
      <c r="X56" s="399"/>
      <c r="Y56" s="399"/>
      <c r="Z56" s="399"/>
      <c r="AA56" s="399"/>
      <c r="AB56" s="399"/>
      <c r="AC56" s="399"/>
      <c r="AD56" s="399"/>
      <c r="AE56" s="399"/>
      <c r="AF56" s="399"/>
      <c r="AG56" s="394"/>
    </row>
    <row r="57" spans="1:33" ht="12">
      <c r="A57" s="401"/>
      <c r="B57" s="402"/>
      <c r="C57" s="402"/>
      <c r="D57" s="402"/>
      <c r="E57" s="402"/>
      <c r="F57" s="403"/>
      <c r="G57" s="398"/>
      <c r="H57" s="399"/>
      <c r="I57" s="399"/>
      <c r="J57" s="399"/>
      <c r="K57" s="399"/>
      <c r="L57" s="399"/>
      <c r="M57" s="399"/>
      <c r="N57" s="399"/>
      <c r="O57" s="399"/>
      <c r="P57" s="399"/>
      <c r="Q57" s="399"/>
      <c r="R57" s="399"/>
      <c r="S57" s="394"/>
      <c r="T57" s="398"/>
      <c r="U57" s="399"/>
      <c r="V57" s="399"/>
      <c r="W57" s="399"/>
      <c r="X57" s="399"/>
      <c r="Y57" s="399"/>
      <c r="Z57" s="399"/>
      <c r="AA57" s="399"/>
      <c r="AB57" s="399"/>
      <c r="AC57" s="399"/>
      <c r="AD57" s="399"/>
      <c r="AE57" s="399"/>
      <c r="AF57" s="399"/>
      <c r="AG57" s="394"/>
    </row>
    <row r="58" spans="1:33" ht="12">
      <c r="A58" s="401" t="s">
        <v>85</v>
      </c>
      <c r="B58" s="402"/>
      <c r="C58" s="402"/>
      <c r="D58" s="402"/>
      <c r="E58" s="402"/>
      <c r="F58" s="403"/>
      <c r="G58" s="398"/>
      <c r="H58" s="399"/>
      <c r="I58" s="399"/>
      <c r="J58" s="399"/>
      <c r="K58" s="399"/>
      <c r="L58" s="399"/>
      <c r="M58" s="399"/>
      <c r="N58" s="399"/>
      <c r="O58" s="399"/>
      <c r="P58" s="399"/>
      <c r="Q58" s="399"/>
      <c r="R58" s="399"/>
      <c r="S58" s="394"/>
      <c r="T58" s="398" t="s">
        <v>660</v>
      </c>
      <c r="U58" s="399"/>
      <c r="V58" s="399"/>
      <c r="W58" s="399"/>
      <c r="X58" s="399"/>
      <c r="Y58" s="399"/>
      <c r="Z58" s="399"/>
      <c r="AA58" s="399"/>
      <c r="AB58" s="399"/>
      <c r="AC58" s="399"/>
      <c r="AD58" s="399"/>
      <c r="AE58" s="399"/>
      <c r="AF58" s="399"/>
      <c r="AG58" s="394"/>
    </row>
    <row r="59" spans="1:33" ht="12">
      <c r="A59" s="401"/>
      <c r="B59" s="402"/>
      <c r="C59" s="402"/>
      <c r="D59" s="402"/>
      <c r="E59" s="402"/>
      <c r="F59" s="403"/>
      <c r="G59" s="398"/>
      <c r="H59" s="399"/>
      <c r="I59" s="399"/>
      <c r="J59" s="399"/>
      <c r="K59" s="399"/>
      <c r="L59" s="399"/>
      <c r="M59" s="399"/>
      <c r="N59" s="399"/>
      <c r="O59" s="399"/>
      <c r="P59" s="399"/>
      <c r="Q59" s="399"/>
      <c r="R59" s="399"/>
      <c r="S59" s="394"/>
      <c r="T59" s="398" t="s">
        <v>1361</v>
      </c>
      <c r="U59" s="399"/>
      <c r="V59" s="399"/>
      <c r="W59" s="399"/>
      <c r="X59" s="399"/>
      <c r="Y59" s="399"/>
      <c r="Z59" s="399"/>
      <c r="AA59" s="399"/>
      <c r="AB59" s="399"/>
      <c r="AC59" s="399"/>
      <c r="AD59" s="399"/>
      <c r="AE59" s="399"/>
      <c r="AF59" s="399"/>
      <c r="AG59" s="394"/>
    </row>
    <row r="60" spans="1:33" ht="12">
      <c r="A60" s="401"/>
      <c r="B60" s="402"/>
      <c r="C60" s="402"/>
      <c r="D60" s="402"/>
      <c r="E60" s="402"/>
      <c r="F60" s="403"/>
      <c r="G60" s="398"/>
      <c r="H60" s="399"/>
      <c r="I60" s="399"/>
      <c r="J60" s="399"/>
      <c r="K60" s="399"/>
      <c r="L60" s="399"/>
      <c r="M60" s="399"/>
      <c r="N60" s="399"/>
      <c r="O60" s="399"/>
      <c r="P60" s="399"/>
      <c r="Q60" s="399"/>
      <c r="R60" s="399"/>
      <c r="S60" s="394"/>
      <c r="T60" s="398"/>
      <c r="U60" s="399"/>
      <c r="V60" s="399"/>
      <c r="W60" s="399"/>
      <c r="X60" s="399"/>
      <c r="Y60" s="399"/>
      <c r="Z60" s="399"/>
      <c r="AA60" s="399"/>
      <c r="AB60" s="399"/>
      <c r="AC60" s="399"/>
      <c r="AD60" s="399"/>
      <c r="AE60" s="399"/>
      <c r="AF60" s="399"/>
      <c r="AG60" s="394"/>
    </row>
    <row r="61" spans="1:33" ht="12">
      <c r="A61" s="401"/>
      <c r="B61" s="402"/>
      <c r="C61" s="402"/>
      <c r="D61" s="402"/>
      <c r="E61" s="402"/>
      <c r="F61" s="403"/>
      <c r="G61" s="398"/>
      <c r="H61" s="399"/>
      <c r="I61" s="399"/>
      <c r="J61" s="399"/>
      <c r="K61" s="399"/>
      <c r="L61" s="399"/>
      <c r="M61" s="399"/>
      <c r="N61" s="399"/>
      <c r="O61" s="399"/>
      <c r="P61" s="399"/>
      <c r="Q61" s="399"/>
      <c r="R61" s="399"/>
      <c r="S61" s="394"/>
      <c r="T61" s="398"/>
      <c r="U61" s="399"/>
      <c r="V61" s="399"/>
      <c r="W61" s="399"/>
      <c r="X61" s="399"/>
      <c r="Y61" s="399"/>
      <c r="Z61" s="399"/>
      <c r="AA61" s="399"/>
      <c r="AB61" s="399"/>
      <c r="AC61" s="399"/>
      <c r="AD61" s="399"/>
      <c r="AE61" s="399"/>
      <c r="AF61" s="399"/>
      <c r="AG61" s="394"/>
    </row>
    <row r="62" spans="1:33" ht="12">
      <c r="A62" s="401"/>
      <c r="B62" s="402"/>
      <c r="C62" s="402"/>
      <c r="D62" s="402"/>
      <c r="E62" s="402"/>
      <c r="F62" s="403"/>
      <c r="G62" s="398"/>
      <c r="H62" s="399"/>
      <c r="I62" s="399"/>
      <c r="J62" s="399"/>
      <c r="K62" s="399"/>
      <c r="L62" s="399"/>
      <c r="M62" s="399"/>
      <c r="N62" s="399"/>
      <c r="O62" s="399"/>
      <c r="P62" s="399"/>
      <c r="Q62" s="399"/>
      <c r="R62" s="399"/>
      <c r="S62" s="394"/>
      <c r="T62" s="398"/>
      <c r="U62" s="399"/>
      <c r="V62" s="399"/>
      <c r="W62" s="399"/>
      <c r="X62" s="399"/>
      <c r="Y62" s="399"/>
      <c r="Z62" s="399"/>
      <c r="AA62" s="399"/>
      <c r="AB62" s="399"/>
      <c r="AC62" s="399"/>
      <c r="AD62" s="399"/>
      <c r="AE62" s="399"/>
      <c r="AF62" s="399"/>
      <c r="AG62" s="394"/>
    </row>
    <row r="63" spans="1:33" ht="12">
      <c r="A63" s="401"/>
      <c r="B63" s="402"/>
      <c r="C63" s="402"/>
      <c r="D63" s="402"/>
      <c r="E63" s="402"/>
      <c r="F63" s="403"/>
      <c r="G63" s="398"/>
      <c r="H63" s="399"/>
      <c r="I63" s="399"/>
      <c r="J63" s="399"/>
      <c r="K63" s="399"/>
      <c r="L63" s="399"/>
      <c r="M63" s="399"/>
      <c r="N63" s="399"/>
      <c r="O63" s="399"/>
      <c r="P63" s="399"/>
      <c r="Q63" s="399"/>
      <c r="R63" s="399"/>
      <c r="S63" s="394"/>
      <c r="T63" s="398"/>
      <c r="U63" s="399"/>
      <c r="V63" s="399"/>
      <c r="W63" s="399"/>
      <c r="X63" s="399"/>
      <c r="Y63" s="399"/>
      <c r="Z63" s="399"/>
      <c r="AA63" s="399"/>
      <c r="AB63" s="399"/>
      <c r="AC63" s="399"/>
      <c r="AD63" s="399"/>
      <c r="AE63" s="399"/>
      <c r="AF63" s="399"/>
      <c r="AG63" s="394"/>
    </row>
    <row r="64" spans="1:33" ht="12">
      <c r="A64" s="409"/>
      <c r="B64" s="409"/>
      <c r="C64" s="409"/>
      <c r="D64" s="409"/>
      <c r="E64" s="409"/>
      <c r="F64" s="409"/>
      <c r="G64" s="410"/>
      <c r="H64" s="410"/>
      <c r="I64" s="410"/>
      <c r="J64" s="410"/>
      <c r="K64" s="410"/>
      <c r="L64" s="410"/>
      <c r="M64" s="410"/>
      <c r="N64" s="410"/>
      <c r="O64" s="410"/>
      <c r="P64" s="410"/>
      <c r="Q64" s="410"/>
      <c r="R64" s="410"/>
      <c r="S64" s="410"/>
      <c r="T64" s="400"/>
      <c r="U64" s="400"/>
      <c r="V64" s="400"/>
      <c r="W64" s="400"/>
      <c r="X64" s="400"/>
      <c r="Y64" s="400"/>
      <c r="Z64" s="400"/>
      <c r="AA64" s="400"/>
      <c r="AB64" s="400"/>
      <c r="AC64" s="400"/>
      <c r="AD64" s="400"/>
      <c r="AE64" s="400"/>
      <c r="AF64" s="400"/>
      <c r="AG64" s="400"/>
    </row>
    <row r="65" spans="1:33" ht="12">
      <c r="A65" s="370"/>
      <c r="B65" s="370"/>
      <c r="C65" s="370"/>
      <c r="D65" s="370"/>
      <c r="E65" s="370"/>
      <c r="F65" s="370"/>
      <c r="G65" s="18"/>
      <c r="H65" s="18"/>
      <c r="I65" s="18"/>
      <c r="J65" s="18"/>
      <c r="K65" s="18"/>
      <c r="L65" s="18"/>
      <c r="M65" s="18"/>
      <c r="N65" s="18"/>
      <c r="O65" s="18"/>
      <c r="P65" s="18"/>
      <c r="Q65" s="18"/>
      <c r="R65" s="18"/>
      <c r="S65" s="18"/>
      <c r="T65" s="369"/>
      <c r="U65" s="369"/>
      <c r="V65" s="369"/>
      <c r="W65" s="369"/>
      <c r="X65" s="369"/>
      <c r="Y65" s="369"/>
      <c r="Z65" s="369"/>
      <c r="AA65" s="369"/>
      <c r="AB65" s="369"/>
      <c r="AC65" s="369"/>
      <c r="AD65" s="369"/>
      <c r="AE65" s="369"/>
      <c r="AF65" s="369"/>
      <c r="AG65" s="369"/>
    </row>
    <row r="66" spans="1:33" ht="12">
      <c r="A66" s="370"/>
      <c r="B66" s="370"/>
      <c r="C66" s="370"/>
      <c r="D66" s="370"/>
      <c r="E66" s="370"/>
      <c r="F66" s="370"/>
      <c r="G66" s="18"/>
      <c r="H66" s="18"/>
      <c r="I66" s="18"/>
      <c r="J66" s="18"/>
      <c r="K66" s="18"/>
      <c r="L66" s="18"/>
      <c r="M66" s="18"/>
      <c r="N66" s="18"/>
      <c r="O66" s="18"/>
      <c r="P66" s="18"/>
      <c r="Q66" s="18"/>
      <c r="R66" s="18"/>
      <c r="S66" s="18"/>
      <c r="T66" s="369"/>
      <c r="U66" s="369"/>
      <c r="V66" s="369"/>
      <c r="W66" s="369"/>
      <c r="X66" s="369"/>
      <c r="Y66" s="369"/>
      <c r="Z66" s="369"/>
      <c r="AA66" s="369"/>
      <c r="AB66" s="369"/>
      <c r="AC66" s="369"/>
      <c r="AD66" s="369"/>
      <c r="AE66" s="369"/>
      <c r="AF66" s="369"/>
      <c r="AG66" s="369"/>
    </row>
  </sheetData>
  <mergeCells count="149">
    <mergeCell ref="A61:F61"/>
    <mergeCell ref="G61:S61"/>
    <mergeCell ref="T61:AG61"/>
    <mergeCell ref="T51:AG51"/>
    <mergeCell ref="A60:F60"/>
    <mergeCell ref="G60:S60"/>
    <mergeCell ref="T60:AG60"/>
    <mergeCell ref="A59:F59"/>
    <mergeCell ref="G59:S59"/>
    <mergeCell ref="T59:AG59"/>
    <mergeCell ref="A51:F51"/>
    <mergeCell ref="G49:S49"/>
    <mergeCell ref="A50:F50"/>
    <mergeCell ref="G50:S50"/>
    <mergeCell ref="G51:S51"/>
    <mergeCell ref="A62:F62"/>
    <mergeCell ref="G62:S62"/>
    <mergeCell ref="T62:AG62"/>
    <mergeCell ref="A63:F63"/>
    <mergeCell ref="G63:S63"/>
    <mergeCell ref="T63:AG63"/>
    <mergeCell ref="A58:F58"/>
    <mergeCell ref="G58:S58"/>
    <mergeCell ref="T58:AG58"/>
    <mergeCell ref="A46:F46"/>
    <mergeCell ref="G46:S46"/>
    <mergeCell ref="A47:F47"/>
    <mergeCell ref="G47:S47"/>
    <mergeCell ref="A48:F48"/>
    <mergeCell ref="G48:S48"/>
    <mergeCell ref="A49:F49"/>
    <mergeCell ref="G54:S54"/>
    <mergeCell ref="A57:F57"/>
    <mergeCell ref="G57:S57"/>
    <mergeCell ref="T57:AG57"/>
    <mergeCell ref="A52:F52"/>
    <mergeCell ref="G52:S52"/>
    <mergeCell ref="A56:F56"/>
    <mergeCell ref="T56:AG56"/>
    <mergeCell ref="G56:S56"/>
    <mergeCell ref="T54:AG54"/>
    <mergeCell ref="A55:F55"/>
    <mergeCell ref="G55:S55"/>
    <mergeCell ref="T55:AG55"/>
    <mergeCell ref="A54:F54"/>
    <mergeCell ref="T21:AG21"/>
    <mergeCell ref="T17:AG17"/>
    <mergeCell ref="T18:AG18"/>
    <mergeCell ref="T19:AG19"/>
    <mergeCell ref="T20:AG20"/>
    <mergeCell ref="C4:AG7"/>
    <mergeCell ref="C8:AG11"/>
    <mergeCell ref="G15:S16"/>
    <mergeCell ref="T15:AG16"/>
    <mergeCell ref="A15:F16"/>
    <mergeCell ref="T22:AG22"/>
    <mergeCell ref="T23:AG23"/>
    <mergeCell ref="T24:AG24"/>
    <mergeCell ref="T25:AG25"/>
    <mergeCell ref="T26:AG26"/>
    <mergeCell ref="T27:AG27"/>
    <mergeCell ref="T28:AG28"/>
    <mergeCell ref="T29:AG29"/>
    <mergeCell ref="T30:AG30"/>
    <mergeCell ref="T31:AG31"/>
    <mergeCell ref="T32:AG32"/>
    <mergeCell ref="T33:AG33"/>
    <mergeCell ref="T40:AG40"/>
    <mergeCell ref="T41:AG41"/>
    <mergeCell ref="T34:AG34"/>
    <mergeCell ref="T35:AG35"/>
    <mergeCell ref="T36:AG36"/>
    <mergeCell ref="T37:AG37"/>
    <mergeCell ref="G29:S29"/>
    <mergeCell ref="T46:AG46"/>
    <mergeCell ref="T47:AG47"/>
    <mergeCell ref="T48:AG48"/>
    <mergeCell ref="T42:AG42"/>
    <mergeCell ref="T43:AG43"/>
    <mergeCell ref="T44:AG44"/>
    <mergeCell ref="T45:AG45"/>
    <mergeCell ref="T38:AG38"/>
    <mergeCell ref="T39:AG39"/>
    <mergeCell ref="G25:S25"/>
    <mergeCell ref="G26:S26"/>
    <mergeCell ref="G27:S27"/>
    <mergeCell ref="G28:S28"/>
    <mergeCell ref="G21:S21"/>
    <mergeCell ref="G22:S22"/>
    <mergeCell ref="G23:S23"/>
    <mergeCell ref="G24:S24"/>
    <mergeCell ref="G17:S17"/>
    <mergeCell ref="G18:S18"/>
    <mergeCell ref="G19:S19"/>
    <mergeCell ref="G20:S20"/>
    <mergeCell ref="G30:S30"/>
    <mergeCell ref="G31:S31"/>
    <mergeCell ref="G32:S32"/>
    <mergeCell ref="G33:S33"/>
    <mergeCell ref="G34:S34"/>
    <mergeCell ref="G35:S35"/>
    <mergeCell ref="G36:S36"/>
    <mergeCell ref="G37:S37"/>
    <mergeCell ref="G38:S38"/>
    <mergeCell ref="G39:S39"/>
    <mergeCell ref="G40:S40"/>
    <mergeCell ref="G45:S45"/>
    <mergeCell ref="G41:S41"/>
    <mergeCell ref="G42:S42"/>
    <mergeCell ref="G43:S43"/>
    <mergeCell ref="G44:S44"/>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44:F44"/>
    <mergeCell ref="A40:F40"/>
    <mergeCell ref="A41:F41"/>
    <mergeCell ref="A42:F42"/>
    <mergeCell ref="A43:F43"/>
    <mergeCell ref="A39:F39"/>
    <mergeCell ref="A32:F32"/>
    <mergeCell ref="A33:F33"/>
    <mergeCell ref="A34:F34"/>
    <mergeCell ref="A35:F35"/>
    <mergeCell ref="A36:F36"/>
    <mergeCell ref="A37:F37"/>
    <mergeCell ref="A38:F38"/>
    <mergeCell ref="A64:F64"/>
    <mergeCell ref="G64:S64"/>
    <mergeCell ref="T64:AG64"/>
    <mergeCell ref="A45:F45"/>
    <mergeCell ref="T50:AG50"/>
    <mergeCell ref="T49:AG49"/>
    <mergeCell ref="T52:AG52"/>
    <mergeCell ref="A53:F53"/>
    <mergeCell ref="G53:S53"/>
    <mergeCell ref="T53:AG5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dimension ref="A1:J33"/>
  <sheetViews>
    <sheetView workbookViewId="0" topLeftCell="A1">
      <selection activeCell="M16" sqref="M16"/>
    </sheetView>
  </sheetViews>
  <sheetFormatPr defaultColWidth="9.00390625" defaultRowHeight="20.25" customHeight="1"/>
  <cols>
    <col min="1" max="1" width="3.25390625" style="47" customWidth="1"/>
    <col min="2" max="2" width="3.125" style="47" customWidth="1"/>
    <col min="3" max="3" width="9.375" style="47" customWidth="1"/>
    <col min="4" max="4" width="19.875" style="47" customWidth="1"/>
    <col min="5" max="6" width="9.375" style="47" customWidth="1"/>
    <col min="7" max="8" width="10.25390625" style="47" customWidth="1"/>
    <col min="9" max="9" width="9.625" style="47" customWidth="1"/>
    <col min="10" max="10" width="3.25390625" style="47" customWidth="1"/>
    <col min="11" max="16384" width="8.00390625" style="47" customWidth="1"/>
  </cols>
  <sheetData>
    <row r="1" s="34" customFormat="1" ht="17.25">
      <c r="A1" s="33" t="s">
        <v>1020</v>
      </c>
    </row>
    <row r="2" spans="1:10" s="34" customFormat="1" ht="24" customHeight="1">
      <c r="A2" s="39" t="s">
        <v>627</v>
      </c>
      <c r="B2" s="40"/>
      <c r="C2" s="40"/>
      <c r="D2" s="40"/>
      <c r="E2" s="40"/>
      <c r="F2" s="40"/>
      <c r="G2" s="40"/>
      <c r="H2" s="40"/>
      <c r="I2" s="41"/>
      <c r="J2" s="41"/>
    </row>
    <row r="3" spans="1:10" s="34" customFormat="1" ht="24" customHeight="1">
      <c r="A3" s="41" t="s">
        <v>95</v>
      </c>
      <c r="B3" s="41"/>
      <c r="C3" s="41"/>
      <c r="D3" s="41"/>
      <c r="E3" s="41"/>
      <c r="F3" s="41"/>
      <c r="G3" s="41"/>
      <c r="H3" s="41"/>
      <c r="I3" s="41"/>
      <c r="J3" s="41"/>
    </row>
    <row r="4" spans="1:8" s="43" customFormat="1" ht="13.5">
      <c r="A4" s="42"/>
      <c r="B4" s="42"/>
      <c r="C4" s="42"/>
      <c r="D4" s="42"/>
      <c r="E4" s="42"/>
      <c r="F4" s="42"/>
      <c r="G4" s="42"/>
      <c r="H4" s="42"/>
    </row>
    <row r="5" spans="7:10" s="34" customFormat="1" ht="17.25">
      <c r="G5" s="56" t="s">
        <v>607</v>
      </c>
      <c r="H5" s="56" t="s">
        <v>608</v>
      </c>
      <c r="I5" s="44"/>
      <c r="J5" s="53"/>
    </row>
    <row r="6" spans="7:10" s="34" customFormat="1" ht="17.25">
      <c r="G6" s="55" t="s">
        <v>949</v>
      </c>
      <c r="H6" s="56" t="s">
        <v>887</v>
      </c>
      <c r="I6" s="44"/>
      <c r="J6" s="53"/>
    </row>
    <row r="8" spans="1:8" ht="20.25" customHeight="1">
      <c r="A8" s="34" t="s">
        <v>1021</v>
      </c>
      <c r="B8" s="34"/>
      <c r="G8" s="1402" t="s">
        <v>937</v>
      </c>
      <c r="H8" s="1402"/>
    </row>
    <row r="10" spans="2:3" ht="20.25" customHeight="1">
      <c r="B10" s="33" t="s">
        <v>1022</v>
      </c>
      <c r="C10" s="33"/>
    </row>
    <row r="11" ht="16.5" customHeight="1" thickBot="1">
      <c r="I11" s="122" t="s">
        <v>946</v>
      </c>
    </row>
    <row r="12" spans="3:9" ht="20.25" customHeight="1">
      <c r="C12" s="83" t="s">
        <v>971</v>
      </c>
      <c r="D12" s="84"/>
      <c r="E12" s="84"/>
      <c r="F12" s="75" t="s">
        <v>972</v>
      </c>
      <c r="G12" s="84"/>
      <c r="H12" s="84"/>
      <c r="I12" s="101"/>
    </row>
    <row r="13" spans="3:9" ht="20.25" customHeight="1">
      <c r="C13" s="116" t="s">
        <v>973</v>
      </c>
      <c r="D13" s="91"/>
      <c r="E13" s="150" t="s">
        <v>974</v>
      </c>
      <c r="F13" s="151" t="s">
        <v>973</v>
      </c>
      <c r="G13" s="91"/>
      <c r="H13" s="91"/>
      <c r="I13" s="152" t="s">
        <v>974</v>
      </c>
    </row>
    <row r="14" spans="3:9" ht="20.25" customHeight="1">
      <c r="C14" s="93" t="s">
        <v>1023</v>
      </c>
      <c r="D14" s="118" t="s">
        <v>1024</v>
      </c>
      <c r="E14" s="118"/>
      <c r="F14" s="118" t="s">
        <v>976</v>
      </c>
      <c r="G14" s="90"/>
      <c r="H14" s="90"/>
      <c r="I14" s="119"/>
    </row>
    <row r="15" spans="3:9" ht="20.25" customHeight="1">
      <c r="C15" s="93" t="s">
        <v>1025</v>
      </c>
      <c r="D15" s="118" t="s">
        <v>1026</v>
      </c>
      <c r="E15" s="118"/>
      <c r="F15" s="153" t="s">
        <v>1027</v>
      </c>
      <c r="G15" s="1403" t="s">
        <v>1028</v>
      </c>
      <c r="H15" s="1404"/>
      <c r="I15" s="119"/>
    </row>
    <row r="16" spans="3:9" ht="20.25" customHeight="1">
      <c r="C16" s="93"/>
      <c r="D16" s="118" t="s">
        <v>1029</v>
      </c>
      <c r="E16" s="118"/>
      <c r="F16" s="153"/>
      <c r="G16" s="1403" t="s">
        <v>1030</v>
      </c>
      <c r="H16" s="1404"/>
      <c r="I16" s="119"/>
    </row>
    <row r="17" spans="3:9" ht="20.25" customHeight="1">
      <c r="C17" s="94"/>
      <c r="D17" s="118" t="s">
        <v>646</v>
      </c>
      <c r="E17" s="118"/>
      <c r="F17" s="153"/>
      <c r="G17" s="1403" t="s">
        <v>1031</v>
      </c>
      <c r="H17" s="1404"/>
      <c r="I17" s="119"/>
    </row>
    <row r="18" spans="3:9" ht="20.25" customHeight="1">
      <c r="C18" s="189" t="s">
        <v>977</v>
      </c>
      <c r="D18" s="118" t="s">
        <v>1032</v>
      </c>
      <c r="E18" s="118"/>
      <c r="F18" s="118"/>
      <c r="G18" s="1403" t="s">
        <v>646</v>
      </c>
      <c r="H18" s="1404"/>
      <c r="I18" s="119"/>
    </row>
    <row r="19" spans="3:9" ht="20.25" customHeight="1">
      <c r="C19" s="255" t="s">
        <v>980</v>
      </c>
      <c r="D19" s="118" t="s">
        <v>980</v>
      </c>
      <c r="E19" s="118"/>
      <c r="F19" s="118" t="s">
        <v>1033</v>
      </c>
      <c r="G19" s="90"/>
      <c r="H19" s="90"/>
      <c r="I19" s="119"/>
    </row>
    <row r="20" spans="3:9" ht="16.5" customHeight="1">
      <c r="C20" s="189" t="s">
        <v>981</v>
      </c>
      <c r="D20" s="118" t="s">
        <v>982</v>
      </c>
      <c r="E20" s="118"/>
      <c r="F20" s="118" t="s">
        <v>993</v>
      </c>
      <c r="G20" s="90"/>
      <c r="H20" s="90"/>
      <c r="I20" s="119"/>
    </row>
    <row r="21" spans="3:9" ht="20.25" customHeight="1">
      <c r="C21" s="255" t="s">
        <v>983</v>
      </c>
      <c r="D21" s="118" t="s">
        <v>983</v>
      </c>
      <c r="E21" s="118"/>
      <c r="F21" s="118" t="s">
        <v>1034</v>
      </c>
      <c r="G21" s="90"/>
      <c r="H21" s="90"/>
      <c r="I21" s="119"/>
    </row>
    <row r="22" spans="3:9" ht="20.25" customHeight="1">
      <c r="C22" s="255" t="s">
        <v>985</v>
      </c>
      <c r="D22" s="90"/>
      <c r="E22" s="118"/>
      <c r="F22" s="154" t="s">
        <v>1000</v>
      </c>
      <c r="G22" s="155"/>
      <c r="H22" s="156"/>
      <c r="I22" s="119"/>
    </row>
    <row r="23" spans="3:9" ht="20.25" customHeight="1">
      <c r="C23" s="94" t="s">
        <v>1035</v>
      </c>
      <c r="D23" s="90"/>
      <c r="E23" s="160"/>
      <c r="F23" s="49" t="s">
        <v>1002</v>
      </c>
      <c r="G23" s="1403" t="s">
        <v>1046</v>
      </c>
      <c r="H23" s="1404"/>
      <c r="I23" s="119"/>
    </row>
    <row r="24" spans="3:9" ht="20.25" customHeight="1">
      <c r="C24" s="94" t="s">
        <v>1001</v>
      </c>
      <c r="D24" s="90"/>
      <c r="E24" s="160"/>
      <c r="F24" s="49"/>
      <c r="G24" s="1403" t="s">
        <v>1005</v>
      </c>
      <c r="H24" s="1404"/>
      <c r="I24" s="170"/>
    </row>
    <row r="25" spans="3:9" ht="20.25" customHeight="1">
      <c r="C25" s="94" t="s">
        <v>1004</v>
      </c>
      <c r="D25" s="90"/>
      <c r="E25" s="158"/>
      <c r="F25" s="53"/>
      <c r="G25" s="1403" t="s">
        <v>609</v>
      </c>
      <c r="H25" s="1404"/>
      <c r="I25" s="170"/>
    </row>
    <row r="26" spans="3:9" ht="20.25" customHeight="1">
      <c r="C26" s="93" t="s">
        <v>1006</v>
      </c>
      <c r="D26" s="253" t="s">
        <v>1047</v>
      </c>
      <c r="E26" s="160"/>
      <c r="F26" s="154" t="s">
        <v>1048</v>
      </c>
      <c r="G26" s="155"/>
      <c r="H26" s="156"/>
      <c r="I26" s="170"/>
    </row>
    <row r="27" spans="3:9" ht="16.5" customHeight="1">
      <c r="C27" s="94"/>
      <c r="D27" s="253" t="s">
        <v>646</v>
      </c>
      <c r="E27" s="118"/>
      <c r="F27" s="1390"/>
      <c r="G27" s="1391"/>
      <c r="H27" s="1392"/>
      <c r="I27" s="1399"/>
    </row>
    <row r="28" spans="3:9" ht="20.25" customHeight="1">
      <c r="C28" s="94" t="s">
        <v>1012</v>
      </c>
      <c r="D28" s="90"/>
      <c r="E28" s="118"/>
      <c r="F28" s="1393"/>
      <c r="G28" s="1394"/>
      <c r="H28" s="1395"/>
      <c r="I28" s="1400"/>
    </row>
    <row r="29" spans="3:9" ht="20.25" customHeight="1">
      <c r="C29" s="94" t="s">
        <v>1049</v>
      </c>
      <c r="D29" s="90"/>
      <c r="E29" s="118"/>
      <c r="F29" s="1393"/>
      <c r="G29" s="1394"/>
      <c r="H29" s="1395"/>
      <c r="I29" s="1400"/>
    </row>
    <row r="30" spans="3:9" ht="20.25" customHeight="1">
      <c r="C30" s="94" t="s">
        <v>1015</v>
      </c>
      <c r="D30" s="90"/>
      <c r="E30" s="118"/>
      <c r="F30" s="1396"/>
      <c r="G30" s="1397"/>
      <c r="H30" s="1398"/>
      <c r="I30" s="1401"/>
    </row>
    <row r="31" spans="3:9" ht="20.25" customHeight="1" thickBot="1">
      <c r="C31" s="113" t="s">
        <v>924</v>
      </c>
      <c r="D31" s="97"/>
      <c r="E31" s="120"/>
      <c r="F31" s="171" t="s">
        <v>924</v>
      </c>
      <c r="G31" s="97"/>
      <c r="H31" s="97"/>
      <c r="I31" s="121"/>
    </row>
    <row r="32" spans="3:6" ht="20.25" customHeight="1">
      <c r="C32" s="49" t="s">
        <v>1016</v>
      </c>
      <c r="D32" s="50"/>
      <c r="E32" s="49"/>
      <c r="F32" s="47" t="s">
        <v>1017</v>
      </c>
    </row>
    <row r="33" spans="3:6" ht="20.25" customHeight="1">
      <c r="C33" s="49" t="s">
        <v>1018</v>
      </c>
      <c r="D33" s="50"/>
      <c r="E33" s="49"/>
      <c r="F33" s="47" t="s">
        <v>1017</v>
      </c>
    </row>
  </sheetData>
  <mergeCells count="10">
    <mergeCell ref="F27:H30"/>
    <mergeCell ref="I27:I30"/>
    <mergeCell ref="G8:H8"/>
    <mergeCell ref="G15:H15"/>
    <mergeCell ref="G16:H16"/>
    <mergeCell ref="G17:H17"/>
    <mergeCell ref="G18:H18"/>
    <mergeCell ref="G23:H23"/>
    <mergeCell ref="G24:H24"/>
    <mergeCell ref="G25:H25"/>
  </mergeCells>
  <printOptions/>
  <pageMargins left="0.5905511811023623" right="0.2755905511811024" top="0.5905511811023623" bottom="0.5905511811023623" header="0.5118110236220472" footer="0.5118110236220472"/>
  <pageSetup firstPageNumber="47"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F53"/>
  <sheetViews>
    <sheetView workbookViewId="0" topLeftCell="A37">
      <selection activeCell="W27" sqref="W27"/>
    </sheetView>
  </sheetViews>
  <sheetFormatPr defaultColWidth="9.00390625" defaultRowHeight="13.5"/>
  <cols>
    <col min="1" max="16384" width="2.625" style="11" customWidth="1"/>
  </cols>
  <sheetData>
    <row r="1" ht="12">
      <c r="A1" s="11" t="s">
        <v>1462</v>
      </c>
    </row>
    <row r="3" ht="12">
      <c r="A3" s="11" t="s">
        <v>1225</v>
      </c>
    </row>
    <row r="5" spans="1:32" ht="12">
      <c r="A5" s="16"/>
      <c r="B5" s="17"/>
      <c r="C5" s="17"/>
      <c r="D5" s="17"/>
      <c r="E5" s="17"/>
      <c r="F5" s="17"/>
      <c r="G5" s="17"/>
      <c r="H5" s="17"/>
      <c r="I5" s="17"/>
      <c r="J5" s="17"/>
      <c r="K5" s="17"/>
      <c r="L5" s="17"/>
      <c r="M5" s="17"/>
      <c r="N5" s="17"/>
      <c r="O5" s="17"/>
      <c r="P5" s="17"/>
      <c r="Q5" s="17"/>
      <c r="R5" s="17"/>
      <c r="S5" s="17"/>
      <c r="T5" s="17"/>
      <c r="U5" s="17"/>
      <c r="V5" s="17"/>
      <c r="W5" s="17"/>
      <c r="X5" s="17"/>
      <c r="Y5" s="430" t="s">
        <v>80</v>
      </c>
      <c r="Z5" s="430"/>
      <c r="AA5" s="430"/>
      <c r="AB5" s="430"/>
      <c r="AC5" s="430"/>
      <c r="AD5" s="430"/>
      <c r="AE5" s="430"/>
      <c r="AF5" s="431"/>
    </row>
    <row r="6" spans="1:32" ht="12">
      <c r="A6" s="13"/>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9"/>
    </row>
    <row r="7" spans="1:32" ht="12">
      <c r="A7" s="13"/>
      <c r="B7" s="419" t="s">
        <v>1226</v>
      </c>
      <c r="C7" s="420"/>
      <c r="D7" s="420"/>
      <c r="E7" s="421"/>
      <c r="F7" s="18"/>
      <c r="G7" s="18"/>
      <c r="H7" s="18"/>
      <c r="I7" s="18"/>
      <c r="J7" s="18"/>
      <c r="T7" s="18"/>
      <c r="U7" s="18"/>
      <c r="V7" s="18"/>
      <c r="W7" s="18"/>
      <c r="X7" s="18"/>
      <c r="Y7" s="18"/>
      <c r="Z7" s="18"/>
      <c r="AA7" s="18"/>
      <c r="AB7" s="18"/>
      <c r="AC7" s="18"/>
      <c r="AD7" s="18"/>
      <c r="AE7" s="18"/>
      <c r="AF7" s="19"/>
    </row>
    <row r="8" spans="1:32" ht="12">
      <c r="A8" s="13"/>
      <c r="B8" s="18"/>
      <c r="C8" s="18"/>
      <c r="D8" s="15"/>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9"/>
    </row>
    <row r="9" spans="1:32" ht="12">
      <c r="A9" s="13"/>
      <c r="B9" s="18"/>
      <c r="C9" s="18"/>
      <c r="D9" s="419" t="s">
        <v>1227</v>
      </c>
      <c r="E9" s="420"/>
      <c r="F9" s="420"/>
      <c r="G9" s="421"/>
      <c r="H9" s="18"/>
      <c r="I9" s="18"/>
      <c r="J9" s="18"/>
      <c r="K9" s="18"/>
      <c r="L9" s="18"/>
      <c r="M9" s="18"/>
      <c r="N9" s="18"/>
      <c r="O9" s="18"/>
      <c r="P9" s="18"/>
      <c r="Q9" s="18"/>
      <c r="R9" s="18"/>
      <c r="S9" s="18"/>
      <c r="T9" s="18"/>
      <c r="U9" s="18"/>
      <c r="V9" s="18"/>
      <c r="W9" s="18"/>
      <c r="X9" s="18"/>
      <c r="Y9" s="18"/>
      <c r="Z9" s="18"/>
      <c r="AA9" s="18"/>
      <c r="AB9" s="18"/>
      <c r="AC9" s="18"/>
      <c r="AD9" s="18"/>
      <c r="AE9" s="18"/>
      <c r="AF9" s="19"/>
    </row>
    <row r="10" spans="1:32" ht="12">
      <c r="A10" s="13"/>
      <c r="B10" s="18"/>
      <c r="C10" s="18"/>
      <c r="D10" s="18"/>
      <c r="E10" s="18"/>
      <c r="F10" s="15"/>
      <c r="G10" s="18"/>
      <c r="H10" s="18"/>
      <c r="I10" s="18"/>
      <c r="J10" s="14"/>
      <c r="K10" s="14"/>
      <c r="L10" s="14"/>
      <c r="M10" s="14"/>
      <c r="N10" s="14"/>
      <c r="O10" s="14"/>
      <c r="P10" s="14"/>
      <c r="Q10" s="14"/>
      <c r="R10" s="18"/>
      <c r="S10" s="18"/>
      <c r="T10" s="18"/>
      <c r="U10" s="18"/>
      <c r="V10" s="18"/>
      <c r="W10" s="18"/>
      <c r="X10" s="18"/>
      <c r="Y10" s="18"/>
      <c r="Z10" s="18"/>
      <c r="AA10" s="18"/>
      <c r="AB10" s="18"/>
      <c r="AC10" s="18"/>
      <c r="AD10" s="18"/>
      <c r="AE10" s="18"/>
      <c r="AF10" s="19"/>
    </row>
    <row r="11" spans="1:32" ht="12">
      <c r="A11" s="13"/>
      <c r="B11" s="18"/>
      <c r="C11" s="18"/>
      <c r="D11" s="18"/>
      <c r="E11" s="18"/>
      <c r="F11" s="424" t="s">
        <v>81</v>
      </c>
      <c r="G11" s="425"/>
      <c r="H11" s="425"/>
      <c r="I11" s="425"/>
      <c r="J11" s="425"/>
      <c r="K11" s="426"/>
      <c r="O11" s="18">
        <f>O13+O17+O15+1</f>
        <v>20</v>
      </c>
      <c r="P11" s="18" t="s">
        <v>1229</v>
      </c>
      <c r="Q11" s="18"/>
      <c r="R11" s="422" t="s">
        <v>82</v>
      </c>
      <c r="S11" s="423"/>
      <c r="T11" s="423"/>
      <c r="U11" s="423"/>
      <c r="V11" s="423"/>
      <c r="W11" s="432"/>
      <c r="X11" s="268"/>
      <c r="Y11" s="268"/>
      <c r="Z11" s="275">
        <f>Z13+Z15+Z17+1</f>
        <v>28</v>
      </c>
      <c r="AA11" s="275" t="s">
        <v>1229</v>
      </c>
      <c r="AB11" s="275"/>
      <c r="AC11" s="275"/>
      <c r="AD11" s="275"/>
      <c r="AE11" s="275"/>
      <c r="AF11" s="19"/>
    </row>
    <row r="12" spans="1:32" ht="12">
      <c r="A12" s="13"/>
      <c r="B12" s="18"/>
      <c r="C12" s="18"/>
      <c r="D12" s="18"/>
      <c r="E12" s="18"/>
      <c r="F12" s="18"/>
      <c r="G12" s="18"/>
      <c r="H12" s="20"/>
      <c r="I12" s="18"/>
      <c r="J12" s="18"/>
      <c r="K12" s="18"/>
      <c r="O12" s="18"/>
      <c r="P12" s="18"/>
      <c r="Q12" s="18"/>
      <c r="R12" s="275"/>
      <c r="S12" s="275"/>
      <c r="T12" s="373"/>
      <c r="U12" s="275"/>
      <c r="V12" s="275"/>
      <c r="W12" s="275"/>
      <c r="X12" s="268"/>
      <c r="Y12" s="268"/>
      <c r="Z12" s="275"/>
      <c r="AA12" s="275"/>
      <c r="AB12" s="275"/>
      <c r="AC12" s="275"/>
      <c r="AD12" s="275"/>
      <c r="AE12" s="275"/>
      <c r="AF12" s="19"/>
    </row>
    <row r="13" spans="1:32" ht="12">
      <c r="A13" s="13"/>
      <c r="B13" s="18"/>
      <c r="C13" s="18"/>
      <c r="D13" s="18"/>
      <c r="E13" s="18"/>
      <c r="F13" s="18"/>
      <c r="G13" s="18"/>
      <c r="H13" s="424" t="s">
        <v>83</v>
      </c>
      <c r="I13" s="425"/>
      <c r="J13" s="425"/>
      <c r="K13" s="425"/>
      <c r="L13" s="425"/>
      <c r="M13" s="426"/>
      <c r="O13" s="18">
        <v>3</v>
      </c>
      <c r="P13" s="18" t="s">
        <v>1229</v>
      </c>
      <c r="Q13" s="18"/>
      <c r="R13" s="275"/>
      <c r="S13" s="275"/>
      <c r="T13" s="422" t="s">
        <v>701</v>
      </c>
      <c r="U13" s="423"/>
      <c r="V13" s="423"/>
      <c r="W13" s="423"/>
      <c r="X13" s="423"/>
      <c r="Y13" s="432"/>
      <c r="Z13" s="275">
        <v>17</v>
      </c>
      <c r="AA13" s="275" t="s">
        <v>1229</v>
      </c>
      <c r="AB13" s="275" t="s">
        <v>704</v>
      </c>
      <c r="AC13" s="275"/>
      <c r="AD13" s="275"/>
      <c r="AE13" s="275"/>
      <c r="AF13" s="19"/>
    </row>
    <row r="14" spans="1:32" ht="12">
      <c r="A14" s="13"/>
      <c r="B14" s="18"/>
      <c r="C14" s="18"/>
      <c r="D14" s="18"/>
      <c r="E14" s="18"/>
      <c r="F14" s="18"/>
      <c r="G14" s="18"/>
      <c r="H14" s="16"/>
      <c r="I14" s="18"/>
      <c r="J14" s="18"/>
      <c r="K14" s="18"/>
      <c r="O14" s="18"/>
      <c r="P14" s="18"/>
      <c r="Q14" s="18"/>
      <c r="R14" s="275"/>
      <c r="S14" s="275"/>
      <c r="T14" s="374"/>
      <c r="U14" s="275"/>
      <c r="V14" s="275"/>
      <c r="W14" s="275"/>
      <c r="X14" s="268"/>
      <c r="Y14" s="268"/>
      <c r="Z14" s="275"/>
      <c r="AA14" s="275"/>
      <c r="AB14" s="275"/>
      <c r="AC14" s="275"/>
      <c r="AD14" s="275"/>
      <c r="AE14" s="275"/>
      <c r="AF14" s="19"/>
    </row>
    <row r="15" spans="1:32" ht="12">
      <c r="A15" s="13"/>
      <c r="B15" s="18"/>
      <c r="C15" s="18"/>
      <c r="D15" s="18"/>
      <c r="E15" s="18"/>
      <c r="F15" s="18"/>
      <c r="G15" s="18"/>
      <c r="H15" s="424" t="s">
        <v>659</v>
      </c>
      <c r="I15" s="425"/>
      <c r="J15" s="425"/>
      <c r="K15" s="425"/>
      <c r="L15" s="425"/>
      <c r="M15" s="426"/>
      <c r="O15" s="18">
        <v>5</v>
      </c>
      <c r="P15" s="18" t="s">
        <v>1229</v>
      </c>
      <c r="Q15" s="18"/>
      <c r="R15" s="275"/>
      <c r="S15" s="275"/>
      <c r="T15" s="433" t="s">
        <v>702</v>
      </c>
      <c r="U15" s="434"/>
      <c r="V15" s="434"/>
      <c r="W15" s="434"/>
      <c r="X15" s="434"/>
      <c r="Y15" s="435"/>
      <c r="Z15" s="275">
        <v>6</v>
      </c>
      <c r="AA15" s="275" t="s">
        <v>1229</v>
      </c>
      <c r="AB15" s="268"/>
      <c r="AC15" s="275"/>
      <c r="AD15" s="275"/>
      <c r="AE15" s="275"/>
      <c r="AF15" s="19"/>
    </row>
    <row r="16" spans="1:32" ht="12">
      <c r="A16" s="13"/>
      <c r="B16" s="18"/>
      <c r="C16" s="18"/>
      <c r="D16" s="18"/>
      <c r="E16" s="18"/>
      <c r="F16" s="18"/>
      <c r="G16" s="18"/>
      <c r="H16" s="20"/>
      <c r="I16" s="18"/>
      <c r="J16" s="18"/>
      <c r="K16" s="18"/>
      <c r="O16" s="18"/>
      <c r="P16" s="18"/>
      <c r="Q16" s="18"/>
      <c r="R16" s="275"/>
      <c r="S16" s="275"/>
      <c r="T16" s="422"/>
      <c r="U16" s="423"/>
      <c r="V16" s="423"/>
      <c r="W16" s="423"/>
      <c r="X16" s="423"/>
      <c r="Y16" s="423"/>
      <c r="Z16" s="275"/>
      <c r="AA16" s="275"/>
      <c r="AB16" s="275"/>
      <c r="AC16" s="275"/>
      <c r="AD16" s="275"/>
      <c r="AE16" s="275"/>
      <c r="AF16" s="19"/>
    </row>
    <row r="17" spans="1:32" ht="12">
      <c r="A17" s="13"/>
      <c r="B17" s="18"/>
      <c r="C17" s="18"/>
      <c r="D17" s="18"/>
      <c r="E17" s="18"/>
      <c r="F17" s="18"/>
      <c r="G17" s="18"/>
      <c r="H17" s="424" t="s">
        <v>86</v>
      </c>
      <c r="I17" s="425"/>
      <c r="J17" s="425"/>
      <c r="K17" s="425"/>
      <c r="L17" s="425"/>
      <c r="M17" s="426"/>
      <c r="O17" s="18">
        <v>11</v>
      </c>
      <c r="P17" s="18" t="s">
        <v>1229</v>
      </c>
      <c r="Q17" s="18"/>
      <c r="R17" s="275"/>
      <c r="S17" s="275"/>
      <c r="T17" s="427" t="s">
        <v>703</v>
      </c>
      <c r="U17" s="428"/>
      <c r="V17" s="428"/>
      <c r="W17" s="428"/>
      <c r="X17" s="428"/>
      <c r="Y17" s="429"/>
      <c r="Z17" s="275">
        <v>4</v>
      </c>
      <c r="AA17" s="275" t="s">
        <v>1229</v>
      </c>
      <c r="AB17" s="275"/>
      <c r="AC17" s="275"/>
      <c r="AD17" s="275"/>
      <c r="AE17" s="275"/>
      <c r="AF17" s="19"/>
    </row>
    <row r="18" spans="1:32" ht="12">
      <c r="A18" s="13"/>
      <c r="B18" s="18"/>
      <c r="C18" s="18"/>
      <c r="D18" s="18"/>
      <c r="E18" s="18"/>
      <c r="F18" s="18"/>
      <c r="G18" s="18"/>
      <c r="H18" s="18"/>
      <c r="I18" s="18"/>
      <c r="J18" s="18"/>
      <c r="K18" s="18"/>
      <c r="L18" s="18"/>
      <c r="M18" s="18"/>
      <c r="N18" s="18"/>
      <c r="O18" s="275" t="s">
        <v>1362</v>
      </c>
      <c r="P18" s="18"/>
      <c r="Q18" s="18"/>
      <c r="R18" s="18"/>
      <c r="S18" s="18"/>
      <c r="T18" s="18"/>
      <c r="U18" s="18"/>
      <c r="V18" s="18"/>
      <c r="W18" s="18"/>
      <c r="X18" s="18"/>
      <c r="Y18" s="18"/>
      <c r="Z18" s="18"/>
      <c r="AA18" s="18"/>
      <c r="AB18" s="18"/>
      <c r="AC18" s="18"/>
      <c r="AD18" s="18"/>
      <c r="AE18" s="18"/>
      <c r="AF18" s="19"/>
    </row>
    <row r="19" spans="1:32" ht="12">
      <c r="A19" s="20"/>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21"/>
    </row>
    <row r="22" ht="12">
      <c r="A22" s="11" t="s">
        <v>1230</v>
      </c>
    </row>
    <row r="24" spans="2:15" ht="12">
      <c r="B24" s="268" t="s">
        <v>794</v>
      </c>
      <c r="C24" s="268"/>
      <c r="D24" s="268"/>
      <c r="E24" s="268"/>
      <c r="F24" s="268"/>
      <c r="G24" s="268"/>
      <c r="H24" s="268"/>
      <c r="I24" s="268"/>
      <c r="J24" s="268"/>
      <c r="K24" s="268"/>
      <c r="L24" s="268"/>
      <c r="M24" s="268"/>
      <c r="N24" s="268"/>
      <c r="O24" s="268"/>
    </row>
    <row r="25" spans="2:15" ht="12">
      <c r="B25" s="268"/>
      <c r="C25" s="268"/>
      <c r="D25" s="268"/>
      <c r="E25" s="268"/>
      <c r="F25" s="268"/>
      <c r="G25" s="268"/>
      <c r="H25" s="268"/>
      <c r="I25" s="268"/>
      <c r="J25" s="268"/>
      <c r="K25" s="268"/>
      <c r="L25" s="268"/>
      <c r="M25" s="268"/>
      <c r="N25" s="268"/>
      <c r="O25" s="268"/>
    </row>
    <row r="26" spans="2:16" ht="12">
      <c r="B26" s="268"/>
      <c r="C26" s="268" t="s">
        <v>1231</v>
      </c>
      <c r="D26" s="268" t="s">
        <v>1192</v>
      </c>
      <c r="E26" s="268"/>
      <c r="F26" s="268"/>
      <c r="G26" s="268"/>
      <c r="H26" s="268"/>
      <c r="I26" s="268"/>
      <c r="J26" s="268"/>
      <c r="K26" s="268"/>
      <c r="L26" s="268"/>
      <c r="M26" s="268"/>
      <c r="N26" s="268"/>
      <c r="O26" s="268"/>
      <c r="P26" s="268"/>
    </row>
    <row r="27" spans="2:16" ht="12">
      <c r="B27" s="268"/>
      <c r="C27" s="268" t="s">
        <v>1232</v>
      </c>
      <c r="D27" s="268" t="s">
        <v>1193</v>
      </c>
      <c r="E27" s="268"/>
      <c r="F27" s="268"/>
      <c r="G27" s="268"/>
      <c r="H27" s="268"/>
      <c r="I27" s="268"/>
      <c r="J27" s="268"/>
      <c r="K27" s="268"/>
      <c r="L27" s="268"/>
      <c r="M27" s="268"/>
      <c r="N27" s="268"/>
      <c r="O27" s="268"/>
      <c r="P27" s="268"/>
    </row>
    <row r="28" spans="2:16" ht="12">
      <c r="B28" s="268"/>
      <c r="C28" s="268" t="s">
        <v>1233</v>
      </c>
      <c r="D28" s="268" t="s">
        <v>1194</v>
      </c>
      <c r="E28" s="268"/>
      <c r="F28" s="268"/>
      <c r="G28" s="268"/>
      <c r="H28" s="268"/>
      <c r="I28" s="268"/>
      <c r="J28" s="268"/>
      <c r="K28" s="268"/>
      <c r="L28" s="268"/>
      <c r="M28" s="268"/>
      <c r="N28" s="268"/>
      <c r="O28" s="268"/>
      <c r="P28" s="268"/>
    </row>
    <row r="29" spans="2:16" ht="12">
      <c r="B29" s="268"/>
      <c r="C29" s="268" t="s">
        <v>1234</v>
      </c>
      <c r="D29" s="268" t="s">
        <v>1195</v>
      </c>
      <c r="E29" s="268"/>
      <c r="F29" s="268"/>
      <c r="G29" s="268"/>
      <c r="H29" s="268"/>
      <c r="I29" s="268"/>
      <c r="J29" s="268"/>
      <c r="K29" s="268"/>
      <c r="L29" s="268"/>
      <c r="M29" s="268"/>
      <c r="N29" s="268"/>
      <c r="O29" s="268"/>
      <c r="P29" s="268"/>
    </row>
    <row r="30" spans="2:16" ht="12">
      <c r="B30" s="268"/>
      <c r="C30" s="268" t="s">
        <v>1235</v>
      </c>
      <c r="D30" s="268" t="s">
        <v>1199</v>
      </c>
      <c r="E30" s="268"/>
      <c r="F30" s="268"/>
      <c r="G30" s="268"/>
      <c r="H30" s="268"/>
      <c r="I30" s="268"/>
      <c r="J30" s="268"/>
      <c r="K30" s="268"/>
      <c r="L30" s="268"/>
      <c r="M30" s="268"/>
      <c r="N30" s="268"/>
      <c r="O30" s="268"/>
      <c r="P30" s="268"/>
    </row>
    <row r="31" spans="2:16" ht="12">
      <c r="B31" s="268"/>
      <c r="C31" s="268" t="s">
        <v>1236</v>
      </c>
      <c r="D31" s="268" t="s">
        <v>1200</v>
      </c>
      <c r="E31" s="268"/>
      <c r="F31" s="268"/>
      <c r="G31" s="268"/>
      <c r="H31" s="268"/>
      <c r="I31" s="268"/>
      <c r="J31" s="268"/>
      <c r="K31" s="268"/>
      <c r="L31" s="268"/>
      <c r="M31" s="268"/>
      <c r="N31" s="268"/>
      <c r="O31" s="268"/>
      <c r="P31" s="268"/>
    </row>
    <row r="32" spans="2:16" ht="12">
      <c r="B32" s="268"/>
      <c r="C32" s="268" t="s">
        <v>1237</v>
      </c>
      <c r="D32" s="268" t="s">
        <v>1201</v>
      </c>
      <c r="E32" s="268"/>
      <c r="F32" s="268"/>
      <c r="G32" s="268"/>
      <c r="H32" s="268"/>
      <c r="I32" s="268"/>
      <c r="J32" s="268"/>
      <c r="K32" s="268"/>
      <c r="L32" s="268"/>
      <c r="M32" s="268"/>
      <c r="N32" s="268"/>
      <c r="O32" s="268"/>
      <c r="P32" s="268"/>
    </row>
    <row r="33" spans="2:16" ht="12">
      <c r="B33" s="268"/>
      <c r="C33" s="268" t="s">
        <v>1239</v>
      </c>
      <c r="D33" s="268" t="s">
        <v>1202</v>
      </c>
      <c r="E33" s="268"/>
      <c r="F33" s="268"/>
      <c r="G33" s="268"/>
      <c r="H33" s="268"/>
      <c r="I33" s="268"/>
      <c r="J33" s="268"/>
      <c r="K33" s="268"/>
      <c r="L33" s="268"/>
      <c r="M33" s="268"/>
      <c r="N33" s="268"/>
      <c r="O33" s="268"/>
      <c r="P33" s="268"/>
    </row>
    <row r="34" spans="2:16" ht="12">
      <c r="B34" s="268"/>
      <c r="C34" s="268" t="s">
        <v>217</v>
      </c>
      <c r="D34" s="268" t="s">
        <v>1203</v>
      </c>
      <c r="E34" s="268"/>
      <c r="F34" s="268"/>
      <c r="G34" s="268"/>
      <c r="H34" s="268"/>
      <c r="I34" s="268"/>
      <c r="J34" s="268"/>
      <c r="K34" s="268"/>
      <c r="L34" s="268"/>
      <c r="M34" s="268"/>
      <c r="N34" s="268"/>
      <c r="O34" s="268"/>
      <c r="P34" s="268"/>
    </row>
    <row r="35" spans="2:16" ht="12">
      <c r="B35" s="268"/>
      <c r="C35" s="268" t="s">
        <v>1241</v>
      </c>
      <c r="D35" s="268" t="s">
        <v>1213</v>
      </c>
      <c r="E35" s="268"/>
      <c r="F35" s="268"/>
      <c r="G35" s="268"/>
      <c r="H35" s="268"/>
      <c r="I35" s="268"/>
      <c r="J35" s="268"/>
      <c r="K35" s="268"/>
      <c r="L35" s="268"/>
      <c r="M35" s="268"/>
      <c r="N35" s="268"/>
      <c r="O35" s="268"/>
      <c r="P35" s="268"/>
    </row>
    <row r="36" spans="2:16" ht="12">
      <c r="B36" s="268"/>
      <c r="C36" s="268" t="s">
        <v>1242</v>
      </c>
      <c r="D36" s="268" t="s">
        <v>1204</v>
      </c>
      <c r="E36" s="268"/>
      <c r="F36" s="268"/>
      <c r="G36" s="268"/>
      <c r="H36" s="268"/>
      <c r="I36" s="268"/>
      <c r="J36" s="268"/>
      <c r="K36" s="268"/>
      <c r="L36" s="268"/>
      <c r="M36" s="268"/>
      <c r="N36" s="268"/>
      <c r="O36" s="268"/>
      <c r="P36" s="268"/>
    </row>
    <row r="37" spans="2:16" ht="12">
      <c r="B37" s="268"/>
      <c r="C37" s="268" t="s">
        <v>1243</v>
      </c>
      <c r="D37" s="268" t="s">
        <v>1196</v>
      </c>
      <c r="E37" s="268"/>
      <c r="F37" s="268"/>
      <c r="G37" s="268"/>
      <c r="H37" s="268"/>
      <c r="I37" s="268"/>
      <c r="J37" s="268"/>
      <c r="K37" s="268"/>
      <c r="L37" s="268"/>
      <c r="M37" s="268"/>
      <c r="N37" s="268"/>
      <c r="O37" s="268"/>
      <c r="P37" s="268"/>
    </row>
    <row r="38" spans="2:16" ht="12">
      <c r="B38" s="268"/>
      <c r="C38" s="268"/>
      <c r="D38" s="268"/>
      <c r="E38" s="268"/>
      <c r="F38" s="268"/>
      <c r="G38" s="268"/>
      <c r="H38" s="268"/>
      <c r="I38" s="268"/>
      <c r="J38" s="268"/>
      <c r="K38" s="268"/>
      <c r="L38" s="268"/>
      <c r="M38" s="268"/>
      <c r="N38" s="268"/>
      <c r="O38" s="268"/>
      <c r="P38" s="268"/>
    </row>
    <row r="39" spans="2:16" ht="12">
      <c r="B39" s="268" t="s">
        <v>795</v>
      </c>
      <c r="C39" s="268"/>
      <c r="D39" s="268"/>
      <c r="E39" s="268"/>
      <c r="F39" s="268"/>
      <c r="G39" s="268"/>
      <c r="H39" s="268"/>
      <c r="I39" s="268"/>
      <c r="J39" s="268"/>
      <c r="K39" s="268"/>
      <c r="L39" s="268"/>
      <c r="M39" s="268"/>
      <c r="N39" s="268"/>
      <c r="O39" s="268"/>
      <c r="P39" s="268"/>
    </row>
    <row r="40" spans="2:16" ht="12">
      <c r="B40" s="268"/>
      <c r="C40" s="268"/>
      <c r="D40" s="268"/>
      <c r="E40" s="268"/>
      <c r="F40" s="268"/>
      <c r="G40" s="268"/>
      <c r="H40" s="268"/>
      <c r="I40" s="268"/>
      <c r="J40" s="268"/>
      <c r="K40" s="268"/>
      <c r="L40" s="268"/>
      <c r="M40" s="268"/>
      <c r="N40" s="268"/>
      <c r="O40" s="268"/>
      <c r="P40" s="268"/>
    </row>
    <row r="41" spans="2:15" ht="12">
      <c r="B41" s="268"/>
      <c r="C41" s="268" t="s">
        <v>1231</v>
      </c>
      <c r="D41" s="268" t="s">
        <v>1213</v>
      </c>
      <c r="E41" s="268"/>
      <c r="F41" s="268"/>
      <c r="G41" s="268"/>
      <c r="H41" s="268"/>
      <c r="I41" s="268"/>
      <c r="J41" s="268"/>
      <c r="K41" s="268"/>
      <c r="L41" s="268"/>
      <c r="M41" s="268"/>
      <c r="N41" s="268"/>
      <c r="O41" s="268"/>
    </row>
    <row r="42" spans="2:16" ht="12">
      <c r="B42" s="268"/>
      <c r="C42" s="268" t="s">
        <v>1232</v>
      </c>
      <c r="D42" s="268" t="s">
        <v>1204</v>
      </c>
      <c r="E42" s="268"/>
      <c r="F42" s="268"/>
      <c r="G42" s="268"/>
      <c r="H42" s="268"/>
      <c r="I42" s="268"/>
      <c r="J42" s="268"/>
      <c r="K42" s="268"/>
      <c r="L42" s="268"/>
      <c r="M42" s="268"/>
      <c r="N42" s="268"/>
      <c r="O42" s="268"/>
      <c r="P42" s="268"/>
    </row>
    <row r="43" spans="2:16" ht="12">
      <c r="B43" s="268"/>
      <c r="C43" s="268" t="s">
        <v>1233</v>
      </c>
      <c r="D43" s="268" t="s">
        <v>1205</v>
      </c>
      <c r="E43" s="268"/>
      <c r="F43" s="268"/>
      <c r="G43" s="268"/>
      <c r="H43" s="268"/>
      <c r="I43" s="268"/>
      <c r="J43" s="268"/>
      <c r="K43" s="268"/>
      <c r="L43" s="268"/>
      <c r="M43" s="268"/>
      <c r="N43" s="268"/>
      <c r="O43" s="268"/>
      <c r="P43" s="268"/>
    </row>
    <row r="44" spans="2:16" ht="12">
      <c r="B44" s="268"/>
      <c r="C44" s="268" t="s">
        <v>1234</v>
      </c>
      <c r="D44" s="268" t="s">
        <v>1206</v>
      </c>
      <c r="E44" s="268"/>
      <c r="F44" s="268"/>
      <c r="G44" s="268"/>
      <c r="H44" s="268"/>
      <c r="I44" s="268"/>
      <c r="J44" s="268"/>
      <c r="K44" s="268"/>
      <c r="L44" s="268"/>
      <c r="M44" s="268"/>
      <c r="N44" s="268"/>
      <c r="O44" s="268"/>
      <c r="P44" s="268"/>
    </row>
    <row r="45" spans="2:16" ht="12">
      <c r="B45" s="268"/>
      <c r="C45" s="268" t="s">
        <v>1235</v>
      </c>
      <c r="D45" s="268" t="s">
        <v>1207</v>
      </c>
      <c r="E45" s="268"/>
      <c r="F45" s="268"/>
      <c r="G45" s="268"/>
      <c r="H45" s="268"/>
      <c r="I45" s="268"/>
      <c r="J45" s="268"/>
      <c r="K45" s="268"/>
      <c r="L45" s="268"/>
      <c r="M45" s="268"/>
      <c r="N45" s="268"/>
      <c r="O45" s="268"/>
      <c r="P45" s="268"/>
    </row>
    <row r="46" spans="2:16" ht="12">
      <c r="B46" s="268"/>
      <c r="C46" s="268" t="s">
        <v>1236</v>
      </c>
      <c r="D46" s="268" t="s">
        <v>1208</v>
      </c>
      <c r="E46" s="268"/>
      <c r="F46" s="268"/>
      <c r="G46" s="268"/>
      <c r="H46" s="268"/>
      <c r="I46" s="268"/>
      <c r="J46" s="268"/>
      <c r="K46" s="268"/>
      <c r="L46" s="268"/>
      <c r="M46" s="268"/>
      <c r="N46" s="268"/>
      <c r="O46" s="268"/>
      <c r="P46" s="268"/>
    </row>
    <row r="47" spans="2:16" ht="12">
      <c r="B47" s="268"/>
      <c r="C47" s="268" t="s">
        <v>1237</v>
      </c>
      <c r="D47" s="268" t="s">
        <v>1209</v>
      </c>
      <c r="E47" s="268"/>
      <c r="F47" s="268"/>
      <c r="G47" s="268"/>
      <c r="H47" s="268"/>
      <c r="I47" s="268"/>
      <c r="J47" s="268"/>
      <c r="K47" s="268"/>
      <c r="L47" s="268"/>
      <c r="M47" s="268"/>
      <c r="N47" s="268"/>
      <c r="O47" s="268"/>
      <c r="P47" s="268"/>
    </row>
    <row r="48" spans="2:16" ht="12">
      <c r="B48" s="268"/>
      <c r="C48" s="268" t="s">
        <v>1239</v>
      </c>
      <c r="D48" s="268" t="s">
        <v>1210</v>
      </c>
      <c r="E48" s="268"/>
      <c r="F48" s="268"/>
      <c r="G48" s="268"/>
      <c r="H48" s="268"/>
      <c r="I48" s="268"/>
      <c r="J48" s="268"/>
      <c r="K48" s="268"/>
      <c r="L48" s="268"/>
      <c r="M48" s="268"/>
      <c r="N48" s="268"/>
      <c r="O48" s="268"/>
      <c r="P48" s="268"/>
    </row>
    <row r="49" spans="2:16" ht="12">
      <c r="B49" s="268"/>
      <c r="C49" s="268" t="s">
        <v>1240</v>
      </c>
      <c r="D49" s="268" t="s">
        <v>1211</v>
      </c>
      <c r="E49" s="268"/>
      <c r="F49" s="268"/>
      <c r="G49" s="268"/>
      <c r="H49" s="268"/>
      <c r="I49" s="268"/>
      <c r="J49" s="268"/>
      <c r="K49" s="268"/>
      <c r="L49" s="268"/>
      <c r="M49" s="268"/>
      <c r="N49" s="268"/>
      <c r="O49" s="268"/>
      <c r="P49" s="268"/>
    </row>
    <row r="50" spans="2:16" ht="12">
      <c r="B50" s="268"/>
      <c r="C50" s="268" t="s">
        <v>1241</v>
      </c>
      <c r="D50" s="268" t="s">
        <v>1212</v>
      </c>
      <c r="E50" s="268"/>
      <c r="F50" s="268"/>
      <c r="G50" s="268"/>
      <c r="H50" s="268"/>
      <c r="I50" s="268"/>
      <c r="J50" s="268"/>
      <c r="K50" s="268"/>
      <c r="L50" s="268"/>
      <c r="M50" s="268"/>
      <c r="N50" s="268"/>
      <c r="O50" s="268"/>
      <c r="P50" s="268"/>
    </row>
    <row r="51" spans="2:16" ht="12">
      <c r="B51" s="268"/>
      <c r="C51" s="268" t="s">
        <v>1242</v>
      </c>
      <c r="D51" s="268" t="s">
        <v>699</v>
      </c>
      <c r="E51" s="268"/>
      <c r="F51" s="268"/>
      <c r="G51" s="268"/>
      <c r="H51" s="268"/>
      <c r="I51" s="268"/>
      <c r="J51" s="268"/>
      <c r="K51" s="268"/>
      <c r="L51" s="268"/>
      <c r="M51" s="268"/>
      <c r="N51" s="268"/>
      <c r="O51" s="268"/>
      <c r="P51" s="268"/>
    </row>
    <row r="52" spans="2:16" ht="12">
      <c r="B52" s="268"/>
      <c r="C52" s="268" t="s">
        <v>1243</v>
      </c>
      <c r="D52" s="268" t="s">
        <v>700</v>
      </c>
      <c r="E52" s="268"/>
      <c r="F52" s="268"/>
      <c r="G52" s="268"/>
      <c r="H52" s="268"/>
      <c r="I52" s="268"/>
      <c r="J52" s="268"/>
      <c r="K52" s="268"/>
      <c r="L52" s="268"/>
      <c r="M52" s="268"/>
      <c r="N52" s="268"/>
      <c r="O52" s="268"/>
      <c r="P52" s="268"/>
    </row>
    <row r="53" spans="2:16" ht="12">
      <c r="B53" s="268"/>
      <c r="C53" s="268" t="s">
        <v>1244</v>
      </c>
      <c r="D53" s="268" t="s">
        <v>1266</v>
      </c>
      <c r="E53" s="268"/>
      <c r="F53" s="268"/>
      <c r="G53" s="268"/>
      <c r="H53" s="268"/>
      <c r="I53" s="268"/>
      <c r="J53" s="268"/>
      <c r="K53" s="268"/>
      <c r="L53" s="268"/>
      <c r="M53" s="268"/>
      <c r="N53" s="268"/>
      <c r="O53" s="268"/>
      <c r="P53" s="268"/>
    </row>
  </sheetData>
  <mergeCells count="12">
    <mergeCell ref="Y5:AF5"/>
    <mergeCell ref="T13:Y13"/>
    <mergeCell ref="T15:Y15"/>
    <mergeCell ref="R11:W11"/>
    <mergeCell ref="T17:Y17"/>
    <mergeCell ref="H17:M17"/>
    <mergeCell ref="H13:M13"/>
    <mergeCell ref="H15:M15"/>
    <mergeCell ref="B7:E7"/>
    <mergeCell ref="D9:G9"/>
    <mergeCell ref="T16:Y16"/>
    <mergeCell ref="F11:K11"/>
  </mergeCells>
  <printOptions/>
  <pageMargins left="0.75" right="0.75" top="1" bottom="1" header="0.512" footer="0.512"/>
  <pageSetup firstPageNumber="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E48"/>
  <sheetViews>
    <sheetView workbookViewId="0" topLeftCell="A1">
      <selection activeCell="A33" sqref="A33:G33"/>
    </sheetView>
  </sheetViews>
  <sheetFormatPr defaultColWidth="9.00390625" defaultRowHeight="15" customHeight="1"/>
  <cols>
    <col min="1" max="7" width="2.625" style="11" customWidth="1"/>
    <col min="8" max="31" width="3.00390625" style="11" customWidth="1"/>
    <col min="32" max="16384" width="2.625" style="11" customWidth="1"/>
  </cols>
  <sheetData>
    <row r="1" ht="15" customHeight="1">
      <c r="A1" s="11" t="s">
        <v>1461</v>
      </c>
    </row>
    <row r="3" ht="15" customHeight="1">
      <c r="A3" s="11" t="s">
        <v>1245</v>
      </c>
    </row>
    <row r="4" spans="28:31" ht="15" customHeight="1" thickBot="1">
      <c r="AB4" s="491" t="s">
        <v>1255</v>
      </c>
      <c r="AC4" s="491"/>
      <c r="AD4" s="491"/>
      <c r="AE4" s="491"/>
    </row>
    <row r="5" spans="1:31" ht="15" customHeight="1">
      <c r="A5" s="478"/>
      <c r="B5" s="479"/>
      <c r="C5" s="479"/>
      <c r="D5" s="479"/>
      <c r="E5" s="479"/>
      <c r="F5" s="479"/>
      <c r="G5" s="479"/>
      <c r="H5" s="480" t="s">
        <v>1247</v>
      </c>
      <c r="I5" s="480"/>
      <c r="J5" s="480"/>
      <c r="K5" s="480"/>
      <c r="L5" s="482" t="s">
        <v>1249</v>
      </c>
      <c r="M5" s="482"/>
      <c r="N5" s="482"/>
      <c r="O5" s="482"/>
      <c r="P5" s="483"/>
      <c r="Q5" s="483"/>
      <c r="R5" s="483"/>
      <c r="S5" s="483"/>
      <c r="T5" s="483"/>
      <c r="U5" s="483"/>
      <c r="V5" s="483"/>
      <c r="W5" s="483"/>
      <c r="X5" s="460" t="s">
        <v>1252</v>
      </c>
      <c r="Y5" s="461"/>
      <c r="Z5" s="461"/>
      <c r="AA5" s="462"/>
      <c r="AB5" s="480" t="s">
        <v>1253</v>
      </c>
      <c r="AC5" s="480"/>
      <c r="AD5" s="480"/>
      <c r="AE5" s="493"/>
    </row>
    <row r="6" spans="1:31" ht="15" customHeight="1">
      <c r="A6" s="439"/>
      <c r="B6" s="440"/>
      <c r="C6" s="440"/>
      <c r="D6" s="440"/>
      <c r="E6" s="440"/>
      <c r="F6" s="440"/>
      <c r="G6" s="440"/>
      <c r="H6" s="481"/>
      <c r="I6" s="481"/>
      <c r="J6" s="481"/>
      <c r="K6" s="481"/>
      <c r="L6" s="410"/>
      <c r="M6" s="410"/>
      <c r="N6" s="410"/>
      <c r="O6" s="410"/>
      <c r="P6" s="451" t="s">
        <v>1250</v>
      </c>
      <c r="Q6" s="452"/>
      <c r="R6" s="452"/>
      <c r="S6" s="453"/>
      <c r="T6" s="451" t="s">
        <v>1251</v>
      </c>
      <c r="U6" s="452"/>
      <c r="V6" s="452"/>
      <c r="W6" s="453"/>
      <c r="X6" s="463" t="s">
        <v>198</v>
      </c>
      <c r="Y6" s="464"/>
      <c r="Z6" s="464"/>
      <c r="AA6" s="465"/>
      <c r="AB6" s="481"/>
      <c r="AC6" s="481"/>
      <c r="AD6" s="481"/>
      <c r="AE6" s="494"/>
    </row>
    <row r="7" spans="1:31" ht="15" customHeight="1">
      <c r="A7" s="443" t="s">
        <v>87</v>
      </c>
      <c r="B7" s="444"/>
      <c r="C7" s="444"/>
      <c r="D7" s="444"/>
      <c r="E7" s="444"/>
      <c r="F7" s="444"/>
      <c r="G7" s="444"/>
      <c r="H7" s="472">
        <v>457810</v>
      </c>
      <c r="I7" s="473"/>
      <c r="J7" s="473"/>
      <c r="K7" s="474"/>
      <c r="L7" s="437">
        <f>SUM(P7:W7)</f>
        <v>75522</v>
      </c>
      <c r="M7" s="437"/>
      <c r="N7" s="437"/>
      <c r="O7" s="437"/>
      <c r="P7" s="437">
        <v>43684</v>
      </c>
      <c r="Q7" s="437"/>
      <c r="R7" s="437"/>
      <c r="S7" s="437"/>
      <c r="T7" s="437">
        <v>31838</v>
      </c>
      <c r="U7" s="437"/>
      <c r="V7" s="437"/>
      <c r="W7" s="437"/>
      <c r="X7" s="472">
        <v>83</v>
      </c>
      <c r="Y7" s="473"/>
      <c r="Z7" s="473"/>
      <c r="AA7" s="474"/>
      <c r="AB7" s="466">
        <f>ROUND(L7/H7,4)</f>
        <v>0.165</v>
      </c>
      <c r="AC7" s="467"/>
      <c r="AD7" s="467"/>
      <c r="AE7" s="468"/>
    </row>
    <row r="8" spans="1:31" ht="15" customHeight="1">
      <c r="A8" s="443"/>
      <c r="B8" s="444"/>
      <c r="C8" s="444"/>
      <c r="D8" s="444"/>
      <c r="E8" s="444"/>
      <c r="F8" s="444"/>
      <c r="G8" s="444"/>
      <c r="H8" s="475"/>
      <c r="I8" s="476"/>
      <c r="J8" s="476"/>
      <c r="K8" s="477"/>
      <c r="L8" s="436" t="s">
        <v>1254</v>
      </c>
      <c r="M8" s="436"/>
      <c r="N8" s="436"/>
      <c r="O8" s="436"/>
      <c r="P8" s="454">
        <f>ROUND(P7/$L$7,4)</f>
        <v>0.5784</v>
      </c>
      <c r="Q8" s="454"/>
      <c r="R8" s="454"/>
      <c r="S8" s="454"/>
      <c r="T8" s="454">
        <f>1-P8</f>
        <v>0.4216</v>
      </c>
      <c r="U8" s="454"/>
      <c r="V8" s="454"/>
      <c r="W8" s="454"/>
      <c r="X8" s="475"/>
      <c r="Y8" s="476"/>
      <c r="Z8" s="476"/>
      <c r="AA8" s="477"/>
      <c r="AB8" s="469"/>
      <c r="AC8" s="470"/>
      <c r="AD8" s="470"/>
      <c r="AE8" s="471"/>
    </row>
    <row r="9" spans="1:31" ht="15" customHeight="1">
      <c r="A9" s="443" t="s">
        <v>88</v>
      </c>
      <c r="B9" s="444"/>
      <c r="C9" s="444"/>
      <c r="D9" s="444"/>
      <c r="E9" s="444"/>
      <c r="F9" s="444"/>
      <c r="G9" s="444"/>
      <c r="H9" s="445">
        <v>463844</v>
      </c>
      <c r="I9" s="446"/>
      <c r="J9" s="446"/>
      <c r="K9" s="447"/>
      <c r="L9" s="437">
        <f>SUM(P9:W9)</f>
        <v>78669</v>
      </c>
      <c r="M9" s="437"/>
      <c r="N9" s="437"/>
      <c r="O9" s="437"/>
      <c r="P9" s="437">
        <v>45156</v>
      </c>
      <c r="Q9" s="437"/>
      <c r="R9" s="437"/>
      <c r="S9" s="437"/>
      <c r="T9" s="437">
        <v>33513</v>
      </c>
      <c r="U9" s="437"/>
      <c r="V9" s="437"/>
      <c r="W9" s="437"/>
      <c r="X9" s="472">
        <v>80</v>
      </c>
      <c r="Y9" s="473"/>
      <c r="Z9" s="473"/>
      <c r="AA9" s="474"/>
      <c r="AB9" s="466">
        <f>ROUND(L9/H9,4)</f>
        <v>0.1696</v>
      </c>
      <c r="AC9" s="467"/>
      <c r="AD9" s="467"/>
      <c r="AE9" s="468"/>
    </row>
    <row r="10" spans="1:31" ht="15" customHeight="1">
      <c r="A10" s="443"/>
      <c r="B10" s="444"/>
      <c r="C10" s="444"/>
      <c r="D10" s="444"/>
      <c r="E10" s="444"/>
      <c r="F10" s="444"/>
      <c r="G10" s="444"/>
      <c r="H10" s="448"/>
      <c r="I10" s="449"/>
      <c r="J10" s="449"/>
      <c r="K10" s="450"/>
      <c r="L10" s="436" t="s">
        <v>1254</v>
      </c>
      <c r="M10" s="436"/>
      <c r="N10" s="436"/>
      <c r="O10" s="436"/>
      <c r="P10" s="454">
        <f>ROUND(P9/$L$9,4)</f>
        <v>0.574</v>
      </c>
      <c r="Q10" s="454"/>
      <c r="R10" s="454"/>
      <c r="S10" s="454"/>
      <c r="T10" s="454">
        <f>1-P10</f>
        <v>0.42600000000000005</v>
      </c>
      <c r="U10" s="454"/>
      <c r="V10" s="454"/>
      <c r="W10" s="454"/>
      <c r="X10" s="475"/>
      <c r="Y10" s="476"/>
      <c r="Z10" s="476"/>
      <c r="AA10" s="477"/>
      <c r="AB10" s="469"/>
      <c r="AC10" s="470"/>
      <c r="AD10" s="470"/>
      <c r="AE10" s="471"/>
    </row>
    <row r="11" spans="1:31" ht="15" customHeight="1">
      <c r="A11" s="439" t="s">
        <v>611</v>
      </c>
      <c r="B11" s="440"/>
      <c r="C11" s="440"/>
      <c r="D11" s="440"/>
      <c r="E11" s="440"/>
      <c r="F11" s="440"/>
      <c r="G11" s="440"/>
      <c r="H11" s="437">
        <f>H9-H7</f>
        <v>6034</v>
      </c>
      <c r="I11" s="437"/>
      <c r="J11" s="437"/>
      <c r="K11" s="437"/>
      <c r="L11" s="437">
        <f>L9-L7</f>
        <v>3147</v>
      </c>
      <c r="M11" s="437"/>
      <c r="N11" s="437"/>
      <c r="O11" s="437"/>
      <c r="P11" s="437">
        <f>P9-P7</f>
        <v>1472</v>
      </c>
      <c r="Q11" s="437"/>
      <c r="R11" s="437"/>
      <c r="S11" s="437"/>
      <c r="T11" s="437">
        <f>T9-T7</f>
        <v>1675</v>
      </c>
      <c r="U11" s="437"/>
      <c r="V11" s="437"/>
      <c r="W11" s="437"/>
      <c r="X11" s="437">
        <f>X9-X7</f>
        <v>-3</v>
      </c>
      <c r="Y11" s="437"/>
      <c r="Z11" s="437"/>
      <c r="AA11" s="437"/>
      <c r="AB11" s="455">
        <f>AB9-AB7</f>
        <v>0.004599999999999993</v>
      </c>
      <c r="AC11" s="456"/>
      <c r="AD11" s="456"/>
      <c r="AE11" s="457"/>
    </row>
    <row r="12" spans="1:31" ht="15" customHeight="1" thickBot="1">
      <c r="A12" s="441" t="s">
        <v>141</v>
      </c>
      <c r="B12" s="442"/>
      <c r="C12" s="442"/>
      <c r="D12" s="442"/>
      <c r="E12" s="442"/>
      <c r="F12" s="442"/>
      <c r="G12" s="442"/>
      <c r="H12" s="438">
        <f>ROUND(H9/H7,4)-1</f>
        <v>0.0132000000000001</v>
      </c>
      <c r="I12" s="438"/>
      <c r="J12" s="438"/>
      <c r="K12" s="438"/>
      <c r="L12" s="438">
        <f>ROUND(L9/L7,4)-1</f>
        <v>0.04170000000000007</v>
      </c>
      <c r="M12" s="438"/>
      <c r="N12" s="438"/>
      <c r="O12" s="438"/>
      <c r="P12" s="438">
        <f>ROUND(P9/P7,4)-1</f>
        <v>0.03370000000000006</v>
      </c>
      <c r="Q12" s="438"/>
      <c r="R12" s="438"/>
      <c r="S12" s="438"/>
      <c r="T12" s="438">
        <f>ROUND(T9/T7,4)-1</f>
        <v>0.05259999999999998</v>
      </c>
      <c r="U12" s="438"/>
      <c r="V12" s="438"/>
      <c r="W12" s="438"/>
      <c r="X12" s="458" t="s">
        <v>1460</v>
      </c>
      <c r="Y12" s="458"/>
      <c r="Z12" s="458"/>
      <c r="AA12" s="458"/>
      <c r="AB12" s="458" t="s">
        <v>351</v>
      </c>
      <c r="AC12" s="458"/>
      <c r="AD12" s="458"/>
      <c r="AE12" s="459"/>
    </row>
    <row r="15" ht="15" customHeight="1">
      <c r="A15" s="11" t="s">
        <v>89</v>
      </c>
    </row>
    <row r="16" spans="28:31" ht="15" customHeight="1" thickBot="1">
      <c r="AB16" s="491" t="s">
        <v>1255</v>
      </c>
      <c r="AC16" s="491"/>
      <c r="AD16" s="491"/>
      <c r="AE16" s="491"/>
    </row>
    <row r="17" spans="1:31" ht="15" customHeight="1">
      <c r="A17" s="478"/>
      <c r="B17" s="479"/>
      <c r="C17" s="479"/>
      <c r="D17" s="479"/>
      <c r="E17" s="479"/>
      <c r="F17" s="479"/>
      <c r="G17" s="479"/>
      <c r="H17" s="482" t="s">
        <v>1248</v>
      </c>
      <c r="I17" s="482"/>
      <c r="J17" s="482"/>
      <c r="K17" s="482"/>
      <c r="L17" s="483"/>
      <c r="M17" s="483"/>
      <c r="N17" s="483"/>
      <c r="O17" s="483"/>
      <c r="P17" s="483"/>
      <c r="Q17" s="483"/>
      <c r="R17" s="483"/>
      <c r="S17" s="483"/>
      <c r="T17" s="498" t="s">
        <v>1256</v>
      </c>
      <c r="U17" s="498"/>
      <c r="V17" s="498"/>
      <c r="W17" s="498"/>
      <c r="X17" s="480" t="s">
        <v>1257</v>
      </c>
      <c r="Y17" s="480"/>
      <c r="Z17" s="480"/>
      <c r="AA17" s="480"/>
      <c r="AB17" s="480" t="s">
        <v>1258</v>
      </c>
      <c r="AC17" s="480"/>
      <c r="AD17" s="480"/>
      <c r="AE17" s="493"/>
    </row>
    <row r="18" spans="1:31" ht="15" customHeight="1">
      <c r="A18" s="439"/>
      <c r="B18" s="440"/>
      <c r="C18" s="440"/>
      <c r="D18" s="440"/>
      <c r="E18" s="440"/>
      <c r="F18" s="440"/>
      <c r="G18" s="440"/>
      <c r="H18" s="410"/>
      <c r="I18" s="410"/>
      <c r="J18" s="410"/>
      <c r="K18" s="410"/>
      <c r="L18" s="492" t="s">
        <v>1250</v>
      </c>
      <c r="M18" s="492"/>
      <c r="N18" s="492"/>
      <c r="O18" s="492"/>
      <c r="P18" s="492" t="s">
        <v>1251</v>
      </c>
      <c r="Q18" s="492"/>
      <c r="R18" s="492"/>
      <c r="S18" s="492"/>
      <c r="T18" s="499"/>
      <c r="U18" s="499"/>
      <c r="V18" s="499"/>
      <c r="W18" s="499"/>
      <c r="X18" s="481"/>
      <c r="Y18" s="481"/>
      <c r="Z18" s="481"/>
      <c r="AA18" s="481"/>
      <c r="AB18" s="481"/>
      <c r="AC18" s="481"/>
      <c r="AD18" s="481"/>
      <c r="AE18" s="494"/>
    </row>
    <row r="19" spans="1:31" ht="15" customHeight="1">
      <c r="A19" s="484" t="s">
        <v>1259</v>
      </c>
      <c r="B19" s="485"/>
      <c r="C19" s="485"/>
      <c r="D19" s="485"/>
      <c r="E19" s="485"/>
      <c r="F19" s="485"/>
      <c r="G19" s="485"/>
      <c r="H19" s="437">
        <f aca="true" t="shared" si="0" ref="H19:H24">SUM(L19:S19)</f>
        <v>3245</v>
      </c>
      <c r="I19" s="437"/>
      <c r="J19" s="437"/>
      <c r="K19" s="437"/>
      <c r="L19" s="437">
        <v>634</v>
      </c>
      <c r="M19" s="437"/>
      <c r="N19" s="437"/>
      <c r="O19" s="437"/>
      <c r="P19" s="437">
        <v>2611</v>
      </c>
      <c r="Q19" s="437"/>
      <c r="R19" s="437"/>
      <c r="S19" s="437"/>
      <c r="T19" s="437">
        <v>100</v>
      </c>
      <c r="U19" s="437"/>
      <c r="V19" s="437"/>
      <c r="W19" s="437"/>
      <c r="X19" s="437">
        <f aca="true" t="shared" si="1" ref="X19:X24">H19+T19</f>
        <v>3345</v>
      </c>
      <c r="Y19" s="437"/>
      <c r="Z19" s="437"/>
      <c r="AA19" s="437"/>
      <c r="AB19" s="454">
        <f>ROUND(X19/$X$25,4)</f>
        <v>0.2747</v>
      </c>
      <c r="AC19" s="454"/>
      <c r="AD19" s="454"/>
      <c r="AE19" s="495"/>
    </row>
    <row r="20" spans="1:31" ht="15" customHeight="1">
      <c r="A20" s="484" t="s">
        <v>1260</v>
      </c>
      <c r="B20" s="485"/>
      <c r="C20" s="485"/>
      <c r="D20" s="485"/>
      <c r="E20" s="485"/>
      <c r="F20" s="485"/>
      <c r="G20" s="485"/>
      <c r="H20" s="437">
        <f t="shared" si="0"/>
        <v>3188</v>
      </c>
      <c r="I20" s="437"/>
      <c r="J20" s="437"/>
      <c r="K20" s="437"/>
      <c r="L20" s="437">
        <v>516</v>
      </c>
      <c r="M20" s="437"/>
      <c r="N20" s="437"/>
      <c r="O20" s="437"/>
      <c r="P20" s="437">
        <v>2672</v>
      </c>
      <c r="Q20" s="437"/>
      <c r="R20" s="437"/>
      <c r="S20" s="437"/>
      <c r="T20" s="437">
        <v>141</v>
      </c>
      <c r="U20" s="437"/>
      <c r="V20" s="437"/>
      <c r="W20" s="437"/>
      <c r="X20" s="437">
        <f t="shared" si="1"/>
        <v>3329</v>
      </c>
      <c r="Y20" s="437"/>
      <c r="Z20" s="437"/>
      <c r="AA20" s="437"/>
      <c r="AB20" s="454">
        <f>ROUND(X20/$X$25,4)</f>
        <v>0.2734</v>
      </c>
      <c r="AC20" s="454"/>
      <c r="AD20" s="454"/>
      <c r="AE20" s="495"/>
    </row>
    <row r="21" spans="1:31" ht="15" customHeight="1">
      <c r="A21" s="484" t="s">
        <v>1261</v>
      </c>
      <c r="B21" s="485"/>
      <c r="C21" s="485"/>
      <c r="D21" s="485"/>
      <c r="E21" s="485"/>
      <c r="F21" s="485"/>
      <c r="G21" s="485"/>
      <c r="H21" s="437">
        <f t="shared" si="0"/>
        <v>1682</v>
      </c>
      <c r="I21" s="437"/>
      <c r="J21" s="437"/>
      <c r="K21" s="437"/>
      <c r="L21" s="437">
        <v>259</v>
      </c>
      <c r="M21" s="437"/>
      <c r="N21" s="437"/>
      <c r="O21" s="437"/>
      <c r="P21" s="437">
        <v>1423</v>
      </c>
      <c r="Q21" s="437"/>
      <c r="R21" s="437"/>
      <c r="S21" s="437"/>
      <c r="T21" s="437">
        <v>64</v>
      </c>
      <c r="U21" s="437"/>
      <c r="V21" s="437"/>
      <c r="W21" s="437"/>
      <c r="X21" s="437">
        <f t="shared" si="1"/>
        <v>1746</v>
      </c>
      <c r="Y21" s="437"/>
      <c r="Z21" s="437"/>
      <c r="AA21" s="437"/>
      <c r="AB21" s="454">
        <f>ROUND(X21/$X$25,4)</f>
        <v>0.1434</v>
      </c>
      <c r="AC21" s="454"/>
      <c r="AD21" s="454"/>
      <c r="AE21" s="495"/>
    </row>
    <row r="22" spans="1:31" ht="15" customHeight="1">
      <c r="A22" s="484" t="s">
        <v>1262</v>
      </c>
      <c r="B22" s="485"/>
      <c r="C22" s="485"/>
      <c r="D22" s="485"/>
      <c r="E22" s="485"/>
      <c r="F22" s="485"/>
      <c r="G22" s="485"/>
      <c r="H22" s="437">
        <f t="shared" si="0"/>
        <v>1357</v>
      </c>
      <c r="I22" s="437"/>
      <c r="J22" s="437"/>
      <c r="K22" s="437"/>
      <c r="L22" s="437">
        <v>182</v>
      </c>
      <c r="M22" s="437"/>
      <c r="N22" s="437"/>
      <c r="O22" s="437"/>
      <c r="P22" s="437">
        <v>1175</v>
      </c>
      <c r="Q22" s="437"/>
      <c r="R22" s="437"/>
      <c r="S22" s="437"/>
      <c r="T22" s="437">
        <v>55</v>
      </c>
      <c r="U22" s="437"/>
      <c r="V22" s="437"/>
      <c r="W22" s="437"/>
      <c r="X22" s="437">
        <f t="shared" si="1"/>
        <v>1412</v>
      </c>
      <c r="Y22" s="437"/>
      <c r="Z22" s="437"/>
      <c r="AA22" s="437"/>
      <c r="AB22" s="454">
        <f>ROUND(X22/$X$25,4)-0.0001</f>
        <v>0.1159</v>
      </c>
      <c r="AC22" s="454"/>
      <c r="AD22" s="454"/>
      <c r="AE22" s="495"/>
    </row>
    <row r="23" spans="1:31" ht="15" customHeight="1">
      <c r="A23" s="484" t="s">
        <v>1263</v>
      </c>
      <c r="B23" s="485"/>
      <c r="C23" s="485"/>
      <c r="D23" s="485"/>
      <c r="E23" s="485"/>
      <c r="F23" s="485"/>
      <c r="G23" s="485"/>
      <c r="H23" s="437">
        <f t="shared" si="0"/>
        <v>1101</v>
      </c>
      <c r="I23" s="437"/>
      <c r="J23" s="437"/>
      <c r="K23" s="437"/>
      <c r="L23" s="437">
        <v>149</v>
      </c>
      <c r="M23" s="437"/>
      <c r="N23" s="437"/>
      <c r="O23" s="437"/>
      <c r="P23" s="437">
        <v>952</v>
      </c>
      <c r="Q23" s="437"/>
      <c r="R23" s="437"/>
      <c r="S23" s="437"/>
      <c r="T23" s="437">
        <v>34</v>
      </c>
      <c r="U23" s="437"/>
      <c r="V23" s="437"/>
      <c r="W23" s="437"/>
      <c r="X23" s="437">
        <f t="shared" si="1"/>
        <v>1135</v>
      </c>
      <c r="Y23" s="437"/>
      <c r="Z23" s="437"/>
      <c r="AA23" s="437"/>
      <c r="AB23" s="454">
        <f>ROUND(X23/$X$25,4)</f>
        <v>0.0932</v>
      </c>
      <c r="AC23" s="454"/>
      <c r="AD23" s="454"/>
      <c r="AE23" s="495"/>
    </row>
    <row r="24" spans="1:31" ht="15" customHeight="1">
      <c r="A24" s="484" t="s">
        <v>1264</v>
      </c>
      <c r="B24" s="485"/>
      <c r="C24" s="485"/>
      <c r="D24" s="485"/>
      <c r="E24" s="485"/>
      <c r="F24" s="485"/>
      <c r="G24" s="485"/>
      <c r="H24" s="437">
        <f t="shared" si="0"/>
        <v>1161</v>
      </c>
      <c r="I24" s="437"/>
      <c r="J24" s="437"/>
      <c r="K24" s="437"/>
      <c r="L24" s="437">
        <v>180</v>
      </c>
      <c r="M24" s="437"/>
      <c r="N24" s="437"/>
      <c r="O24" s="437"/>
      <c r="P24" s="437">
        <v>981</v>
      </c>
      <c r="Q24" s="437"/>
      <c r="R24" s="437"/>
      <c r="S24" s="437"/>
      <c r="T24" s="437">
        <v>47</v>
      </c>
      <c r="U24" s="437"/>
      <c r="V24" s="437"/>
      <c r="W24" s="437"/>
      <c r="X24" s="437">
        <f t="shared" si="1"/>
        <v>1208</v>
      </c>
      <c r="Y24" s="437"/>
      <c r="Z24" s="437"/>
      <c r="AA24" s="437"/>
      <c r="AB24" s="454">
        <f>ROUND(X24/$X$25,4)</f>
        <v>0.0992</v>
      </c>
      <c r="AC24" s="454"/>
      <c r="AD24" s="454"/>
      <c r="AE24" s="495"/>
    </row>
    <row r="25" spans="1:31" ht="15" customHeight="1">
      <c r="A25" s="486" t="s">
        <v>1257</v>
      </c>
      <c r="B25" s="487"/>
      <c r="C25" s="487"/>
      <c r="D25" s="487"/>
      <c r="E25" s="487"/>
      <c r="F25" s="487"/>
      <c r="G25" s="487"/>
      <c r="H25" s="437">
        <f>SUM(H19:K24)</f>
        <v>11734</v>
      </c>
      <c r="I25" s="437"/>
      <c r="J25" s="437"/>
      <c r="K25" s="437"/>
      <c r="L25" s="437">
        <f>SUM(L19:O24)</f>
        <v>1920</v>
      </c>
      <c r="M25" s="437"/>
      <c r="N25" s="437"/>
      <c r="O25" s="437"/>
      <c r="P25" s="437">
        <f>SUM(P19:S24)</f>
        <v>9814</v>
      </c>
      <c r="Q25" s="437"/>
      <c r="R25" s="437"/>
      <c r="S25" s="437"/>
      <c r="T25" s="437">
        <f>SUM(T19:W24)</f>
        <v>441</v>
      </c>
      <c r="U25" s="437"/>
      <c r="V25" s="437"/>
      <c r="W25" s="437"/>
      <c r="X25" s="437">
        <f>SUM(X19:AA24)</f>
        <v>12175</v>
      </c>
      <c r="Y25" s="437"/>
      <c r="Z25" s="437"/>
      <c r="AA25" s="437"/>
      <c r="AB25" s="496">
        <v>1</v>
      </c>
      <c r="AC25" s="496"/>
      <c r="AD25" s="496"/>
      <c r="AE25" s="497"/>
    </row>
    <row r="26" spans="1:31" ht="15" customHeight="1" thickBot="1">
      <c r="A26" s="488" t="s">
        <v>1258</v>
      </c>
      <c r="B26" s="489"/>
      <c r="C26" s="489"/>
      <c r="D26" s="489"/>
      <c r="E26" s="489"/>
      <c r="F26" s="489"/>
      <c r="G26" s="489"/>
      <c r="H26" s="438">
        <f>ROUND(H25/$X$25,4)</f>
        <v>0.9638</v>
      </c>
      <c r="I26" s="438"/>
      <c r="J26" s="438"/>
      <c r="K26" s="438"/>
      <c r="L26" s="438">
        <f>ROUND(L25/X25,4)</f>
        <v>0.1577</v>
      </c>
      <c r="M26" s="438"/>
      <c r="N26" s="438"/>
      <c r="O26" s="438"/>
      <c r="P26" s="438">
        <f>H26-L26</f>
        <v>0.8061</v>
      </c>
      <c r="Q26" s="438"/>
      <c r="R26" s="438"/>
      <c r="S26" s="438"/>
      <c r="T26" s="438">
        <f>X26-H26</f>
        <v>0.03620000000000001</v>
      </c>
      <c r="U26" s="438"/>
      <c r="V26" s="438"/>
      <c r="W26" s="438"/>
      <c r="X26" s="490">
        <v>1</v>
      </c>
      <c r="Y26" s="490"/>
      <c r="Z26" s="490"/>
      <c r="AA26" s="490"/>
      <c r="AB26" s="458" t="s">
        <v>351</v>
      </c>
      <c r="AC26" s="458"/>
      <c r="AD26" s="458"/>
      <c r="AE26" s="459"/>
    </row>
    <row r="29" ht="15" customHeight="1">
      <c r="A29" s="11" t="s">
        <v>90</v>
      </c>
    </row>
    <row r="31" spans="1:2" ht="15" customHeight="1">
      <c r="A31" s="11" t="s">
        <v>1231</v>
      </c>
      <c r="B31" s="11" t="s">
        <v>1265</v>
      </c>
    </row>
    <row r="32" spans="20:23" ht="15" customHeight="1" thickBot="1">
      <c r="T32" s="491" t="s">
        <v>1255</v>
      </c>
      <c r="U32" s="491"/>
      <c r="V32" s="491"/>
      <c r="W32" s="491"/>
    </row>
    <row r="33" spans="1:23" ht="15" customHeight="1">
      <c r="A33" s="478"/>
      <c r="B33" s="479"/>
      <c r="C33" s="479"/>
      <c r="D33" s="479"/>
      <c r="E33" s="479"/>
      <c r="F33" s="479"/>
      <c r="G33" s="479"/>
      <c r="H33" s="500" t="s">
        <v>1249</v>
      </c>
      <c r="I33" s="500"/>
      <c r="J33" s="500"/>
      <c r="K33" s="500"/>
      <c r="L33" s="500" t="s">
        <v>1256</v>
      </c>
      <c r="M33" s="500"/>
      <c r="N33" s="500"/>
      <c r="O33" s="500"/>
      <c r="P33" s="500" t="s">
        <v>1257</v>
      </c>
      <c r="Q33" s="500"/>
      <c r="R33" s="500"/>
      <c r="S33" s="500"/>
      <c r="T33" s="500" t="s">
        <v>1258</v>
      </c>
      <c r="U33" s="500"/>
      <c r="V33" s="500"/>
      <c r="W33" s="504"/>
    </row>
    <row r="34" spans="1:23" ht="15" customHeight="1">
      <c r="A34" s="484" t="s">
        <v>1259</v>
      </c>
      <c r="B34" s="485"/>
      <c r="C34" s="485"/>
      <c r="D34" s="485"/>
      <c r="E34" s="485"/>
      <c r="F34" s="485"/>
      <c r="G34" s="485"/>
      <c r="H34" s="501">
        <v>2244</v>
      </c>
      <c r="I34" s="501"/>
      <c r="J34" s="501"/>
      <c r="K34" s="501"/>
      <c r="L34" s="501">
        <v>62</v>
      </c>
      <c r="M34" s="501"/>
      <c r="N34" s="501"/>
      <c r="O34" s="501"/>
      <c r="P34" s="501">
        <f aca="true" t="shared" si="2" ref="P34:P39">H34+L34</f>
        <v>2306</v>
      </c>
      <c r="Q34" s="501"/>
      <c r="R34" s="501"/>
      <c r="S34" s="501"/>
      <c r="T34" s="454">
        <f>ROUND(P34/$P$40,4)</f>
        <v>0.3045</v>
      </c>
      <c r="U34" s="454"/>
      <c r="V34" s="454"/>
      <c r="W34" s="495"/>
    </row>
    <row r="35" spans="1:23" ht="15" customHeight="1">
      <c r="A35" s="484" t="s">
        <v>1260</v>
      </c>
      <c r="B35" s="485"/>
      <c r="C35" s="485"/>
      <c r="D35" s="485"/>
      <c r="E35" s="485"/>
      <c r="F35" s="485"/>
      <c r="G35" s="485"/>
      <c r="H35" s="501">
        <v>2344</v>
      </c>
      <c r="I35" s="501"/>
      <c r="J35" s="501"/>
      <c r="K35" s="501"/>
      <c r="L35" s="501">
        <v>102</v>
      </c>
      <c r="M35" s="501"/>
      <c r="N35" s="501"/>
      <c r="O35" s="501"/>
      <c r="P35" s="501">
        <f t="shared" si="2"/>
        <v>2446</v>
      </c>
      <c r="Q35" s="501"/>
      <c r="R35" s="501"/>
      <c r="S35" s="501"/>
      <c r="T35" s="454">
        <f>ROUND(P35/$P$40,4)</f>
        <v>0.323</v>
      </c>
      <c r="U35" s="454"/>
      <c r="V35" s="454"/>
      <c r="W35" s="495"/>
    </row>
    <row r="36" spans="1:23" ht="15" customHeight="1">
      <c r="A36" s="484" t="s">
        <v>1261</v>
      </c>
      <c r="B36" s="485"/>
      <c r="C36" s="485"/>
      <c r="D36" s="485"/>
      <c r="E36" s="485"/>
      <c r="F36" s="485"/>
      <c r="G36" s="485"/>
      <c r="H36" s="501">
        <v>1113</v>
      </c>
      <c r="I36" s="501"/>
      <c r="J36" s="501"/>
      <c r="K36" s="501"/>
      <c r="L36" s="501">
        <v>49</v>
      </c>
      <c r="M36" s="501"/>
      <c r="N36" s="501"/>
      <c r="O36" s="501"/>
      <c r="P36" s="501">
        <f t="shared" si="2"/>
        <v>1162</v>
      </c>
      <c r="Q36" s="501"/>
      <c r="R36" s="501"/>
      <c r="S36" s="501"/>
      <c r="T36" s="454">
        <f>ROUND(P36/$P$40,4)</f>
        <v>0.1534</v>
      </c>
      <c r="U36" s="454"/>
      <c r="V36" s="454"/>
      <c r="W36" s="495"/>
    </row>
    <row r="37" spans="1:23" ht="15" customHeight="1">
      <c r="A37" s="484" t="s">
        <v>1262</v>
      </c>
      <c r="B37" s="485"/>
      <c r="C37" s="485"/>
      <c r="D37" s="485"/>
      <c r="E37" s="485"/>
      <c r="F37" s="485"/>
      <c r="G37" s="485"/>
      <c r="H37" s="501">
        <v>727</v>
      </c>
      <c r="I37" s="501"/>
      <c r="J37" s="501"/>
      <c r="K37" s="501"/>
      <c r="L37" s="501">
        <v>44</v>
      </c>
      <c r="M37" s="501"/>
      <c r="N37" s="501"/>
      <c r="O37" s="501"/>
      <c r="P37" s="501">
        <f t="shared" si="2"/>
        <v>771</v>
      </c>
      <c r="Q37" s="501"/>
      <c r="R37" s="501"/>
      <c r="S37" s="501"/>
      <c r="T37" s="454">
        <f>ROUND(P37/$P$40,4)</f>
        <v>0.1018</v>
      </c>
      <c r="U37" s="454"/>
      <c r="V37" s="454"/>
      <c r="W37" s="495"/>
    </row>
    <row r="38" spans="1:23" ht="15" customHeight="1">
      <c r="A38" s="484" t="s">
        <v>1263</v>
      </c>
      <c r="B38" s="485"/>
      <c r="C38" s="485"/>
      <c r="D38" s="485"/>
      <c r="E38" s="485"/>
      <c r="F38" s="485"/>
      <c r="G38" s="485"/>
      <c r="H38" s="501">
        <v>454</v>
      </c>
      <c r="I38" s="501"/>
      <c r="J38" s="501"/>
      <c r="K38" s="501"/>
      <c r="L38" s="501">
        <v>18</v>
      </c>
      <c r="M38" s="501"/>
      <c r="N38" s="501"/>
      <c r="O38" s="501"/>
      <c r="P38" s="501">
        <f t="shared" si="2"/>
        <v>472</v>
      </c>
      <c r="Q38" s="501"/>
      <c r="R38" s="501"/>
      <c r="S38" s="501"/>
      <c r="T38" s="454">
        <f>T40-T34-T35-T36-T37-T39</f>
        <v>0.06239999999999999</v>
      </c>
      <c r="U38" s="454"/>
      <c r="V38" s="454"/>
      <c r="W38" s="495"/>
    </row>
    <row r="39" spans="1:23" ht="15" customHeight="1">
      <c r="A39" s="484" t="s">
        <v>1264</v>
      </c>
      <c r="B39" s="485"/>
      <c r="C39" s="485"/>
      <c r="D39" s="485"/>
      <c r="E39" s="485"/>
      <c r="F39" s="485"/>
      <c r="G39" s="485"/>
      <c r="H39" s="501">
        <v>394</v>
      </c>
      <c r="I39" s="501"/>
      <c r="J39" s="501"/>
      <c r="K39" s="501"/>
      <c r="L39" s="501">
        <v>22</v>
      </c>
      <c r="M39" s="501"/>
      <c r="N39" s="501"/>
      <c r="O39" s="501"/>
      <c r="P39" s="501">
        <f t="shared" si="2"/>
        <v>416</v>
      </c>
      <c r="Q39" s="501"/>
      <c r="R39" s="501"/>
      <c r="S39" s="501"/>
      <c r="T39" s="454">
        <f>ROUND(P39/$P$40,4)</f>
        <v>0.0549</v>
      </c>
      <c r="U39" s="454"/>
      <c r="V39" s="454"/>
      <c r="W39" s="495"/>
    </row>
    <row r="40" spans="1:23" ht="15" customHeight="1" thickBot="1">
      <c r="A40" s="488" t="s">
        <v>1257</v>
      </c>
      <c r="B40" s="489"/>
      <c r="C40" s="489"/>
      <c r="D40" s="489"/>
      <c r="E40" s="489"/>
      <c r="F40" s="489"/>
      <c r="G40" s="489"/>
      <c r="H40" s="502">
        <f>SUM(H34:K39)</f>
        <v>7276</v>
      </c>
      <c r="I40" s="502"/>
      <c r="J40" s="502"/>
      <c r="K40" s="502"/>
      <c r="L40" s="502">
        <f>SUM(L34:O39)</f>
        <v>297</v>
      </c>
      <c r="M40" s="502"/>
      <c r="N40" s="502"/>
      <c r="O40" s="502"/>
      <c r="P40" s="502">
        <f>SUM(P34:S39)</f>
        <v>7573</v>
      </c>
      <c r="Q40" s="502"/>
      <c r="R40" s="502"/>
      <c r="S40" s="502"/>
      <c r="T40" s="490">
        <v>1</v>
      </c>
      <c r="U40" s="490"/>
      <c r="V40" s="490"/>
      <c r="W40" s="503"/>
    </row>
    <row r="42" spans="1:2" ht="15" customHeight="1">
      <c r="A42" s="11" t="s">
        <v>1232</v>
      </c>
      <c r="B42" s="11" t="s">
        <v>1269</v>
      </c>
    </row>
    <row r="43" spans="20:23" ht="15" customHeight="1" thickBot="1">
      <c r="T43" s="491" t="s">
        <v>1255</v>
      </c>
      <c r="U43" s="491"/>
      <c r="V43" s="491"/>
      <c r="W43" s="491"/>
    </row>
    <row r="44" spans="1:23" ht="15" customHeight="1">
      <c r="A44" s="478"/>
      <c r="B44" s="479"/>
      <c r="C44" s="479"/>
      <c r="D44" s="479"/>
      <c r="E44" s="479"/>
      <c r="F44" s="479"/>
      <c r="G44" s="479"/>
      <c r="H44" s="500" t="s">
        <v>1249</v>
      </c>
      <c r="I44" s="500"/>
      <c r="J44" s="500"/>
      <c r="K44" s="500"/>
      <c r="L44" s="500" t="s">
        <v>1256</v>
      </c>
      <c r="M44" s="500"/>
      <c r="N44" s="500"/>
      <c r="O44" s="500"/>
      <c r="P44" s="500" t="s">
        <v>1257</v>
      </c>
      <c r="Q44" s="500"/>
      <c r="R44" s="500"/>
      <c r="S44" s="500"/>
      <c r="T44" s="500" t="s">
        <v>1258</v>
      </c>
      <c r="U44" s="500"/>
      <c r="V44" s="500"/>
      <c r="W44" s="504"/>
    </row>
    <row r="45" spans="1:23" ht="15" customHeight="1">
      <c r="A45" s="439" t="s">
        <v>1270</v>
      </c>
      <c r="B45" s="440"/>
      <c r="C45" s="440"/>
      <c r="D45" s="440"/>
      <c r="E45" s="440"/>
      <c r="F45" s="440"/>
      <c r="G45" s="440"/>
      <c r="H45" s="501">
        <v>944</v>
      </c>
      <c r="I45" s="501"/>
      <c r="J45" s="501"/>
      <c r="K45" s="501"/>
      <c r="L45" s="501">
        <v>11</v>
      </c>
      <c r="M45" s="501"/>
      <c r="N45" s="501"/>
      <c r="O45" s="501"/>
      <c r="P45" s="501">
        <f>H45+L45</f>
        <v>955</v>
      </c>
      <c r="Q45" s="501"/>
      <c r="R45" s="501"/>
      <c r="S45" s="501"/>
      <c r="T45" s="454">
        <f>ROUND(P45/$P$48,4)</f>
        <v>0.4461</v>
      </c>
      <c r="U45" s="454"/>
      <c r="V45" s="454"/>
      <c r="W45" s="495"/>
    </row>
    <row r="46" spans="1:23" ht="15" customHeight="1">
      <c r="A46" s="439" t="s">
        <v>1459</v>
      </c>
      <c r="B46" s="440"/>
      <c r="C46" s="440"/>
      <c r="D46" s="440"/>
      <c r="E46" s="440"/>
      <c r="F46" s="440"/>
      <c r="G46" s="440"/>
      <c r="H46" s="501">
        <v>811</v>
      </c>
      <c r="I46" s="501"/>
      <c r="J46" s="501"/>
      <c r="K46" s="501"/>
      <c r="L46" s="501">
        <v>12</v>
      </c>
      <c r="M46" s="501"/>
      <c r="N46" s="501"/>
      <c r="O46" s="501"/>
      <c r="P46" s="501">
        <f>H46+L46</f>
        <v>823</v>
      </c>
      <c r="Q46" s="501"/>
      <c r="R46" s="501"/>
      <c r="S46" s="501"/>
      <c r="T46" s="454">
        <f>ROUND(P46/$P$48,4)</f>
        <v>0.3844</v>
      </c>
      <c r="U46" s="454"/>
      <c r="V46" s="454"/>
      <c r="W46" s="495"/>
    </row>
    <row r="47" spans="1:23" ht="15" customHeight="1">
      <c r="A47" s="439" t="s">
        <v>1246</v>
      </c>
      <c r="B47" s="440"/>
      <c r="C47" s="440"/>
      <c r="D47" s="440"/>
      <c r="E47" s="440"/>
      <c r="F47" s="440"/>
      <c r="G47" s="440"/>
      <c r="H47" s="501">
        <v>358</v>
      </c>
      <c r="I47" s="501"/>
      <c r="J47" s="501"/>
      <c r="K47" s="501"/>
      <c r="L47" s="501">
        <v>5</v>
      </c>
      <c r="M47" s="501"/>
      <c r="N47" s="501"/>
      <c r="O47" s="501"/>
      <c r="P47" s="501">
        <f>H47+L47</f>
        <v>363</v>
      </c>
      <c r="Q47" s="501"/>
      <c r="R47" s="501"/>
      <c r="S47" s="501"/>
      <c r="T47" s="454">
        <f>T48-T45-T46</f>
        <v>0.16950000000000004</v>
      </c>
      <c r="U47" s="454"/>
      <c r="V47" s="454"/>
      <c r="W47" s="495"/>
    </row>
    <row r="48" spans="1:23" ht="15" customHeight="1" thickBot="1">
      <c r="A48" s="488" t="s">
        <v>1257</v>
      </c>
      <c r="B48" s="489"/>
      <c r="C48" s="489"/>
      <c r="D48" s="489"/>
      <c r="E48" s="489"/>
      <c r="F48" s="489"/>
      <c r="G48" s="489"/>
      <c r="H48" s="502">
        <f>SUM(H45:K47)</f>
        <v>2113</v>
      </c>
      <c r="I48" s="502"/>
      <c r="J48" s="502"/>
      <c r="K48" s="502"/>
      <c r="L48" s="502">
        <f>SUM(L45:O47)</f>
        <v>28</v>
      </c>
      <c r="M48" s="502"/>
      <c r="N48" s="502"/>
      <c r="O48" s="502"/>
      <c r="P48" s="502">
        <f>SUM(P45:S47)</f>
        <v>2141</v>
      </c>
      <c r="Q48" s="502"/>
      <c r="R48" s="502"/>
      <c r="S48" s="502"/>
      <c r="T48" s="490">
        <v>1</v>
      </c>
      <c r="U48" s="490"/>
      <c r="V48" s="490"/>
      <c r="W48" s="503"/>
    </row>
  </sheetData>
  <mergeCells count="176">
    <mergeCell ref="T48:W48"/>
    <mergeCell ref="T43:W43"/>
    <mergeCell ref="T32:W32"/>
    <mergeCell ref="AB16:AE16"/>
    <mergeCell ref="T44:W44"/>
    <mergeCell ref="T45:W45"/>
    <mergeCell ref="T46:W46"/>
    <mergeCell ref="T47:W47"/>
    <mergeCell ref="T37:W37"/>
    <mergeCell ref="T38:W38"/>
    <mergeCell ref="L48:O48"/>
    <mergeCell ref="P44:S44"/>
    <mergeCell ref="P45:S45"/>
    <mergeCell ref="P46:S46"/>
    <mergeCell ref="P47:S47"/>
    <mergeCell ref="P48:S48"/>
    <mergeCell ref="L44:O44"/>
    <mergeCell ref="L45:O45"/>
    <mergeCell ref="L46:O46"/>
    <mergeCell ref="L47:O47"/>
    <mergeCell ref="A48:G48"/>
    <mergeCell ref="H44:K44"/>
    <mergeCell ref="H45:K45"/>
    <mergeCell ref="H46:K46"/>
    <mergeCell ref="H47:K47"/>
    <mergeCell ref="H48:K48"/>
    <mergeCell ref="A44:G44"/>
    <mergeCell ref="A45:G45"/>
    <mergeCell ref="A46:G46"/>
    <mergeCell ref="A47:G47"/>
    <mergeCell ref="T39:W39"/>
    <mergeCell ref="T40:W40"/>
    <mergeCell ref="T33:W33"/>
    <mergeCell ref="T34:W34"/>
    <mergeCell ref="T35:W35"/>
    <mergeCell ref="T36:W36"/>
    <mergeCell ref="P37:S37"/>
    <mergeCell ref="P38:S38"/>
    <mergeCell ref="P39:S39"/>
    <mergeCell ref="P40:S40"/>
    <mergeCell ref="P33:S33"/>
    <mergeCell ref="P34:S34"/>
    <mergeCell ref="P35:S35"/>
    <mergeCell ref="P36:S36"/>
    <mergeCell ref="L37:O37"/>
    <mergeCell ref="L38:O38"/>
    <mergeCell ref="L39:O39"/>
    <mergeCell ref="L40:O40"/>
    <mergeCell ref="L33:O33"/>
    <mergeCell ref="L34:O34"/>
    <mergeCell ref="L35:O35"/>
    <mergeCell ref="L36:O36"/>
    <mergeCell ref="H37:K37"/>
    <mergeCell ref="H38:K38"/>
    <mergeCell ref="H39:K39"/>
    <mergeCell ref="H40:K40"/>
    <mergeCell ref="H33:K33"/>
    <mergeCell ref="H34:K34"/>
    <mergeCell ref="H35:K35"/>
    <mergeCell ref="H36:K36"/>
    <mergeCell ref="A37:G37"/>
    <mergeCell ref="A38:G38"/>
    <mergeCell ref="A39:G39"/>
    <mergeCell ref="A40:G40"/>
    <mergeCell ref="A33:G33"/>
    <mergeCell ref="A34:G34"/>
    <mergeCell ref="A35:G35"/>
    <mergeCell ref="A36:G36"/>
    <mergeCell ref="AB25:AE25"/>
    <mergeCell ref="AB26:AE26"/>
    <mergeCell ref="A17:G18"/>
    <mergeCell ref="T17:W18"/>
    <mergeCell ref="X17:AA18"/>
    <mergeCell ref="AB17:AE18"/>
    <mergeCell ref="H17:S17"/>
    <mergeCell ref="AB21:AE21"/>
    <mergeCell ref="AB22:AE22"/>
    <mergeCell ref="AB23:AE23"/>
    <mergeCell ref="H25:K25"/>
    <mergeCell ref="H26:K26"/>
    <mergeCell ref="AB24:AE24"/>
    <mergeCell ref="AB19:AE19"/>
    <mergeCell ref="AB20:AE20"/>
    <mergeCell ref="X19:AA19"/>
    <mergeCell ref="X20:AA20"/>
    <mergeCell ref="X21:AA21"/>
    <mergeCell ref="X22:AA22"/>
    <mergeCell ref="X23:AA23"/>
    <mergeCell ref="P19:S19"/>
    <mergeCell ref="AB5:AE6"/>
    <mergeCell ref="H23:K23"/>
    <mergeCell ref="H24:K24"/>
    <mergeCell ref="X24:AA24"/>
    <mergeCell ref="T23:W23"/>
    <mergeCell ref="T24:W24"/>
    <mergeCell ref="T21:W21"/>
    <mergeCell ref="T22:W22"/>
    <mergeCell ref="L20:O20"/>
    <mergeCell ref="X25:AA25"/>
    <mergeCell ref="X26:AA26"/>
    <mergeCell ref="AB4:AE4"/>
    <mergeCell ref="A19:G19"/>
    <mergeCell ref="H18:K18"/>
    <mergeCell ref="H19:K19"/>
    <mergeCell ref="L18:O18"/>
    <mergeCell ref="L19:O19"/>
    <mergeCell ref="T19:W19"/>
    <mergeCell ref="P18:S18"/>
    <mergeCell ref="T25:W25"/>
    <mergeCell ref="T26:W26"/>
    <mergeCell ref="T20:W20"/>
    <mergeCell ref="P25:S25"/>
    <mergeCell ref="P26:S26"/>
    <mergeCell ref="P21:S21"/>
    <mergeCell ref="P22:S22"/>
    <mergeCell ref="P23:S23"/>
    <mergeCell ref="P24:S24"/>
    <mergeCell ref="P20:S20"/>
    <mergeCell ref="L25:O25"/>
    <mergeCell ref="L26:O26"/>
    <mergeCell ref="L21:O21"/>
    <mergeCell ref="L22:O22"/>
    <mergeCell ref="L23:O23"/>
    <mergeCell ref="L24:O24"/>
    <mergeCell ref="A25:G25"/>
    <mergeCell ref="A26:G26"/>
    <mergeCell ref="A21:G21"/>
    <mergeCell ref="A22:G22"/>
    <mergeCell ref="A23:G23"/>
    <mergeCell ref="A24:G24"/>
    <mergeCell ref="H21:K21"/>
    <mergeCell ref="H22:K22"/>
    <mergeCell ref="A20:G20"/>
    <mergeCell ref="H20:K20"/>
    <mergeCell ref="A5:G6"/>
    <mergeCell ref="H5:K6"/>
    <mergeCell ref="L5:W5"/>
    <mergeCell ref="A7:G8"/>
    <mergeCell ref="L6:O6"/>
    <mergeCell ref="L7:O7"/>
    <mergeCell ref="L8:O8"/>
    <mergeCell ref="H7:K8"/>
    <mergeCell ref="L9:O9"/>
    <mergeCell ref="T7:W7"/>
    <mergeCell ref="T8:W8"/>
    <mergeCell ref="T9:W9"/>
    <mergeCell ref="T10:W10"/>
    <mergeCell ref="AB7:AE8"/>
    <mergeCell ref="AB9:AE10"/>
    <mergeCell ref="X9:AA10"/>
    <mergeCell ref="X7:AA8"/>
    <mergeCell ref="AB11:AE11"/>
    <mergeCell ref="AB12:AE12"/>
    <mergeCell ref="X5:AA5"/>
    <mergeCell ref="X6:AA6"/>
    <mergeCell ref="X11:AA11"/>
    <mergeCell ref="X12:AA12"/>
    <mergeCell ref="T11:W11"/>
    <mergeCell ref="T12:W12"/>
    <mergeCell ref="P6:S6"/>
    <mergeCell ref="P7:S7"/>
    <mergeCell ref="P8:S8"/>
    <mergeCell ref="P9:S9"/>
    <mergeCell ref="P10:S10"/>
    <mergeCell ref="P11:S11"/>
    <mergeCell ref="P12:S12"/>
    <mergeCell ref="T6:W6"/>
    <mergeCell ref="A11:G11"/>
    <mergeCell ref="A12:G12"/>
    <mergeCell ref="A9:G10"/>
    <mergeCell ref="H9:K10"/>
    <mergeCell ref="L10:O10"/>
    <mergeCell ref="L11:O11"/>
    <mergeCell ref="L12:O12"/>
    <mergeCell ref="H11:K11"/>
    <mergeCell ref="H12:K12"/>
  </mergeCells>
  <printOptions/>
  <pageMargins left="0.75" right="0.42" top="1" bottom="1" header="0.512" footer="0.512"/>
  <pageSetup firstPageNumber="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AF46"/>
  <sheetViews>
    <sheetView workbookViewId="0" topLeftCell="A28">
      <selection activeCell="S47" sqref="S47"/>
    </sheetView>
  </sheetViews>
  <sheetFormatPr defaultColWidth="9.00390625" defaultRowHeight="15" customHeight="1"/>
  <cols>
    <col min="1" max="16384" width="2.625" style="268" customWidth="1"/>
  </cols>
  <sheetData>
    <row r="1" ht="15" customHeight="1">
      <c r="A1" s="268" t="s">
        <v>1464</v>
      </c>
    </row>
    <row r="4" ht="15" customHeight="1">
      <c r="A4" s="268" t="s">
        <v>1465</v>
      </c>
    </row>
    <row r="5" spans="29:32" ht="15" customHeight="1" thickBot="1">
      <c r="AC5" s="515" t="s">
        <v>1482</v>
      </c>
      <c r="AD5" s="515"/>
      <c r="AE5" s="515"/>
      <c r="AF5" s="515"/>
    </row>
    <row r="6" spans="1:32" ht="19.5" customHeight="1">
      <c r="A6" s="510"/>
      <c r="B6" s="507"/>
      <c r="C6" s="507"/>
      <c r="D6" s="507"/>
      <c r="E6" s="507" t="s">
        <v>1469</v>
      </c>
      <c r="F6" s="507"/>
      <c r="G6" s="507" t="s">
        <v>1470</v>
      </c>
      <c r="H6" s="507"/>
      <c r="I6" s="507" t="s">
        <v>1471</v>
      </c>
      <c r="J6" s="507"/>
      <c r="K6" s="507" t="s">
        <v>1472</v>
      </c>
      <c r="L6" s="507"/>
      <c r="M6" s="507" t="s">
        <v>1473</v>
      </c>
      <c r="N6" s="507"/>
      <c r="O6" s="507" t="s">
        <v>1474</v>
      </c>
      <c r="P6" s="507"/>
      <c r="Q6" s="507" t="s">
        <v>1475</v>
      </c>
      <c r="R6" s="507"/>
      <c r="S6" s="507" t="s">
        <v>1476</v>
      </c>
      <c r="T6" s="507"/>
      <c r="U6" s="507" t="s">
        <v>1477</v>
      </c>
      <c r="V6" s="507"/>
      <c r="W6" s="507" t="s">
        <v>1478</v>
      </c>
      <c r="X6" s="507"/>
      <c r="Y6" s="507" t="s">
        <v>1479</v>
      </c>
      <c r="Z6" s="507"/>
      <c r="AA6" s="507" t="s">
        <v>1480</v>
      </c>
      <c r="AB6" s="507"/>
      <c r="AC6" s="507" t="s">
        <v>1257</v>
      </c>
      <c r="AD6" s="507"/>
      <c r="AE6" s="507"/>
      <c r="AF6" s="516"/>
    </row>
    <row r="7" spans="1:32" ht="19.5" customHeight="1">
      <c r="A7" s="511" t="s">
        <v>1466</v>
      </c>
      <c r="B7" s="512"/>
      <c r="C7" s="512"/>
      <c r="D7" s="512"/>
      <c r="E7" s="508">
        <v>364</v>
      </c>
      <c r="F7" s="508"/>
      <c r="G7" s="508">
        <v>321</v>
      </c>
      <c r="H7" s="508"/>
      <c r="I7" s="508">
        <v>360</v>
      </c>
      <c r="J7" s="508"/>
      <c r="K7" s="508">
        <v>303</v>
      </c>
      <c r="L7" s="508"/>
      <c r="M7" s="508">
        <v>341</v>
      </c>
      <c r="N7" s="508"/>
      <c r="O7" s="508">
        <v>332</v>
      </c>
      <c r="P7" s="508"/>
      <c r="Q7" s="508">
        <v>305</v>
      </c>
      <c r="R7" s="508"/>
      <c r="S7" s="508">
        <v>313</v>
      </c>
      <c r="T7" s="508"/>
      <c r="U7" s="508">
        <v>317</v>
      </c>
      <c r="V7" s="508"/>
      <c r="W7" s="508">
        <v>357</v>
      </c>
      <c r="X7" s="508"/>
      <c r="Y7" s="508">
        <v>381</v>
      </c>
      <c r="Z7" s="508"/>
      <c r="AA7" s="508">
        <v>447</v>
      </c>
      <c r="AB7" s="508"/>
      <c r="AC7" s="508">
        <f>SUM(E7:AB7)</f>
        <v>4141</v>
      </c>
      <c r="AD7" s="508"/>
      <c r="AE7" s="508"/>
      <c r="AF7" s="513"/>
    </row>
    <row r="8" spans="1:32" ht="19.5" customHeight="1">
      <c r="A8" s="511" t="s">
        <v>1467</v>
      </c>
      <c r="B8" s="512"/>
      <c r="C8" s="512"/>
      <c r="D8" s="512"/>
      <c r="E8" s="508">
        <v>640</v>
      </c>
      <c r="F8" s="508"/>
      <c r="G8" s="508">
        <v>525</v>
      </c>
      <c r="H8" s="508"/>
      <c r="I8" s="508">
        <v>606</v>
      </c>
      <c r="J8" s="508"/>
      <c r="K8" s="508">
        <v>611</v>
      </c>
      <c r="L8" s="508"/>
      <c r="M8" s="508">
        <v>655</v>
      </c>
      <c r="N8" s="508"/>
      <c r="O8" s="508">
        <v>581</v>
      </c>
      <c r="P8" s="508"/>
      <c r="Q8" s="508">
        <v>636</v>
      </c>
      <c r="R8" s="508"/>
      <c r="S8" s="508">
        <v>620</v>
      </c>
      <c r="T8" s="508"/>
      <c r="U8" s="508">
        <v>622</v>
      </c>
      <c r="V8" s="508"/>
      <c r="W8" s="508">
        <v>642</v>
      </c>
      <c r="X8" s="508"/>
      <c r="Y8" s="508">
        <v>576</v>
      </c>
      <c r="Z8" s="508"/>
      <c r="AA8" s="508">
        <v>709</v>
      </c>
      <c r="AB8" s="508"/>
      <c r="AC8" s="508">
        <f>SUM(E8:AB8)</f>
        <v>7423</v>
      </c>
      <c r="AD8" s="508"/>
      <c r="AE8" s="508"/>
      <c r="AF8" s="513"/>
    </row>
    <row r="9" spans="1:32" ht="19.5" customHeight="1">
      <c r="A9" s="511" t="s">
        <v>1468</v>
      </c>
      <c r="B9" s="512"/>
      <c r="C9" s="512"/>
      <c r="D9" s="512"/>
      <c r="E9" s="508">
        <v>71</v>
      </c>
      <c r="F9" s="508"/>
      <c r="G9" s="508">
        <v>56</v>
      </c>
      <c r="H9" s="508"/>
      <c r="I9" s="508">
        <v>82</v>
      </c>
      <c r="J9" s="508"/>
      <c r="K9" s="508">
        <v>77</v>
      </c>
      <c r="L9" s="508"/>
      <c r="M9" s="508">
        <v>63</v>
      </c>
      <c r="N9" s="508"/>
      <c r="O9" s="508">
        <v>58</v>
      </c>
      <c r="P9" s="508"/>
      <c r="Q9" s="508">
        <v>66</v>
      </c>
      <c r="R9" s="508"/>
      <c r="S9" s="508">
        <v>82</v>
      </c>
      <c r="T9" s="508"/>
      <c r="U9" s="508">
        <v>79</v>
      </c>
      <c r="V9" s="508"/>
      <c r="W9" s="508">
        <v>77</v>
      </c>
      <c r="X9" s="508"/>
      <c r="Y9" s="508">
        <v>97</v>
      </c>
      <c r="Z9" s="508"/>
      <c r="AA9" s="508">
        <v>86</v>
      </c>
      <c r="AB9" s="508"/>
      <c r="AC9" s="508">
        <f>SUM(E9:AB9)</f>
        <v>894</v>
      </c>
      <c r="AD9" s="508"/>
      <c r="AE9" s="508"/>
      <c r="AF9" s="513"/>
    </row>
    <row r="10" spans="1:32" ht="19.5" customHeight="1" thickBot="1">
      <c r="A10" s="505" t="s">
        <v>1257</v>
      </c>
      <c r="B10" s="506"/>
      <c r="C10" s="506"/>
      <c r="D10" s="506"/>
      <c r="E10" s="509">
        <f>SUM(E7:F9)</f>
        <v>1075</v>
      </c>
      <c r="F10" s="509"/>
      <c r="G10" s="509">
        <f>SUM(G7:H9)</f>
        <v>902</v>
      </c>
      <c r="H10" s="509"/>
      <c r="I10" s="509">
        <f>SUM(I7:J9)</f>
        <v>1048</v>
      </c>
      <c r="J10" s="509"/>
      <c r="K10" s="509">
        <f>SUM(K7:L9)</f>
        <v>991</v>
      </c>
      <c r="L10" s="509"/>
      <c r="M10" s="509">
        <f>SUM(M7:N9)</f>
        <v>1059</v>
      </c>
      <c r="N10" s="509"/>
      <c r="O10" s="509">
        <f>SUM(O7:P9)</f>
        <v>971</v>
      </c>
      <c r="P10" s="509"/>
      <c r="Q10" s="509">
        <f>SUM(Q7:R9)</f>
        <v>1007</v>
      </c>
      <c r="R10" s="509"/>
      <c r="S10" s="509">
        <f>SUM(S7:T9)</f>
        <v>1015</v>
      </c>
      <c r="T10" s="509"/>
      <c r="U10" s="509">
        <f>SUM(U7:V9)</f>
        <v>1018</v>
      </c>
      <c r="V10" s="509"/>
      <c r="W10" s="509">
        <f>SUM(W7:X9)</f>
        <v>1076</v>
      </c>
      <c r="X10" s="509"/>
      <c r="Y10" s="509">
        <f>SUM(Y7:Z9)</f>
        <v>1054</v>
      </c>
      <c r="Z10" s="509"/>
      <c r="AA10" s="509">
        <f>SUM(AA7:AB9)</f>
        <v>1242</v>
      </c>
      <c r="AB10" s="509"/>
      <c r="AC10" s="509">
        <f>SUM(E10:AB10)</f>
        <v>12458</v>
      </c>
      <c r="AD10" s="509"/>
      <c r="AE10" s="509"/>
      <c r="AF10" s="514"/>
    </row>
    <row r="14" ht="15" customHeight="1">
      <c r="A14" s="268" t="s">
        <v>1483</v>
      </c>
    </row>
    <row r="15" ht="15" customHeight="1" thickBot="1"/>
    <row r="16" spans="1:15" ht="19.5" customHeight="1">
      <c r="A16" s="510" t="s">
        <v>1484</v>
      </c>
      <c r="B16" s="507"/>
      <c r="C16" s="507"/>
      <c r="D16" s="507"/>
      <c r="E16" s="507"/>
      <c r="F16" s="507" t="s">
        <v>1487</v>
      </c>
      <c r="G16" s="507"/>
      <c r="H16" s="507"/>
      <c r="I16" s="507"/>
      <c r="J16" s="507"/>
      <c r="K16" s="507" t="s">
        <v>1258</v>
      </c>
      <c r="L16" s="507"/>
      <c r="M16" s="507"/>
      <c r="N16" s="507"/>
      <c r="O16" s="516"/>
    </row>
    <row r="17" spans="1:15" ht="19.5" customHeight="1">
      <c r="A17" s="511" t="s">
        <v>1485</v>
      </c>
      <c r="B17" s="512"/>
      <c r="C17" s="512"/>
      <c r="D17" s="512"/>
      <c r="E17" s="512"/>
      <c r="F17" s="508">
        <v>3618</v>
      </c>
      <c r="G17" s="508"/>
      <c r="H17" s="508"/>
      <c r="I17" s="508"/>
      <c r="J17" s="508"/>
      <c r="K17" s="517">
        <f>ROUND(F17/$F$19,3)</f>
        <v>0.29</v>
      </c>
      <c r="L17" s="517"/>
      <c r="M17" s="517"/>
      <c r="N17" s="517"/>
      <c r="O17" s="518"/>
    </row>
    <row r="18" spans="1:15" ht="19.5" customHeight="1">
      <c r="A18" s="511" t="s">
        <v>1486</v>
      </c>
      <c r="B18" s="512"/>
      <c r="C18" s="512"/>
      <c r="D18" s="512"/>
      <c r="E18" s="512"/>
      <c r="F18" s="508">
        <v>8852</v>
      </c>
      <c r="G18" s="508"/>
      <c r="H18" s="508"/>
      <c r="I18" s="508"/>
      <c r="J18" s="508"/>
      <c r="K18" s="517">
        <f>K19-K17</f>
        <v>0.71</v>
      </c>
      <c r="L18" s="517"/>
      <c r="M18" s="517"/>
      <c r="N18" s="517"/>
      <c r="O18" s="518"/>
    </row>
    <row r="19" spans="1:15" ht="19.5" customHeight="1" thickBot="1">
      <c r="A19" s="505" t="s">
        <v>1257</v>
      </c>
      <c r="B19" s="506"/>
      <c r="C19" s="506"/>
      <c r="D19" s="506"/>
      <c r="E19" s="506"/>
      <c r="F19" s="509">
        <f>SUM(F17:J18)</f>
        <v>12470</v>
      </c>
      <c r="G19" s="509"/>
      <c r="H19" s="509"/>
      <c r="I19" s="509"/>
      <c r="J19" s="509"/>
      <c r="K19" s="519">
        <v>1</v>
      </c>
      <c r="L19" s="519"/>
      <c r="M19" s="519"/>
      <c r="N19" s="519"/>
      <c r="O19" s="520"/>
    </row>
    <row r="23" ht="15" customHeight="1">
      <c r="A23" s="268" t="s">
        <v>91</v>
      </c>
    </row>
    <row r="24" ht="15" customHeight="1" thickBot="1"/>
    <row r="25" spans="16:20" ht="9.75" customHeight="1">
      <c r="P25" s="269"/>
      <c r="Q25" s="270"/>
      <c r="R25" s="270"/>
      <c r="S25" s="270"/>
      <c r="T25" s="271"/>
    </row>
    <row r="26" spans="2:20" ht="15" customHeight="1">
      <c r="B26" s="268" t="s">
        <v>101</v>
      </c>
      <c r="C26" s="268" t="s">
        <v>1488</v>
      </c>
      <c r="P26" s="521" t="s">
        <v>906</v>
      </c>
      <c r="Q26" s="522"/>
      <c r="R26" s="522"/>
      <c r="S26" s="522"/>
      <c r="T26" s="523"/>
    </row>
    <row r="27" spans="16:20" ht="9.75" customHeight="1" thickBot="1">
      <c r="P27" s="272"/>
      <c r="Q27" s="273"/>
      <c r="R27" s="273"/>
      <c r="S27" s="273"/>
      <c r="T27" s="274"/>
    </row>
    <row r="28" spans="16:20" ht="15" customHeight="1">
      <c r="P28" s="275"/>
      <c r="Q28" s="275"/>
      <c r="R28" s="275"/>
      <c r="S28" s="275"/>
      <c r="T28" s="275"/>
    </row>
    <row r="29" ht="15" customHeight="1" thickBot="1"/>
    <row r="30" spans="16:20" ht="9.75" customHeight="1">
      <c r="P30" s="269"/>
      <c r="Q30" s="270"/>
      <c r="R30" s="270"/>
      <c r="S30" s="270"/>
      <c r="T30" s="271"/>
    </row>
    <row r="31" spans="2:20" ht="15" customHeight="1">
      <c r="B31" s="268" t="s">
        <v>102</v>
      </c>
      <c r="C31" s="268" t="s">
        <v>1489</v>
      </c>
      <c r="P31" s="521">
        <v>38</v>
      </c>
      <c r="Q31" s="522"/>
      <c r="R31" s="522"/>
      <c r="S31" s="522"/>
      <c r="T31" s="523"/>
    </row>
    <row r="32" spans="16:20" ht="9.75" customHeight="1" thickBot="1">
      <c r="P32" s="272"/>
      <c r="Q32" s="273"/>
      <c r="R32" s="273"/>
      <c r="S32" s="273"/>
      <c r="T32" s="274"/>
    </row>
    <row r="33" spans="16:20" ht="15" customHeight="1">
      <c r="P33" s="275"/>
      <c r="Q33" s="275"/>
      <c r="R33" s="275"/>
      <c r="S33" s="275"/>
      <c r="T33" s="275"/>
    </row>
    <row r="34" ht="15" customHeight="1" thickBot="1"/>
    <row r="35" spans="16:20" ht="9.75" customHeight="1">
      <c r="P35" s="269"/>
      <c r="Q35" s="270"/>
      <c r="R35" s="270"/>
      <c r="S35" s="270"/>
      <c r="T35" s="271"/>
    </row>
    <row r="36" spans="2:20" ht="15" customHeight="1">
      <c r="B36" s="268" t="s">
        <v>103</v>
      </c>
      <c r="C36" s="268" t="s">
        <v>1490</v>
      </c>
      <c r="P36" s="521">
        <v>339</v>
      </c>
      <c r="Q36" s="522"/>
      <c r="R36" s="522"/>
      <c r="S36" s="522"/>
      <c r="T36" s="523"/>
    </row>
    <row r="37" spans="16:20" ht="9.75" customHeight="1" thickBot="1">
      <c r="P37" s="272"/>
      <c r="Q37" s="273"/>
      <c r="R37" s="273"/>
      <c r="S37" s="273"/>
      <c r="T37" s="274"/>
    </row>
    <row r="40" spans="2:3" ht="15" customHeight="1">
      <c r="B40" s="268" t="s">
        <v>104</v>
      </c>
      <c r="C40" s="268" t="s">
        <v>1491</v>
      </c>
    </row>
    <row r="41" spans="29:32" ht="15" customHeight="1" thickBot="1">
      <c r="AC41" s="515" t="s">
        <v>1482</v>
      </c>
      <c r="AD41" s="515"/>
      <c r="AE41" s="515"/>
      <c r="AF41" s="515"/>
    </row>
    <row r="42" spans="1:32" ht="19.5" customHeight="1">
      <c r="A42" s="510"/>
      <c r="B42" s="507"/>
      <c r="C42" s="507"/>
      <c r="D42" s="507"/>
      <c r="E42" s="507" t="s">
        <v>1469</v>
      </c>
      <c r="F42" s="507"/>
      <c r="G42" s="507" t="s">
        <v>1470</v>
      </c>
      <c r="H42" s="507"/>
      <c r="I42" s="507" t="s">
        <v>1471</v>
      </c>
      <c r="J42" s="507"/>
      <c r="K42" s="507" t="s">
        <v>1472</v>
      </c>
      <c r="L42" s="507"/>
      <c r="M42" s="507" t="s">
        <v>1473</v>
      </c>
      <c r="N42" s="507"/>
      <c r="O42" s="507" t="s">
        <v>1474</v>
      </c>
      <c r="P42" s="507"/>
      <c r="Q42" s="507" t="s">
        <v>1475</v>
      </c>
      <c r="R42" s="507"/>
      <c r="S42" s="507" t="s">
        <v>1476</v>
      </c>
      <c r="T42" s="507"/>
      <c r="U42" s="507" t="s">
        <v>1477</v>
      </c>
      <c r="V42" s="507"/>
      <c r="W42" s="507" t="s">
        <v>1478</v>
      </c>
      <c r="X42" s="507"/>
      <c r="Y42" s="507" t="s">
        <v>1479</v>
      </c>
      <c r="Z42" s="507"/>
      <c r="AA42" s="507" t="s">
        <v>1480</v>
      </c>
      <c r="AB42" s="507"/>
      <c r="AC42" s="507" t="s">
        <v>1257</v>
      </c>
      <c r="AD42" s="507"/>
      <c r="AE42" s="507"/>
      <c r="AF42" s="516"/>
    </row>
    <row r="43" spans="1:32" ht="19.5" customHeight="1">
      <c r="A43" s="511" t="s">
        <v>1466</v>
      </c>
      <c r="B43" s="512"/>
      <c r="C43" s="512"/>
      <c r="D43" s="512"/>
      <c r="E43" s="508">
        <v>365</v>
      </c>
      <c r="F43" s="508"/>
      <c r="G43" s="508">
        <v>318</v>
      </c>
      <c r="H43" s="508"/>
      <c r="I43" s="508">
        <v>426</v>
      </c>
      <c r="J43" s="508"/>
      <c r="K43" s="508">
        <v>323</v>
      </c>
      <c r="L43" s="508"/>
      <c r="M43" s="508">
        <v>354</v>
      </c>
      <c r="N43" s="508"/>
      <c r="O43" s="508">
        <v>359</v>
      </c>
      <c r="P43" s="508"/>
      <c r="Q43" s="508">
        <v>354</v>
      </c>
      <c r="R43" s="508"/>
      <c r="S43" s="508">
        <v>315</v>
      </c>
      <c r="T43" s="508"/>
      <c r="U43" s="508">
        <v>319</v>
      </c>
      <c r="V43" s="508"/>
      <c r="W43" s="508">
        <v>325</v>
      </c>
      <c r="X43" s="508"/>
      <c r="Y43" s="508">
        <v>405</v>
      </c>
      <c r="Z43" s="508"/>
      <c r="AA43" s="508">
        <v>418</v>
      </c>
      <c r="AB43" s="508"/>
      <c r="AC43" s="508">
        <f>SUM(E43:AB43)</f>
        <v>4281</v>
      </c>
      <c r="AD43" s="508"/>
      <c r="AE43" s="508"/>
      <c r="AF43" s="513"/>
    </row>
    <row r="44" spans="1:32" ht="19.5" customHeight="1">
      <c r="A44" s="511" t="s">
        <v>1467</v>
      </c>
      <c r="B44" s="512"/>
      <c r="C44" s="512"/>
      <c r="D44" s="512"/>
      <c r="E44" s="508">
        <v>825</v>
      </c>
      <c r="F44" s="508"/>
      <c r="G44" s="508">
        <v>616</v>
      </c>
      <c r="H44" s="508"/>
      <c r="I44" s="508">
        <v>644</v>
      </c>
      <c r="J44" s="508"/>
      <c r="K44" s="508">
        <v>641</v>
      </c>
      <c r="L44" s="508"/>
      <c r="M44" s="508">
        <v>652</v>
      </c>
      <c r="N44" s="508"/>
      <c r="O44" s="508">
        <v>678</v>
      </c>
      <c r="P44" s="508"/>
      <c r="Q44" s="508">
        <v>633</v>
      </c>
      <c r="R44" s="508"/>
      <c r="S44" s="508">
        <v>656</v>
      </c>
      <c r="T44" s="508"/>
      <c r="U44" s="508">
        <v>550</v>
      </c>
      <c r="V44" s="508"/>
      <c r="W44" s="508">
        <v>715</v>
      </c>
      <c r="X44" s="508"/>
      <c r="Y44" s="508">
        <v>539</v>
      </c>
      <c r="Z44" s="508"/>
      <c r="AA44" s="508">
        <v>761</v>
      </c>
      <c r="AB44" s="508"/>
      <c r="AC44" s="508">
        <f>SUM(E44:AB44)</f>
        <v>7910</v>
      </c>
      <c r="AD44" s="508"/>
      <c r="AE44" s="508"/>
      <c r="AF44" s="513"/>
    </row>
    <row r="45" spans="1:32" ht="19.5" customHeight="1">
      <c r="A45" s="511" t="s">
        <v>1468</v>
      </c>
      <c r="B45" s="512"/>
      <c r="C45" s="512"/>
      <c r="D45" s="512"/>
      <c r="E45" s="508">
        <v>81</v>
      </c>
      <c r="F45" s="508"/>
      <c r="G45" s="508">
        <v>61</v>
      </c>
      <c r="H45" s="508"/>
      <c r="I45" s="508">
        <v>86</v>
      </c>
      <c r="J45" s="508"/>
      <c r="K45" s="508">
        <v>73</v>
      </c>
      <c r="L45" s="508"/>
      <c r="M45" s="508">
        <v>70</v>
      </c>
      <c r="N45" s="508"/>
      <c r="O45" s="508">
        <v>67</v>
      </c>
      <c r="P45" s="508"/>
      <c r="Q45" s="508">
        <v>46</v>
      </c>
      <c r="R45" s="508"/>
      <c r="S45" s="508">
        <v>84</v>
      </c>
      <c r="T45" s="508"/>
      <c r="U45" s="508">
        <v>69</v>
      </c>
      <c r="V45" s="508"/>
      <c r="W45" s="508">
        <v>78</v>
      </c>
      <c r="X45" s="508"/>
      <c r="Y45" s="508">
        <v>88</v>
      </c>
      <c r="Z45" s="508"/>
      <c r="AA45" s="508">
        <v>96</v>
      </c>
      <c r="AB45" s="508"/>
      <c r="AC45" s="508">
        <f>SUM(E45:AB45)</f>
        <v>899</v>
      </c>
      <c r="AD45" s="508"/>
      <c r="AE45" s="508"/>
      <c r="AF45" s="513"/>
    </row>
    <row r="46" spans="1:32" ht="19.5" customHeight="1" thickBot="1">
      <c r="A46" s="505" t="s">
        <v>1257</v>
      </c>
      <c r="B46" s="506"/>
      <c r="C46" s="506"/>
      <c r="D46" s="506"/>
      <c r="E46" s="509">
        <f>SUM(E43:F45)</f>
        <v>1271</v>
      </c>
      <c r="F46" s="509"/>
      <c r="G46" s="509">
        <f>SUM(G43:H45)</f>
        <v>995</v>
      </c>
      <c r="H46" s="509"/>
      <c r="I46" s="509">
        <f>SUM(I43:J45)</f>
        <v>1156</v>
      </c>
      <c r="J46" s="509"/>
      <c r="K46" s="509">
        <f>SUM(K43:L45)</f>
        <v>1037</v>
      </c>
      <c r="L46" s="509"/>
      <c r="M46" s="509">
        <f>SUM(M43:N45)</f>
        <v>1076</v>
      </c>
      <c r="N46" s="509"/>
      <c r="O46" s="509">
        <f>SUM(O43:P45)</f>
        <v>1104</v>
      </c>
      <c r="P46" s="509"/>
      <c r="Q46" s="509">
        <f>SUM(Q43:R45)</f>
        <v>1033</v>
      </c>
      <c r="R46" s="509"/>
      <c r="S46" s="509">
        <f>SUM(S43:T45)</f>
        <v>1055</v>
      </c>
      <c r="T46" s="509"/>
      <c r="U46" s="509">
        <f>SUM(U43:V45)</f>
        <v>938</v>
      </c>
      <c r="V46" s="509"/>
      <c r="W46" s="509">
        <f>SUM(W43:X45)</f>
        <v>1118</v>
      </c>
      <c r="X46" s="509"/>
      <c r="Y46" s="509">
        <f>SUM(Y43:Z45)</f>
        <v>1032</v>
      </c>
      <c r="Z46" s="509"/>
      <c r="AA46" s="509">
        <f>SUM(AA43:AB45)</f>
        <v>1275</v>
      </c>
      <c r="AB46" s="509"/>
      <c r="AC46" s="509">
        <f>SUM(E46:AB46)</f>
        <v>13090</v>
      </c>
      <c r="AD46" s="509"/>
      <c r="AE46" s="509"/>
      <c r="AF46" s="514"/>
    </row>
  </sheetData>
  <sheetProtection/>
  <mergeCells count="157">
    <mergeCell ref="AA46:AB46"/>
    <mergeCell ref="AC46:AF46"/>
    <mergeCell ref="AC41:AF41"/>
    <mergeCell ref="S46:T46"/>
    <mergeCell ref="U46:V46"/>
    <mergeCell ref="W46:X46"/>
    <mergeCell ref="Y46:Z46"/>
    <mergeCell ref="AA45:AB45"/>
    <mergeCell ref="AC45:AF45"/>
    <mergeCell ref="S45:T45"/>
    <mergeCell ref="A46:D46"/>
    <mergeCell ref="E46:F46"/>
    <mergeCell ref="G46:H46"/>
    <mergeCell ref="I46:J46"/>
    <mergeCell ref="K46:L46"/>
    <mergeCell ref="M46:N46"/>
    <mergeCell ref="O46:P46"/>
    <mergeCell ref="Q46:R46"/>
    <mergeCell ref="U45:V45"/>
    <mergeCell ref="W45:X45"/>
    <mergeCell ref="Y45:Z45"/>
    <mergeCell ref="AA44:AB44"/>
    <mergeCell ref="U44:V44"/>
    <mergeCell ref="W44:X44"/>
    <mergeCell ref="Y44:Z44"/>
    <mergeCell ref="AC44:AF44"/>
    <mergeCell ref="A45:D45"/>
    <mergeCell ref="E45:F45"/>
    <mergeCell ref="G45:H45"/>
    <mergeCell ref="I45:J45"/>
    <mergeCell ref="K45:L45"/>
    <mergeCell ref="M45:N45"/>
    <mergeCell ref="O45:P45"/>
    <mergeCell ref="Q45:R45"/>
    <mergeCell ref="S44:T44"/>
    <mergeCell ref="AA43:AB43"/>
    <mergeCell ref="AC43:AF43"/>
    <mergeCell ref="A44:D44"/>
    <mergeCell ref="E44:F44"/>
    <mergeCell ref="G44:H44"/>
    <mergeCell ref="I44:J44"/>
    <mergeCell ref="K44:L44"/>
    <mergeCell ref="M44:N44"/>
    <mergeCell ref="O44:P44"/>
    <mergeCell ref="Q44:R44"/>
    <mergeCell ref="S43:T43"/>
    <mergeCell ref="U43:V43"/>
    <mergeCell ref="W43:X43"/>
    <mergeCell ref="Y43:Z43"/>
    <mergeCell ref="AA42:AB42"/>
    <mergeCell ref="AC42:AF42"/>
    <mergeCell ref="A43:D43"/>
    <mergeCell ref="E43:F43"/>
    <mergeCell ref="G43:H43"/>
    <mergeCell ref="I43:J43"/>
    <mergeCell ref="K43:L43"/>
    <mergeCell ref="M43:N43"/>
    <mergeCell ref="O43:P43"/>
    <mergeCell ref="Q43:R43"/>
    <mergeCell ref="S42:T42"/>
    <mergeCell ref="U42:V42"/>
    <mergeCell ref="W42:X42"/>
    <mergeCell ref="Y42:Z42"/>
    <mergeCell ref="K42:L42"/>
    <mergeCell ref="M42:N42"/>
    <mergeCell ref="O42:P42"/>
    <mergeCell ref="Q42:R42"/>
    <mergeCell ref="A42:D42"/>
    <mergeCell ref="E42:F42"/>
    <mergeCell ref="G42:H42"/>
    <mergeCell ref="I42:J42"/>
    <mergeCell ref="K19:O19"/>
    <mergeCell ref="P31:T31"/>
    <mergeCell ref="P26:T26"/>
    <mergeCell ref="P36:T36"/>
    <mergeCell ref="A19:E19"/>
    <mergeCell ref="F16:J16"/>
    <mergeCell ref="F17:J17"/>
    <mergeCell ref="F18:J18"/>
    <mergeCell ref="F19:J19"/>
    <mergeCell ref="AC5:AF5"/>
    <mergeCell ref="A16:E16"/>
    <mergeCell ref="A17:E17"/>
    <mergeCell ref="A18:E18"/>
    <mergeCell ref="K16:O16"/>
    <mergeCell ref="K17:O17"/>
    <mergeCell ref="K18:O18"/>
    <mergeCell ref="AA10:AB10"/>
    <mergeCell ref="AC6:AF6"/>
    <mergeCell ref="AC7:AF7"/>
    <mergeCell ref="AC8:AF8"/>
    <mergeCell ref="AC9:AF9"/>
    <mergeCell ref="AC10:AF10"/>
    <mergeCell ref="AA6:AB6"/>
    <mergeCell ref="AA7:AB7"/>
    <mergeCell ref="AA8:AB8"/>
    <mergeCell ref="AA9:AB9"/>
    <mergeCell ref="W10:X10"/>
    <mergeCell ref="Y6:Z6"/>
    <mergeCell ref="Y7:Z7"/>
    <mergeCell ref="Y8:Z8"/>
    <mergeCell ref="Y9:Z9"/>
    <mergeCell ref="Y10:Z10"/>
    <mergeCell ref="W6:X6"/>
    <mergeCell ref="W7:X7"/>
    <mergeCell ref="W8:X8"/>
    <mergeCell ref="W9:X9"/>
    <mergeCell ref="S10:T10"/>
    <mergeCell ref="U6:V6"/>
    <mergeCell ref="U7:V7"/>
    <mergeCell ref="U8:V8"/>
    <mergeCell ref="U9:V9"/>
    <mergeCell ref="U10:V10"/>
    <mergeCell ref="S6:T6"/>
    <mergeCell ref="S7:T7"/>
    <mergeCell ref="S8:T8"/>
    <mergeCell ref="S9:T9"/>
    <mergeCell ref="O10:P10"/>
    <mergeCell ref="Q6:R6"/>
    <mergeCell ref="Q7:R7"/>
    <mergeCell ref="Q8:R8"/>
    <mergeCell ref="Q9:R9"/>
    <mergeCell ref="Q10:R10"/>
    <mergeCell ref="O6:P6"/>
    <mergeCell ref="O7:P7"/>
    <mergeCell ref="O8:P8"/>
    <mergeCell ref="O9:P9"/>
    <mergeCell ref="K10:L10"/>
    <mergeCell ref="M6:N6"/>
    <mergeCell ref="M7:N7"/>
    <mergeCell ref="M8:N8"/>
    <mergeCell ref="M9:N9"/>
    <mergeCell ref="M10:N10"/>
    <mergeCell ref="K6:L6"/>
    <mergeCell ref="K7:L7"/>
    <mergeCell ref="K8:L8"/>
    <mergeCell ref="K9:L9"/>
    <mergeCell ref="G10:H10"/>
    <mergeCell ref="I6:J6"/>
    <mergeCell ref="I7:J7"/>
    <mergeCell ref="I8:J8"/>
    <mergeCell ref="I9:J9"/>
    <mergeCell ref="I10:J10"/>
    <mergeCell ref="G6:H6"/>
    <mergeCell ref="G7:H7"/>
    <mergeCell ref="G8:H8"/>
    <mergeCell ref="G9:H9"/>
    <mergeCell ref="A10:D10"/>
    <mergeCell ref="E6:F6"/>
    <mergeCell ref="E7:F7"/>
    <mergeCell ref="E8:F8"/>
    <mergeCell ref="E9:F9"/>
    <mergeCell ref="E10:F10"/>
    <mergeCell ref="A6:D6"/>
    <mergeCell ref="A7:D7"/>
    <mergeCell ref="A8:D8"/>
    <mergeCell ref="A9:D9"/>
  </mergeCells>
  <printOptions/>
  <pageMargins left="0.75" right="0.75" top="1" bottom="1" header="0.512" footer="0.512"/>
  <pageSetup firstPageNumber="5"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BL103"/>
  <sheetViews>
    <sheetView view="pageBreakPreview" zoomScale="75" zoomScaleSheetLayoutView="75" workbookViewId="0" topLeftCell="A85">
      <selection activeCell="AE87" sqref="AE87"/>
    </sheetView>
  </sheetViews>
  <sheetFormatPr defaultColWidth="9.00390625" defaultRowHeight="15" customHeight="1"/>
  <cols>
    <col min="1" max="33" width="3.00390625" style="11" customWidth="1"/>
    <col min="34" max="16384" width="2.625" style="11" customWidth="1"/>
  </cols>
  <sheetData>
    <row r="1" ht="15" customHeight="1">
      <c r="A1" s="11" t="s">
        <v>1492</v>
      </c>
    </row>
    <row r="3" ht="15" customHeight="1">
      <c r="A3" s="11" t="s">
        <v>1493</v>
      </c>
    </row>
    <row r="4" ht="15" customHeight="1" thickBot="1"/>
    <row r="5" spans="1:33" ht="15" customHeight="1" thickBot="1">
      <c r="A5" s="791" t="s">
        <v>612</v>
      </c>
      <c r="B5" s="792"/>
      <c r="C5" s="792"/>
      <c r="D5" s="792"/>
      <c r="E5" s="792"/>
      <c r="F5" s="793" t="s">
        <v>613</v>
      </c>
      <c r="G5" s="792"/>
      <c r="H5" s="792"/>
      <c r="I5" s="792"/>
      <c r="J5" s="792"/>
      <c r="K5" s="792"/>
      <c r="L5" s="792"/>
      <c r="M5" s="792"/>
      <c r="N5" s="792"/>
      <c r="O5" s="792"/>
      <c r="P5" s="792"/>
      <c r="Q5" s="792"/>
      <c r="R5" s="792"/>
      <c r="S5" s="792"/>
      <c r="T5" s="792"/>
      <c r="U5" s="792"/>
      <c r="V5" s="792"/>
      <c r="W5" s="792"/>
      <c r="X5" s="792"/>
      <c r="Y5" s="792"/>
      <c r="Z5" s="792"/>
      <c r="AA5" s="794"/>
      <c r="AB5" s="665" t="s">
        <v>1515</v>
      </c>
      <c r="AC5" s="665"/>
      <c r="AD5" s="665"/>
      <c r="AE5" s="665"/>
      <c r="AF5" s="665"/>
      <c r="AG5" s="666"/>
    </row>
    <row r="6" spans="1:33" ht="15" customHeight="1">
      <c r="A6" s="584" t="s">
        <v>1494</v>
      </c>
      <c r="B6" s="585"/>
      <c r="C6" s="585"/>
      <c r="D6" s="585"/>
      <c r="E6" s="585"/>
      <c r="F6" s="795" t="s">
        <v>1495</v>
      </c>
      <c r="G6" s="796"/>
      <c r="H6" s="796"/>
      <c r="I6" s="796"/>
      <c r="J6" s="796"/>
      <c r="K6" s="796"/>
      <c r="L6" s="796"/>
      <c r="M6" s="796"/>
      <c r="N6" s="796"/>
      <c r="O6" s="797"/>
      <c r="P6" s="672" t="s">
        <v>1496</v>
      </c>
      <c r="Q6" s="673"/>
      <c r="R6" s="673"/>
      <c r="S6" s="673"/>
      <c r="T6" s="673"/>
      <c r="U6" s="673"/>
      <c r="V6" s="673"/>
      <c r="W6" s="673"/>
      <c r="X6" s="673"/>
      <c r="Y6" s="673"/>
      <c r="Z6" s="673"/>
      <c r="AA6" s="674"/>
      <c r="AB6" s="667" t="s">
        <v>1513</v>
      </c>
      <c r="AC6" s="667"/>
      <c r="AD6" s="667"/>
      <c r="AE6" s="667"/>
      <c r="AF6" s="667"/>
      <c r="AG6" s="668"/>
    </row>
    <row r="7" spans="1:33" ht="15" customHeight="1">
      <c r="A7" s="587"/>
      <c r="B7" s="588"/>
      <c r="C7" s="588"/>
      <c r="D7" s="588"/>
      <c r="E7" s="588"/>
      <c r="F7" s="662"/>
      <c r="G7" s="663"/>
      <c r="H7" s="663"/>
      <c r="I7" s="663"/>
      <c r="J7" s="663"/>
      <c r="K7" s="663"/>
      <c r="L7" s="663"/>
      <c r="M7" s="663"/>
      <c r="N7" s="663"/>
      <c r="O7" s="664"/>
      <c r="P7" s="669" t="s">
        <v>1497</v>
      </c>
      <c r="Q7" s="670"/>
      <c r="R7" s="670"/>
      <c r="S7" s="670"/>
      <c r="T7" s="670"/>
      <c r="U7" s="670"/>
      <c r="V7" s="670"/>
      <c r="W7" s="670"/>
      <c r="X7" s="670"/>
      <c r="Y7" s="670"/>
      <c r="Z7" s="670"/>
      <c r="AA7" s="671"/>
      <c r="AB7" s="651"/>
      <c r="AC7" s="651"/>
      <c r="AD7" s="651"/>
      <c r="AE7" s="651"/>
      <c r="AF7" s="651"/>
      <c r="AG7" s="652"/>
    </row>
    <row r="8" spans="1:33" ht="15" customHeight="1">
      <c r="A8" s="587"/>
      <c r="B8" s="588"/>
      <c r="C8" s="588"/>
      <c r="D8" s="588"/>
      <c r="E8" s="588"/>
      <c r="F8" s="662"/>
      <c r="G8" s="663"/>
      <c r="H8" s="663"/>
      <c r="I8" s="663"/>
      <c r="J8" s="663"/>
      <c r="K8" s="663"/>
      <c r="L8" s="663"/>
      <c r="M8" s="663"/>
      <c r="N8" s="663"/>
      <c r="O8" s="664"/>
      <c r="P8" s="669" t="s">
        <v>1498</v>
      </c>
      <c r="Q8" s="670"/>
      <c r="R8" s="670"/>
      <c r="S8" s="670"/>
      <c r="T8" s="670"/>
      <c r="U8" s="670"/>
      <c r="V8" s="670"/>
      <c r="W8" s="670"/>
      <c r="X8" s="670"/>
      <c r="Y8" s="670"/>
      <c r="Z8" s="670"/>
      <c r="AA8" s="671"/>
      <c r="AB8" s="651"/>
      <c r="AC8" s="651"/>
      <c r="AD8" s="651"/>
      <c r="AE8" s="651"/>
      <c r="AF8" s="651"/>
      <c r="AG8" s="652"/>
    </row>
    <row r="9" spans="1:33" ht="15" customHeight="1">
      <c r="A9" s="587"/>
      <c r="B9" s="588"/>
      <c r="C9" s="588"/>
      <c r="D9" s="588"/>
      <c r="E9" s="588"/>
      <c r="F9" s="662"/>
      <c r="G9" s="663"/>
      <c r="H9" s="663"/>
      <c r="I9" s="663"/>
      <c r="J9" s="663"/>
      <c r="K9" s="663"/>
      <c r="L9" s="663"/>
      <c r="M9" s="663"/>
      <c r="N9" s="663"/>
      <c r="O9" s="664"/>
      <c r="P9" s="669" t="s">
        <v>1499</v>
      </c>
      <c r="Q9" s="670"/>
      <c r="R9" s="670"/>
      <c r="S9" s="670"/>
      <c r="T9" s="670"/>
      <c r="U9" s="670"/>
      <c r="V9" s="670"/>
      <c r="W9" s="670"/>
      <c r="X9" s="670"/>
      <c r="Y9" s="670"/>
      <c r="Z9" s="670"/>
      <c r="AA9" s="671"/>
      <c r="AB9" s="651"/>
      <c r="AC9" s="651"/>
      <c r="AD9" s="651"/>
      <c r="AE9" s="651"/>
      <c r="AF9" s="651"/>
      <c r="AG9" s="652"/>
    </row>
    <row r="10" spans="1:33" ht="15" customHeight="1">
      <c r="A10" s="587"/>
      <c r="B10" s="588"/>
      <c r="C10" s="588"/>
      <c r="D10" s="588"/>
      <c r="E10" s="588"/>
      <c r="F10" s="662"/>
      <c r="G10" s="663"/>
      <c r="H10" s="663"/>
      <c r="I10" s="663"/>
      <c r="J10" s="663"/>
      <c r="K10" s="663"/>
      <c r="L10" s="663"/>
      <c r="M10" s="663"/>
      <c r="N10" s="663"/>
      <c r="O10" s="664"/>
      <c r="P10" s="669" t="s">
        <v>1500</v>
      </c>
      <c r="Q10" s="670"/>
      <c r="R10" s="670"/>
      <c r="S10" s="670"/>
      <c r="T10" s="670"/>
      <c r="U10" s="670"/>
      <c r="V10" s="670"/>
      <c r="W10" s="670"/>
      <c r="X10" s="670"/>
      <c r="Y10" s="670"/>
      <c r="Z10" s="670"/>
      <c r="AA10" s="671"/>
      <c r="AB10" s="651"/>
      <c r="AC10" s="651"/>
      <c r="AD10" s="651"/>
      <c r="AE10" s="651"/>
      <c r="AF10" s="651"/>
      <c r="AG10" s="652"/>
    </row>
    <row r="11" spans="1:33" ht="15" customHeight="1">
      <c r="A11" s="587"/>
      <c r="B11" s="588"/>
      <c r="C11" s="588"/>
      <c r="D11" s="588"/>
      <c r="E11" s="588"/>
      <c r="F11" s="662"/>
      <c r="G11" s="663"/>
      <c r="H11" s="663"/>
      <c r="I11" s="663"/>
      <c r="J11" s="663"/>
      <c r="K11" s="663"/>
      <c r="L11" s="663"/>
      <c r="M11" s="663"/>
      <c r="N11" s="663"/>
      <c r="O11" s="664"/>
      <c r="P11" s="669" t="s">
        <v>1501</v>
      </c>
      <c r="Q11" s="670"/>
      <c r="R11" s="670"/>
      <c r="S11" s="670"/>
      <c r="T11" s="670"/>
      <c r="U11" s="670"/>
      <c r="V11" s="670"/>
      <c r="W11" s="670"/>
      <c r="X11" s="670"/>
      <c r="Y11" s="670"/>
      <c r="Z11" s="670"/>
      <c r="AA11" s="671"/>
      <c r="AB11" s="651"/>
      <c r="AC11" s="651"/>
      <c r="AD11" s="651"/>
      <c r="AE11" s="651"/>
      <c r="AF11" s="651"/>
      <c r="AG11" s="652"/>
    </row>
    <row r="12" spans="1:37" ht="15" customHeight="1">
      <c r="A12" s="587"/>
      <c r="B12" s="588"/>
      <c r="C12" s="588"/>
      <c r="D12" s="588"/>
      <c r="E12" s="588"/>
      <c r="F12" s="662"/>
      <c r="G12" s="663"/>
      <c r="H12" s="663"/>
      <c r="I12" s="663"/>
      <c r="J12" s="663"/>
      <c r="K12" s="663"/>
      <c r="L12" s="663"/>
      <c r="M12" s="663"/>
      <c r="N12" s="663"/>
      <c r="O12" s="664"/>
      <c r="P12" s="669" t="s">
        <v>1502</v>
      </c>
      <c r="Q12" s="670"/>
      <c r="R12" s="670"/>
      <c r="S12" s="670"/>
      <c r="T12" s="670"/>
      <c r="U12" s="670"/>
      <c r="V12" s="670"/>
      <c r="W12" s="670"/>
      <c r="X12" s="670"/>
      <c r="Y12" s="670"/>
      <c r="Z12" s="670"/>
      <c r="AA12" s="671"/>
      <c r="AB12" s="651"/>
      <c r="AC12" s="651"/>
      <c r="AD12" s="651"/>
      <c r="AE12" s="651"/>
      <c r="AF12" s="651"/>
      <c r="AG12" s="652"/>
      <c r="AK12" s="234"/>
    </row>
    <row r="13" spans="1:33" ht="15" customHeight="1">
      <c r="A13" s="587"/>
      <c r="B13" s="588"/>
      <c r="C13" s="588"/>
      <c r="D13" s="588"/>
      <c r="E13" s="588"/>
      <c r="F13" s="662" t="s">
        <v>1503</v>
      </c>
      <c r="G13" s="663"/>
      <c r="H13" s="663"/>
      <c r="I13" s="663"/>
      <c r="J13" s="663"/>
      <c r="K13" s="663"/>
      <c r="L13" s="663"/>
      <c r="M13" s="663"/>
      <c r="N13" s="663"/>
      <c r="O13" s="664"/>
      <c r="P13" s="669" t="s">
        <v>1504</v>
      </c>
      <c r="Q13" s="670"/>
      <c r="R13" s="670"/>
      <c r="S13" s="670"/>
      <c r="T13" s="670"/>
      <c r="U13" s="670"/>
      <c r="V13" s="670"/>
      <c r="W13" s="670"/>
      <c r="X13" s="670"/>
      <c r="Y13" s="670"/>
      <c r="Z13" s="670"/>
      <c r="AA13" s="671"/>
      <c r="AB13" s="651"/>
      <c r="AC13" s="651"/>
      <c r="AD13" s="651"/>
      <c r="AE13" s="651"/>
      <c r="AF13" s="651"/>
      <c r="AG13" s="652"/>
    </row>
    <row r="14" spans="1:33" ht="15" customHeight="1">
      <c r="A14" s="587"/>
      <c r="B14" s="588"/>
      <c r="C14" s="588"/>
      <c r="D14" s="588"/>
      <c r="E14" s="588"/>
      <c r="F14" s="662"/>
      <c r="G14" s="663"/>
      <c r="H14" s="663"/>
      <c r="I14" s="663"/>
      <c r="J14" s="663"/>
      <c r="K14" s="663"/>
      <c r="L14" s="663"/>
      <c r="M14" s="663"/>
      <c r="N14" s="663"/>
      <c r="O14" s="664"/>
      <c r="P14" s="669" t="s">
        <v>1505</v>
      </c>
      <c r="Q14" s="670"/>
      <c r="R14" s="670"/>
      <c r="S14" s="670"/>
      <c r="T14" s="670"/>
      <c r="U14" s="670"/>
      <c r="V14" s="670"/>
      <c r="W14" s="670"/>
      <c r="X14" s="670"/>
      <c r="Y14" s="670"/>
      <c r="Z14" s="670"/>
      <c r="AA14" s="671"/>
      <c r="AB14" s="651"/>
      <c r="AC14" s="651"/>
      <c r="AD14" s="651"/>
      <c r="AE14" s="651"/>
      <c r="AF14" s="651"/>
      <c r="AG14" s="652"/>
    </row>
    <row r="15" spans="1:33" ht="15" customHeight="1">
      <c r="A15" s="587"/>
      <c r="B15" s="588"/>
      <c r="C15" s="588"/>
      <c r="D15" s="588"/>
      <c r="E15" s="588"/>
      <c r="F15" s="662" t="s">
        <v>1506</v>
      </c>
      <c r="G15" s="663"/>
      <c r="H15" s="663"/>
      <c r="I15" s="663"/>
      <c r="J15" s="663"/>
      <c r="K15" s="663"/>
      <c r="L15" s="663"/>
      <c r="M15" s="663"/>
      <c r="N15" s="663"/>
      <c r="O15" s="664"/>
      <c r="P15" s="669" t="s">
        <v>1507</v>
      </c>
      <c r="Q15" s="670"/>
      <c r="R15" s="670"/>
      <c r="S15" s="670"/>
      <c r="T15" s="670"/>
      <c r="U15" s="670"/>
      <c r="V15" s="670"/>
      <c r="W15" s="670"/>
      <c r="X15" s="670"/>
      <c r="Y15" s="670"/>
      <c r="Z15" s="670"/>
      <c r="AA15" s="671"/>
      <c r="AB15" s="651"/>
      <c r="AC15" s="651"/>
      <c r="AD15" s="651"/>
      <c r="AE15" s="651"/>
      <c r="AF15" s="651"/>
      <c r="AG15" s="652"/>
    </row>
    <row r="16" spans="1:33" ht="15" customHeight="1">
      <c r="A16" s="587"/>
      <c r="B16" s="588"/>
      <c r="C16" s="588"/>
      <c r="D16" s="588"/>
      <c r="E16" s="588"/>
      <c r="F16" s="662"/>
      <c r="G16" s="663"/>
      <c r="H16" s="663"/>
      <c r="I16" s="663"/>
      <c r="J16" s="663"/>
      <c r="K16" s="663"/>
      <c r="L16" s="663"/>
      <c r="M16" s="663"/>
      <c r="N16" s="663"/>
      <c r="O16" s="664"/>
      <c r="P16" s="669" t="s">
        <v>1198</v>
      </c>
      <c r="Q16" s="670"/>
      <c r="R16" s="670"/>
      <c r="S16" s="670"/>
      <c r="T16" s="670"/>
      <c r="U16" s="670"/>
      <c r="V16" s="670"/>
      <c r="W16" s="670"/>
      <c r="X16" s="670"/>
      <c r="Y16" s="670"/>
      <c r="Z16" s="670"/>
      <c r="AA16" s="671"/>
      <c r="AB16" s="651"/>
      <c r="AC16" s="651"/>
      <c r="AD16" s="651"/>
      <c r="AE16" s="651"/>
      <c r="AF16" s="651"/>
      <c r="AG16" s="652"/>
    </row>
    <row r="17" spans="1:33" ht="15" customHeight="1">
      <c r="A17" s="587"/>
      <c r="B17" s="588"/>
      <c r="C17" s="588"/>
      <c r="D17" s="588"/>
      <c r="E17" s="588"/>
      <c r="F17" s="662"/>
      <c r="G17" s="663"/>
      <c r="H17" s="663"/>
      <c r="I17" s="663"/>
      <c r="J17" s="663"/>
      <c r="K17" s="663"/>
      <c r="L17" s="663"/>
      <c r="M17" s="663"/>
      <c r="N17" s="663"/>
      <c r="O17" s="664"/>
      <c r="P17" s="669" t="s">
        <v>1508</v>
      </c>
      <c r="Q17" s="670"/>
      <c r="R17" s="670"/>
      <c r="S17" s="670"/>
      <c r="T17" s="670"/>
      <c r="U17" s="670"/>
      <c r="V17" s="670"/>
      <c r="W17" s="670"/>
      <c r="X17" s="670"/>
      <c r="Y17" s="670"/>
      <c r="Z17" s="670"/>
      <c r="AA17" s="671"/>
      <c r="AB17" s="651"/>
      <c r="AC17" s="651"/>
      <c r="AD17" s="651"/>
      <c r="AE17" s="651"/>
      <c r="AF17" s="651"/>
      <c r="AG17" s="652"/>
    </row>
    <row r="18" spans="1:33" ht="15" customHeight="1">
      <c r="A18" s="587"/>
      <c r="B18" s="588"/>
      <c r="C18" s="588"/>
      <c r="D18" s="588"/>
      <c r="E18" s="588"/>
      <c r="F18" s="662"/>
      <c r="G18" s="663"/>
      <c r="H18" s="663"/>
      <c r="I18" s="663"/>
      <c r="J18" s="663"/>
      <c r="K18" s="663"/>
      <c r="L18" s="663"/>
      <c r="M18" s="663"/>
      <c r="N18" s="663"/>
      <c r="O18" s="664"/>
      <c r="P18" s="669" t="s">
        <v>1366</v>
      </c>
      <c r="Q18" s="670"/>
      <c r="R18" s="670"/>
      <c r="S18" s="670"/>
      <c r="T18" s="670"/>
      <c r="U18" s="670"/>
      <c r="V18" s="670"/>
      <c r="W18" s="670"/>
      <c r="X18" s="670"/>
      <c r="Y18" s="670"/>
      <c r="Z18" s="670"/>
      <c r="AA18" s="671"/>
      <c r="AB18" s="651" t="s">
        <v>1514</v>
      </c>
      <c r="AC18" s="651"/>
      <c r="AD18" s="651"/>
      <c r="AE18" s="651"/>
      <c r="AF18" s="651"/>
      <c r="AG18" s="652"/>
    </row>
    <row r="19" spans="1:33" ht="15" customHeight="1">
      <c r="A19" s="587"/>
      <c r="B19" s="588"/>
      <c r="C19" s="588"/>
      <c r="D19" s="588"/>
      <c r="E19" s="588"/>
      <c r="F19" s="662" t="s">
        <v>1364</v>
      </c>
      <c r="G19" s="663"/>
      <c r="H19" s="663"/>
      <c r="I19" s="663"/>
      <c r="J19" s="663"/>
      <c r="K19" s="663"/>
      <c r="L19" s="663"/>
      <c r="M19" s="663"/>
      <c r="N19" s="663"/>
      <c r="O19" s="664"/>
      <c r="P19" s="669" t="s">
        <v>406</v>
      </c>
      <c r="Q19" s="670"/>
      <c r="R19" s="670"/>
      <c r="S19" s="670"/>
      <c r="T19" s="670"/>
      <c r="U19" s="670"/>
      <c r="V19" s="670"/>
      <c r="W19" s="670"/>
      <c r="X19" s="670"/>
      <c r="Y19" s="670"/>
      <c r="Z19" s="670"/>
      <c r="AA19" s="671"/>
      <c r="AB19" s="653" t="s">
        <v>1481</v>
      </c>
      <c r="AC19" s="654"/>
      <c r="AD19" s="654"/>
      <c r="AE19" s="654"/>
      <c r="AF19" s="654"/>
      <c r="AG19" s="655"/>
    </row>
    <row r="20" spans="1:33" ht="15" customHeight="1" thickBot="1">
      <c r="A20" s="587"/>
      <c r="B20" s="588"/>
      <c r="C20" s="588"/>
      <c r="D20" s="588"/>
      <c r="E20" s="588"/>
      <c r="F20" s="662" t="s">
        <v>1365</v>
      </c>
      <c r="G20" s="663"/>
      <c r="H20" s="663"/>
      <c r="I20" s="663"/>
      <c r="J20" s="663"/>
      <c r="K20" s="663"/>
      <c r="L20" s="663"/>
      <c r="M20" s="663"/>
      <c r="N20" s="663"/>
      <c r="O20" s="664"/>
      <c r="P20" s="653" t="s">
        <v>407</v>
      </c>
      <c r="Q20" s="654"/>
      <c r="R20" s="654"/>
      <c r="S20" s="654"/>
      <c r="T20" s="654"/>
      <c r="U20" s="654"/>
      <c r="V20" s="654"/>
      <c r="W20" s="654"/>
      <c r="X20" s="654"/>
      <c r="Y20" s="654"/>
      <c r="Z20" s="654"/>
      <c r="AA20" s="778"/>
      <c r="AB20" s="656"/>
      <c r="AC20" s="657"/>
      <c r="AD20" s="657"/>
      <c r="AE20" s="657"/>
      <c r="AF20" s="657"/>
      <c r="AG20" s="658"/>
    </row>
    <row r="21" spans="1:33" ht="15" customHeight="1">
      <c r="A21" s="584" t="s">
        <v>1517</v>
      </c>
      <c r="B21" s="585"/>
      <c r="C21" s="585"/>
      <c r="D21" s="585"/>
      <c r="E21" s="585"/>
      <c r="F21" s="783" t="s">
        <v>1270</v>
      </c>
      <c r="G21" s="597"/>
      <c r="H21" s="597"/>
      <c r="I21" s="597"/>
      <c r="J21" s="597"/>
      <c r="K21" s="597"/>
      <c r="L21" s="597"/>
      <c r="M21" s="597"/>
      <c r="N21" s="597"/>
      <c r="O21" s="597"/>
      <c r="P21" s="597"/>
      <c r="Q21" s="597"/>
      <c r="R21" s="597"/>
      <c r="S21" s="597"/>
      <c r="T21" s="597"/>
      <c r="U21" s="597"/>
      <c r="V21" s="597"/>
      <c r="W21" s="597"/>
      <c r="X21" s="597"/>
      <c r="Y21" s="597"/>
      <c r="Z21" s="597"/>
      <c r="AA21" s="784"/>
      <c r="AB21" s="649" t="s">
        <v>1513</v>
      </c>
      <c r="AC21" s="649"/>
      <c r="AD21" s="649"/>
      <c r="AE21" s="649"/>
      <c r="AF21" s="649"/>
      <c r="AG21" s="650"/>
    </row>
    <row r="22" spans="1:33" ht="15" customHeight="1">
      <c r="A22" s="587"/>
      <c r="B22" s="588"/>
      <c r="C22" s="588"/>
      <c r="D22" s="588"/>
      <c r="E22" s="588"/>
      <c r="F22" s="662" t="s">
        <v>1459</v>
      </c>
      <c r="G22" s="663"/>
      <c r="H22" s="663"/>
      <c r="I22" s="663"/>
      <c r="J22" s="663"/>
      <c r="K22" s="663"/>
      <c r="L22" s="663"/>
      <c r="M22" s="663"/>
      <c r="N22" s="663"/>
      <c r="O22" s="663"/>
      <c r="P22" s="663"/>
      <c r="Q22" s="663"/>
      <c r="R22" s="663"/>
      <c r="S22" s="663"/>
      <c r="T22" s="663"/>
      <c r="U22" s="663"/>
      <c r="V22" s="663"/>
      <c r="W22" s="663"/>
      <c r="X22" s="663"/>
      <c r="Y22" s="663"/>
      <c r="Z22" s="663"/>
      <c r="AA22" s="664"/>
      <c r="AB22" s="651"/>
      <c r="AC22" s="651"/>
      <c r="AD22" s="651"/>
      <c r="AE22" s="651"/>
      <c r="AF22" s="651"/>
      <c r="AG22" s="652"/>
    </row>
    <row r="23" spans="1:33" ht="15" customHeight="1">
      <c r="A23" s="587"/>
      <c r="B23" s="588"/>
      <c r="C23" s="588"/>
      <c r="D23" s="588"/>
      <c r="E23" s="588"/>
      <c r="F23" s="798" t="s">
        <v>1246</v>
      </c>
      <c r="G23" s="799"/>
      <c r="H23" s="799"/>
      <c r="I23" s="799"/>
      <c r="J23" s="799"/>
      <c r="K23" s="799"/>
      <c r="L23" s="799"/>
      <c r="M23" s="799"/>
      <c r="N23" s="799"/>
      <c r="O23" s="799"/>
      <c r="P23" s="799"/>
      <c r="Q23" s="799"/>
      <c r="R23" s="799"/>
      <c r="S23" s="799"/>
      <c r="T23" s="799"/>
      <c r="U23" s="799"/>
      <c r="V23" s="799"/>
      <c r="W23" s="799"/>
      <c r="X23" s="799"/>
      <c r="Y23" s="799"/>
      <c r="Z23" s="799"/>
      <c r="AA23" s="800"/>
      <c r="AB23" s="651"/>
      <c r="AC23" s="651"/>
      <c r="AD23" s="651"/>
      <c r="AE23" s="651"/>
      <c r="AF23" s="651"/>
      <c r="AG23" s="652"/>
    </row>
    <row r="24" spans="1:33" ht="15" customHeight="1">
      <c r="A24" s="587"/>
      <c r="B24" s="588"/>
      <c r="C24" s="588"/>
      <c r="D24" s="588"/>
      <c r="E24" s="588"/>
      <c r="F24" s="785" t="s">
        <v>1516</v>
      </c>
      <c r="G24" s="786"/>
      <c r="H24" s="786"/>
      <c r="I24" s="786"/>
      <c r="J24" s="786"/>
      <c r="K24" s="786"/>
      <c r="L24" s="786"/>
      <c r="M24" s="786"/>
      <c r="N24" s="786"/>
      <c r="O24" s="787"/>
      <c r="P24" s="720" t="s">
        <v>473</v>
      </c>
      <c r="Q24" s="721"/>
      <c r="R24" s="721"/>
      <c r="S24" s="721"/>
      <c r="T24" s="721"/>
      <c r="U24" s="721"/>
      <c r="V24" s="721"/>
      <c r="W24" s="721"/>
      <c r="X24" s="722"/>
      <c r="Y24" s="779" t="s">
        <v>472</v>
      </c>
      <c r="Z24" s="780"/>
      <c r="AA24" s="780"/>
      <c r="AB24" s="780"/>
      <c r="AC24" s="780"/>
      <c r="AD24" s="780"/>
      <c r="AE24" s="780"/>
      <c r="AF24" s="780"/>
      <c r="AG24" s="781"/>
    </row>
    <row r="25" spans="1:33" ht="15" customHeight="1" thickBot="1">
      <c r="A25" s="590"/>
      <c r="B25" s="591"/>
      <c r="C25" s="591"/>
      <c r="D25" s="591"/>
      <c r="E25" s="591"/>
      <c r="F25" s="788"/>
      <c r="G25" s="789"/>
      <c r="H25" s="789"/>
      <c r="I25" s="789"/>
      <c r="J25" s="789"/>
      <c r="K25" s="789"/>
      <c r="L25" s="789"/>
      <c r="M25" s="789"/>
      <c r="N25" s="789"/>
      <c r="O25" s="790"/>
      <c r="P25" s="723" t="s">
        <v>907</v>
      </c>
      <c r="Q25" s="724"/>
      <c r="R25" s="724"/>
      <c r="S25" s="724"/>
      <c r="T25" s="724"/>
      <c r="U25" s="724"/>
      <c r="V25" s="724"/>
      <c r="W25" s="724"/>
      <c r="X25" s="725"/>
      <c r="Y25" s="741" t="s">
        <v>1518</v>
      </c>
      <c r="Z25" s="742"/>
      <c r="AA25" s="742"/>
      <c r="AB25" s="742"/>
      <c r="AC25" s="742"/>
      <c r="AD25" s="742"/>
      <c r="AE25" s="742"/>
      <c r="AF25" s="742"/>
      <c r="AG25" s="782"/>
    </row>
    <row r="26" spans="1:33" ht="18" customHeight="1">
      <c r="A26" s="690" t="s">
        <v>176</v>
      </c>
      <c r="B26" s="572"/>
      <c r="C26" s="572"/>
      <c r="D26" s="572"/>
      <c r="E26" s="573"/>
      <c r="F26" s="572" t="s">
        <v>124</v>
      </c>
      <c r="G26" s="572"/>
      <c r="H26" s="572"/>
      <c r="I26" s="572"/>
      <c r="J26" s="572"/>
      <c r="K26" s="572"/>
      <c r="L26" s="572"/>
      <c r="M26" s="572"/>
      <c r="N26" s="572"/>
      <c r="O26" s="572"/>
      <c r="P26" s="572"/>
      <c r="Q26" s="572"/>
      <c r="R26" s="573"/>
      <c r="S26" s="480" t="s">
        <v>125</v>
      </c>
      <c r="T26" s="480"/>
      <c r="U26" s="480"/>
      <c r="V26" s="480"/>
      <c r="W26" s="480"/>
      <c r="X26" s="480"/>
      <c r="Y26" s="480"/>
      <c r="Z26" s="480"/>
      <c r="AA26" s="480"/>
      <c r="AB26" s="480"/>
      <c r="AC26" s="480"/>
      <c r="AD26" s="480"/>
      <c r="AE26" s="480"/>
      <c r="AF26" s="480"/>
      <c r="AG26" s="493"/>
    </row>
    <row r="27" spans="1:33" ht="18" customHeight="1">
      <c r="A27" s="691"/>
      <c r="B27" s="575"/>
      <c r="C27" s="575"/>
      <c r="D27" s="575"/>
      <c r="E27" s="576"/>
      <c r="F27" s="575"/>
      <c r="G27" s="575"/>
      <c r="H27" s="575"/>
      <c r="I27" s="575"/>
      <c r="J27" s="575"/>
      <c r="K27" s="575"/>
      <c r="L27" s="575"/>
      <c r="M27" s="575"/>
      <c r="N27" s="575"/>
      <c r="O27" s="575"/>
      <c r="P27" s="575"/>
      <c r="Q27" s="575"/>
      <c r="R27" s="576"/>
      <c r="S27" s="481" t="s">
        <v>1068</v>
      </c>
      <c r="T27" s="481"/>
      <c r="U27" s="481" t="s">
        <v>126</v>
      </c>
      <c r="V27" s="481"/>
      <c r="W27" s="481"/>
      <c r="X27" s="481"/>
      <c r="Y27" s="481"/>
      <c r="Z27" s="481"/>
      <c r="AA27" s="481"/>
      <c r="AB27" s="481"/>
      <c r="AC27" s="481"/>
      <c r="AD27" s="481"/>
      <c r="AE27" s="481"/>
      <c r="AF27" s="481"/>
      <c r="AG27" s="494"/>
    </row>
    <row r="28" spans="1:33" ht="18" customHeight="1">
      <c r="A28" s="691"/>
      <c r="B28" s="575"/>
      <c r="C28" s="575"/>
      <c r="D28" s="575"/>
      <c r="E28" s="576"/>
      <c r="F28" s="575"/>
      <c r="G28" s="575"/>
      <c r="H28" s="575"/>
      <c r="I28" s="575"/>
      <c r="J28" s="575"/>
      <c r="K28" s="575"/>
      <c r="L28" s="575"/>
      <c r="M28" s="575"/>
      <c r="N28" s="575"/>
      <c r="O28" s="575"/>
      <c r="P28" s="575"/>
      <c r="Q28" s="575"/>
      <c r="R28" s="576"/>
      <c r="S28" s="481"/>
      <c r="T28" s="481"/>
      <c r="U28" s="499" t="s">
        <v>127</v>
      </c>
      <c r="V28" s="499"/>
      <c r="W28" s="481" t="s">
        <v>128</v>
      </c>
      <c r="X28" s="481"/>
      <c r="Y28" s="481"/>
      <c r="Z28" s="481"/>
      <c r="AA28" s="481"/>
      <c r="AB28" s="749" t="s">
        <v>129</v>
      </c>
      <c r="AC28" s="749"/>
      <c r="AD28" s="749"/>
      <c r="AE28" s="749" t="s">
        <v>130</v>
      </c>
      <c r="AF28" s="749"/>
      <c r="AG28" s="777"/>
    </row>
    <row r="29" spans="1:33" ht="18" customHeight="1">
      <c r="A29" s="691"/>
      <c r="B29" s="575"/>
      <c r="C29" s="575"/>
      <c r="D29" s="575"/>
      <c r="E29" s="576"/>
      <c r="F29" s="575"/>
      <c r="G29" s="575"/>
      <c r="H29" s="575"/>
      <c r="I29" s="575"/>
      <c r="J29" s="575"/>
      <c r="K29" s="575"/>
      <c r="L29" s="575"/>
      <c r="M29" s="575"/>
      <c r="N29" s="575"/>
      <c r="O29" s="575"/>
      <c r="P29" s="575"/>
      <c r="Q29" s="575"/>
      <c r="R29" s="576"/>
      <c r="S29" s="481"/>
      <c r="T29" s="481"/>
      <c r="U29" s="499"/>
      <c r="V29" s="499"/>
      <c r="W29" s="481" t="s">
        <v>131</v>
      </c>
      <c r="X29" s="481"/>
      <c r="Y29" s="751" t="s">
        <v>132</v>
      </c>
      <c r="Z29" s="751"/>
      <c r="AA29" s="751"/>
      <c r="AB29" s="749"/>
      <c r="AC29" s="749"/>
      <c r="AD29" s="749"/>
      <c r="AE29" s="749"/>
      <c r="AF29" s="749"/>
      <c r="AG29" s="777"/>
    </row>
    <row r="30" spans="1:33" ht="27" customHeight="1">
      <c r="A30" s="691"/>
      <c r="B30" s="575"/>
      <c r="C30" s="575"/>
      <c r="D30" s="575"/>
      <c r="E30" s="576"/>
      <c r="F30" s="773" t="s">
        <v>1080</v>
      </c>
      <c r="G30" s="773"/>
      <c r="H30" s="773"/>
      <c r="I30" s="773"/>
      <c r="J30" s="774"/>
      <c r="K30" s="737" t="s">
        <v>133</v>
      </c>
      <c r="L30" s="737"/>
      <c r="M30" s="737"/>
      <c r="N30" s="737"/>
      <c r="O30" s="737"/>
      <c r="P30" s="737"/>
      <c r="Q30" s="737"/>
      <c r="R30" s="737"/>
      <c r="S30" s="675" t="s">
        <v>134</v>
      </c>
      <c r="T30" s="675"/>
      <c r="U30" s="675" t="s">
        <v>135</v>
      </c>
      <c r="V30" s="675"/>
      <c r="W30" s="675" t="s">
        <v>136</v>
      </c>
      <c r="X30" s="675"/>
      <c r="Y30" s="675" t="s">
        <v>137</v>
      </c>
      <c r="Z30" s="675"/>
      <c r="AA30" s="675"/>
      <c r="AB30" s="675" t="s">
        <v>137</v>
      </c>
      <c r="AC30" s="675"/>
      <c r="AD30" s="675"/>
      <c r="AE30" s="675" t="s">
        <v>138</v>
      </c>
      <c r="AF30" s="675"/>
      <c r="AG30" s="700"/>
    </row>
    <row r="31" spans="1:33" ht="27" customHeight="1">
      <c r="A31" s="691"/>
      <c r="B31" s="575"/>
      <c r="C31" s="575"/>
      <c r="D31" s="575"/>
      <c r="E31" s="576"/>
      <c r="F31" s="775"/>
      <c r="G31" s="775"/>
      <c r="H31" s="775"/>
      <c r="I31" s="775"/>
      <c r="J31" s="776"/>
      <c r="K31" s="737" t="s">
        <v>170</v>
      </c>
      <c r="L31" s="737"/>
      <c r="M31" s="737"/>
      <c r="N31" s="737"/>
      <c r="O31" s="737"/>
      <c r="P31" s="737"/>
      <c r="Q31" s="737"/>
      <c r="R31" s="737"/>
      <c r="S31" s="675" t="s">
        <v>171</v>
      </c>
      <c r="T31" s="675"/>
      <c r="U31" s="675" t="s">
        <v>135</v>
      </c>
      <c r="V31" s="675"/>
      <c r="W31" s="675" t="s">
        <v>172</v>
      </c>
      <c r="X31" s="675"/>
      <c r="Y31" s="675" t="s">
        <v>173</v>
      </c>
      <c r="Z31" s="675"/>
      <c r="AA31" s="675"/>
      <c r="AB31" s="675" t="s">
        <v>173</v>
      </c>
      <c r="AC31" s="675"/>
      <c r="AD31" s="675"/>
      <c r="AE31" s="675" t="s">
        <v>136</v>
      </c>
      <c r="AF31" s="675"/>
      <c r="AG31" s="700"/>
    </row>
    <row r="32" spans="1:33" ht="18" customHeight="1" thickBot="1">
      <c r="A32" s="692"/>
      <c r="B32" s="693"/>
      <c r="C32" s="693"/>
      <c r="D32" s="693"/>
      <c r="E32" s="771"/>
      <c r="F32" s="591" t="s">
        <v>177</v>
      </c>
      <c r="G32" s="591"/>
      <c r="H32" s="591"/>
      <c r="I32" s="591"/>
      <c r="J32" s="591"/>
      <c r="K32" s="591"/>
      <c r="L32" s="591"/>
      <c r="M32" s="591"/>
      <c r="N32" s="591"/>
      <c r="O32" s="591"/>
      <c r="P32" s="591"/>
      <c r="Q32" s="591"/>
      <c r="R32" s="772"/>
      <c r="S32" s="677" t="s">
        <v>174</v>
      </c>
      <c r="T32" s="677"/>
      <c r="U32" s="677" t="s">
        <v>175</v>
      </c>
      <c r="V32" s="677"/>
      <c r="W32" s="677" t="s">
        <v>135</v>
      </c>
      <c r="X32" s="677"/>
      <c r="Y32" s="677" t="s">
        <v>173</v>
      </c>
      <c r="Z32" s="677"/>
      <c r="AA32" s="677"/>
      <c r="AB32" s="677" t="s">
        <v>173</v>
      </c>
      <c r="AC32" s="677"/>
      <c r="AD32" s="677"/>
      <c r="AE32" s="677" t="s">
        <v>136</v>
      </c>
      <c r="AF32" s="677"/>
      <c r="AG32" s="750"/>
    </row>
    <row r="33" spans="1:33" ht="32.25" customHeight="1">
      <c r="A33" s="690" t="s">
        <v>474</v>
      </c>
      <c r="B33" s="572"/>
      <c r="C33" s="572"/>
      <c r="D33" s="572"/>
      <c r="E33" s="572"/>
      <c r="F33" s="814" t="s">
        <v>475</v>
      </c>
      <c r="G33" s="815"/>
      <c r="H33" s="815"/>
      <c r="I33" s="815"/>
      <c r="J33" s="815"/>
      <c r="K33" s="815"/>
      <c r="L33" s="815"/>
      <c r="M33" s="815"/>
      <c r="N33" s="815"/>
      <c r="O33" s="815"/>
      <c r="P33" s="815"/>
      <c r="Q33" s="815"/>
      <c r="R33" s="815"/>
      <c r="S33" s="593"/>
      <c r="T33" s="571" t="s">
        <v>1369</v>
      </c>
      <c r="U33" s="585"/>
      <c r="V33" s="585"/>
      <c r="W33" s="585"/>
      <c r="X33" s="585"/>
      <c r="Y33" s="585"/>
      <c r="Z33" s="805"/>
      <c r="AA33" s="572" t="s">
        <v>1370</v>
      </c>
      <c r="AB33" s="585"/>
      <c r="AC33" s="585"/>
      <c r="AD33" s="585"/>
      <c r="AE33" s="585"/>
      <c r="AF33" s="585"/>
      <c r="AG33" s="586"/>
    </row>
    <row r="34" spans="1:33" ht="18" customHeight="1">
      <c r="A34" s="691"/>
      <c r="B34" s="575"/>
      <c r="C34" s="575"/>
      <c r="D34" s="575"/>
      <c r="E34" s="575"/>
      <c r="F34" s="662" t="s">
        <v>615</v>
      </c>
      <c r="G34" s="663"/>
      <c r="H34" s="663"/>
      <c r="I34" s="663"/>
      <c r="J34" s="663"/>
      <c r="K34" s="663"/>
      <c r="L34" s="663"/>
      <c r="M34" s="663"/>
      <c r="N34" s="663"/>
      <c r="O34" s="663"/>
      <c r="P34" s="663"/>
      <c r="Q34" s="663"/>
      <c r="R34" s="663"/>
      <c r="S34" s="664"/>
      <c r="T34" s="779" t="s">
        <v>1522</v>
      </c>
      <c r="U34" s="780"/>
      <c r="V34" s="780"/>
      <c r="W34" s="780"/>
      <c r="X34" s="780"/>
      <c r="Y34" s="780"/>
      <c r="Z34" s="806"/>
      <c r="AA34" s="780" t="s">
        <v>1522</v>
      </c>
      <c r="AB34" s="780"/>
      <c r="AC34" s="780"/>
      <c r="AD34" s="780"/>
      <c r="AE34" s="780"/>
      <c r="AF34" s="780"/>
      <c r="AG34" s="781"/>
    </row>
    <row r="35" spans="1:33" ht="27.75" customHeight="1">
      <c r="A35" s="691"/>
      <c r="B35" s="575"/>
      <c r="C35" s="575"/>
      <c r="D35" s="575"/>
      <c r="E35" s="575"/>
      <c r="F35" s="803" t="s">
        <v>1368</v>
      </c>
      <c r="G35" s="773"/>
      <c r="H35" s="773"/>
      <c r="I35" s="774"/>
      <c r="J35" s="803" t="s">
        <v>133</v>
      </c>
      <c r="K35" s="773"/>
      <c r="L35" s="773"/>
      <c r="M35" s="773"/>
      <c r="N35" s="773"/>
      <c r="O35" s="773"/>
      <c r="P35" s="773"/>
      <c r="Q35" s="773"/>
      <c r="R35" s="773"/>
      <c r="S35" s="774"/>
      <c r="T35" s="810" t="s">
        <v>1521</v>
      </c>
      <c r="U35" s="811"/>
      <c r="V35" s="811"/>
      <c r="W35" s="811"/>
      <c r="X35" s="811"/>
      <c r="Y35" s="811"/>
      <c r="Z35" s="595"/>
      <c r="AA35" s="780" t="s">
        <v>1521</v>
      </c>
      <c r="AB35" s="780"/>
      <c r="AC35" s="780"/>
      <c r="AD35" s="780"/>
      <c r="AE35" s="780"/>
      <c r="AF35" s="780"/>
      <c r="AG35" s="781"/>
    </row>
    <row r="36" spans="1:33" ht="27.75" customHeight="1">
      <c r="A36" s="691"/>
      <c r="B36" s="575"/>
      <c r="C36" s="575"/>
      <c r="D36" s="575"/>
      <c r="E36" s="575"/>
      <c r="F36" s="804"/>
      <c r="G36" s="775"/>
      <c r="H36" s="775"/>
      <c r="I36" s="776"/>
      <c r="J36" s="807" t="s">
        <v>429</v>
      </c>
      <c r="K36" s="808"/>
      <c r="L36" s="808"/>
      <c r="M36" s="808"/>
      <c r="N36" s="808"/>
      <c r="O36" s="808"/>
      <c r="P36" s="808"/>
      <c r="Q36" s="808"/>
      <c r="R36" s="808"/>
      <c r="S36" s="809"/>
      <c r="T36" s="812"/>
      <c r="U36" s="813"/>
      <c r="V36" s="813"/>
      <c r="W36" s="813"/>
      <c r="X36" s="813"/>
      <c r="Y36" s="813"/>
      <c r="Z36" s="594"/>
      <c r="AA36" s="780" t="s">
        <v>1520</v>
      </c>
      <c r="AB36" s="780"/>
      <c r="AC36" s="780"/>
      <c r="AD36" s="780"/>
      <c r="AE36" s="780"/>
      <c r="AF36" s="780"/>
      <c r="AG36" s="781"/>
    </row>
    <row r="37" spans="1:33" ht="18" customHeight="1" thickBot="1">
      <c r="A37" s="692"/>
      <c r="B37" s="693"/>
      <c r="C37" s="693"/>
      <c r="D37" s="693"/>
      <c r="E37" s="693"/>
      <c r="F37" s="744" t="s">
        <v>614</v>
      </c>
      <c r="G37" s="745"/>
      <c r="H37" s="745"/>
      <c r="I37" s="745"/>
      <c r="J37" s="745"/>
      <c r="K37" s="745"/>
      <c r="L37" s="745"/>
      <c r="M37" s="745"/>
      <c r="N37" s="745"/>
      <c r="O37" s="745"/>
      <c r="P37" s="745"/>
      <c r="Q37" s="745"/>
      <c r="R37" s="745"/>
      <c r="S37" s="682"/>
      <c r="T37" s="741" t="s">
        <v>1520</v>
      </c>
      <c r="U37" s="742"/>
      <c r="V37" s="742"/>
      <c r="W37" s="742"/>
      <c r="X37" s="742"/>
      <c r="Y37" s="742"/>
      <c r="Z37" s="743"/>
      <c r="AA37" s="742" t="s">
        <v>1520</v>
      </c>
      <c r="AB37" s="742"/>
      <c r="AC37" s="742"/>
      <c r="AD37" s="742"/>
      <c r="AE37" s="742"/>
      <c r="AF37" s="742"/>
      <c r="AG37" s="782"/>
    </row>
    <row r="39" spans="1:17" ht="15" customHeight="1">
      <c r="A39" s="11" t="s">
        <v>199</v>
      </c>
      <c r="Q39" s="11" t="s">
        <v>1523</v>
      </c>
    </row>
    <row r="40" ht="15" customHeight="1" thickBot="1"/>
    <row r="41" spans="1:48" ht="15" customHeight="1" thickBot="1">
      <c r="A41" s="694"/>
      <c r="B41" s="649"/>
      <c r="C41" s="649"/>
      <c r="D41" s="649"/>
      <c r="E41" s="480" t="s">
        <v>1495</v>
      </c>
      <c r="F41" s="480"/>
      <c r="G41" s="480"/>
      <c r="H41" s="480"/>
      <c r="I41" s="480"/>
      <c r="J41" s="480"/>
      <c r="K41" s="480"/>
      <c r="L41" s="493"/>
      <c r="Q41" s="697" t="s">
        <v>482</v>
      </c>
      <c r="R41" s="698"/>
      <c r="S41" s="698"/>
      <c r="T41" s="698"/>
      <c r="U41" s="698"/>
      <c r="V41" s="698"/>
      <c r="W41" s="698"/>
      <c r="X41" s="699"/>
      <c r="Y41" s="715" t="s">
        <v>1525</v>
      </c>
      <c r="Z41" s="715"/>
      <c r="AA41" s="716"/>
      <c r="AB41" s="18"/>
      <c r="AC41" s="18"/>
      <c r="AD41" s="18"/>
      <c r="AE41" s="18"/>
      <c r="AF41" s="18"/>
      <c r="AG41" s="18"/>
      <c r="AJ41" s="18"/>
      <c r="AK41" s="18"/>
      <c r="AL41" s="18"/>
      <c r="AM41" s="18"/>
      <c r="AN41" s="18"/>
      <c r="AO41" s="18"/>
      <c r="AP41" s="18"/>
      <c r="AQ41" s="18"/>
      <c r="AR41" s="18"/>
      <c r="AS41" s="18"/>
      <c r="AT41" s="18"/>
      <c r="AU41" s="18"/>
      <c r="AV41" s="18"/>
    </row>
    <row r="42" spans="1:48" ht="15" customHeight="1" thickBot="1">
      <c r="A42" s="659"/>
      <c r="B42" s="660"/>
      <c r="C42" s="660"/>
      <c r="D42" s="660"/>
      <c r="E42" s="695"/>
      <c r="F42" s="695"/>
      <c r="G42" s="695"/>
      <c r="H42" s="695"/>
      <c r="I42" s="695"/>
      <c r="J42" s="695"/>
      <c r="K42" s="695"/>
      <c r="L42" s="696"/>
      <c r="AB42" s="18"/>
      <c r="AC42" s="18"/>
      <c r="AD42" s="18"/>
      <c r="AE42" s="18"/>
      <c r="AF42" s="18"/>
      <c r="AG42" s="18"/>
      <c r="AJ42" s="18"/>
      <c r="AK42" s="18"/>
      <c r="AL42" s="18"/>
      <c r="AM42" s="18"/>
      <c r="AN42" s="18"/>
      <c r="AO42" s="18"/>
      <c r="AP42" s="18"/>
      <c r="AQ42" s="18"/>
      <c r="AR42" s="18"/>
      <c r="AS42" s="18"/>
      <c r="AT42" s="18"/>
      <c r="AU42" s="18"/>
      <c r="AV42" s="18"/>
    </row>
    <row r="43" spans="1:64" ht="15" customHeight="1" thickBot="1">
      <c r="A43" s="681" t="s">
        <v>1259</v>
      </c>
      <c r="B43" s="667"/>
      <c r="C43" s="667"/>
      <c r="D43" s="667"/>
      <c r="E43" s="685" t="s">
        <v>201</v>
      </c>
      <c r="F43" s="685"/>
      <c r="G43" s="685"/>
      <c r="H43" s="686"/>
      <c r="I43" s="687" t="s">
        <v>200</v>
      </c>
      <c r="J43" s="688"/>
      <c r="K43" s="688"/>
      <c r="L43" s="689"/>
      <c r="M43" s="30"/>
      <c r="N43" s="30"/>
      <c r="O43" s="30"/>
      <c r="P43" s="30"/>
      <c r="Q43" s="712" t="s">
        <v>483</v>
      </c>
      <c r="R43" s="713"/>
      <c r="S43" s="713"/>
      <c r="T43" s="713"/>
      <c r="U43" s="713"/>
      <c r="V43" s="713"/>
      <c r="W43" s="713"/>
      <c r="X43" s="714"/>
      <c r="Y43" s="715" t="s">
        <v>484</v>
      </c>
      <c r="Z43" s="715"/>
      <c r="AA43" s="716"/>
      <c r="AB43" s="244"/>
      <c r="AC43" s="244"/>
      <c r="AD43" s="244"/>
      <c r="AE43" s="242"/>
      <c r="AF43" s="242"/>
      <c r="AG43" s="242"/>
      <c r="AH43" s="29"/>
      <c r="AI43" s="29"/>
      <c r="AJ43" s="172"/>
      <c r="AK43" s="172"/>
      <c r="AL43" s="172"/>
      <c r="AM43" s="172"/>
      <c r="AN43" s="30"/>
      <c r="AO43" s="30"/>
      <c r="AP43" s="30"/>
      <c r="AQ43" s="30"/>
      <c r="AR43" s="30"/>
      <c r="AS43" s="30"/>
      <c r="AT43" s="30"/>
      <c r="AU43" s="30"/>
      <c r="AV43" s="29"/>
      <c r="AW43" s="29"/>
      <c r="AX43" s="29"/>
      <c r="AY43" s="29"/>
      <c r="AZ43" s="29"/>
      <c r="BA43" s="29"/>
      <c r="BB43" s="29"/>
      <c r="BC43" s="29"/>
      <c r="BD43" s="29"/>
      <c r="BE43" s="29"/>
      <c r="BF43" s="25"/>
      <c r="BG43" s="25"/>
      <c r="BH43" s="25"/>
      <c r="BI43" s="25"/>
      <c r="BJ43" s="25"/>
      <c r="BK43" s="25"/>
      <c r="BL43" s="18"/>
    </row>
    <row r="44" spans="1:64" ht="15" customHeight="1">
      <c r="A44" s="661" t="s">
        <v>1260</v>
      </c>
      <c r="B44" s="651"/>
      <c r="C44" s="651"/>
      <c r="D44" s="651"/>
      <c r="E44" s="675" t="s">
        <v>202</v>
      </c>
      <c r="F44" s="675"/>
      <c r="G44" s="675"/>
      <c r="H44" s="676"/>
      <c r="I44" s="664" t="s">
        <v>200</v>
      </c>
      <c r="J44" s="679"/>
      <c r="K44" s="679"/>
      <c r="L44" s="680"/>
      <c r="M44" s="25"/>
      <c r="N44" s="25"/>
      <c r="O44" s="25"/>
      <c r="P44" s="25"/>
      <c r="Q44" s="717" t="s">
        <v>1496</v>
      </c>
      <c r="R44" s="718"/>
      <c r="S44" s="718"/>
      <c r="T44" s="718"/>
      <c r="U44" s="718"/>
      <c r="V44" s="718"/>
      <c r="W44" s="718"/>
      <c r="X44" s="718"/>
      <c r="Y44" s="706" t="s">
        <v>1526</v>
      </c>
      <c r="Z44" s="707"/>
      <c r="AA44" s="708"/>
      <c r="AB44" s="243"/>
      <c r="AC44" s="243"/>
      <c r="AD44" s="243"/>
      <c r="AE44" s="242"/>
      <c r="AF44" s="242"/>
      <c r="AG44" s="242"/>
      <c r="AH44" s="29"/>
      <c r="AI44" s="29"/>
      <c r="AJ44" s="172"/>
      <c r="AK44" s="172"/>
      <c r="AL44" s="172"/>
      <c r="AM44" s="172"/>
      <c r="AN44" s="30"/>
      <c r="AO44" s="30"/>
      <c r="AP44" s="30"/>
      <c r="AQ44" s="30"/>
      <c r="AR44" s="30"/>
      <c r="AS44" s="30"/>
      <c r="AT44" s="30"/>
      <c r="AU44" s="30"/>
      <c r="AV44" s="29"/>
      <c r="AW44" s="29"/>
      <c r="AX44" s="29"/>
      <c r="AY44" s="29"/>
      <c r="AZ44" s="29"/>
      <c r="BA44" s="29"/>
      <c r="BB44" s="29"/>
      <c r="BC44" s="29"/>
      <c r="BD44" s="29"/>
      <c r="BE44" s="29"/>
      <c r="BF44" s="30"/>
      <c r="BG44" s="30"/>
      <c r="BH44" s="30"/>
      <c r="BI44" s="30"/>
      <c r="BJ44" s="30"/>
      <c r="BK44" s="30"/>
      <c r="BL44" s="18"/>
    </row>
    <row r="45" spans="1:64" ht="15" customHeight="1">
      <c r="A45" s="661" t="s">
        <v>1261</v>
      </c>
      <c r="B45" s="651"/>
      <c r="C45" s="651"/>
      <c r="D45" s="651"/>
      <c r="E45" s="675" t="s">
        <v>203</v>
      </c>
      <c r="F45" s="675"/>
      <c r="G45" s="675"/>
      <c r="H45" s="676"/>
      <c r="I45" s="664" t="s">
        <v>200</v>
      </c>
      <c r="J45" s="679"/>
      <c r="K45" s="679"/>
      <c r="L45" s="680"/>
      <c r="M45" s="174"/>
      <c r="N45" s="174"/>
      <c r="O45" s="174"/>
      <c r="P45" s="174"/>
      <c r="Q45" s="717" t="s">
        <v>1497</v>
      </c>
      <c r="R45" s="718"/>
      <c r="S45" s="718"/>
      <c r="T45" s="718"/>
      <c r="U45" s="718"/>
      <c r="V45" s="718"/>
      <c r="W45" s="718"/>
      <c r="X45" s="718"/>
      <c r="Y45" s="706"/>
      <c r="Z45" s="707"/>
      <c r="AA45" s="708"/>
      <c r="AB45" s="243"/>
      <c r="AC45" s="243"/>
      <c r="AD45" s="243"/>
      <c r="AE45" s="242"/>
      <c r="AF45" s="242"/>
      <c r="AG45" s="242"/>
      <c r="AH45" s="29"/>
      <c r="AI45" s="29"/>
      <c r="AJ45" s="172"/>
      <c r="AK45" s="172"/>
      <c r="AL45" s="172"/>
      <c r="AM45" s="172"/>
      <c r="AN45" s="245"/>
      <c r="AO45" s="245"/>
      <c r="AP45" s="245"/>
      <c r="AQ45" s="245"/>
      <c r="AR45" s="175"/>
      <c r="AS45" s="175"/>
      <c r="AT45" s="175"/>
      <c r="AU45" s="175"/>
      <c r="AV45" s="29"/>
      <c r="AW45" s="29"/>
      <c r="AX45" s="29"/>
      <c r="AY45" s="29"/>
      <c r="AZ45" s="29"/>
      <c r="BA45" s="29"/>
      <c r="BB45" s="29"/>
      <c r="BC45" s="29"/>
      <c r="BD45" s="29"/>
      <c r="BE45" s="29"/>
      <c r="BF45" s="30"/>
      <c r="BG45" s="30"/>
      <c r="BH45" s="30"/>
      <c r="BI45" s="30"/>
      <c r="BJ45" s="30"/>
      <c r="BK45" s="30"/>
      <c r="BL45" s="18"/>
    </row>
    <row r="46" spans="1:64" ht="15" customHeight="1">
      <c r="A46" s="661" t="s">
        <v>1262</v>
      </c>
      <c r="B46" s="651"/>
      <c r="C46" s="651"/>
      <c r="D46" s="651"/>
      <c r="E46" s="675" t="s">
        <v>204</v>
      </c>
      <c r="F46" s="675"/>
      <c r="G46" s="675"/>
      <c r="H46" s="676"/>
      <c r="I46" s="664" t="s">
        <v>200</v>
      </c>
      <c r="J46" s="679"/>
      <c r="K46" s="679"/>
      <c r="L46" s="680"/>
      <c r="M46" s="174"/>
      <c r="N46" s="174"/>
      <c r="O46" s="174"/>
      <c r="P46" s="174"/>
      <c r="Q46" s="717" t="s">
        <v>1500</v>
      </c>
      <c r="R46" s="718"/>
      <c r="S46" s="718"/>
      <c r="T46" s="718"/>
      <c r="U46" s="718"/>
      <c r="V46" s="718"/>
      <c r="W46" s="718"/>
      <c r="X46" s="718"/>
      <c r="Y46" s="706"/>
      <c r="Z46" s="707"/>
      <c r="AA46" s="708"/>
      <c r="AB46" s="243"/>
      <c r="AC46" s="243"/>
      <c r="AD46" s="243"/>
      <c r="AE46" s="242"/>
      <c r="AF46" s="242"/>
      <c r="AG46" s="242"/>
      <c r="AH46" s="29"/>
      <c r="AI46" s="29"/>
      <c r="AJ46" s="172"/>
      <c r="AK46" s="172"/>
      <c r="AL46" s="172"/>
      <c r="AM46" s="172"/>
      <c r="AN46" s="245"/>
      <c r="AO46" s="245"/>
      <c r="AP46" s="245"/>
      <c r="AQ46" s="245"/>
      <c r="AR46" s="175"/>
      <c r="AS46" s="175"/>
      <c r="AT46" s="175"/>
      <c r="AU46" s="175"/>
      <c r="AV46" s="29"/>
      <c r="AW46" s="29"/>
      <c r="AX46" s="29"/>
      <c r="AY46" s="29"/>
      <c r="AZ46" s="29"/>
      <c r="BA46" s="29"/>
      <c r="BB46" s="29"/>
      <c r="BC46" s="29"/>
      <c r="BD46" s="29"/>
      <c r="BE46" s="29"/>
      <c r="BF46" s="30"/>
      <c r="BG46" s="30"/>
      <c r="BH46" s="30"/>
      <c r="BI46" s="30"/>
      <c r="BJ46" s="30"/>
      <c r="BK46" s="30"/>
      <c r="BL46" s="18"/>
    </row>
    <row r="47" spans="1:64" ht="15" customHeight="1">
      <c r="A47" s="661" t="s">
        <v>1263</v>
      </c>
      <c r="B47" s="651"/>
      <c r="C47" s="651"/>
      <c r="D47" s="651"/>
      <c r="E47" s="675" t="s">
        <v>205</v>
      </c>
      <c r="F47" s="675"/>
      <c r="G47" s="675"/>
      <c r="H47" s="676"/>
      <c r="I47" s="664" t="s">
        <v>200</v>
      </c>
      <c r="J47" s="679"/>
      <c r="K47" s="679"/>
      <c r="L47" s="680"/>
      <c r="M47" s="174"/>
      <c r="N47" s="174"/>
      <c r="O47" s="174"/>
      <c r="P47" s="174"/>
      <c r="Q47" s="731" t="s">
        <v>1198</v>
      </c>
      <c r="R47" s="732"/>
      <c r="S47" s="732"/>
      <c r="T47" s="732"/>
      <c r="U47" s="732"/>
      <c r="V47" s="732"/>
      <c r="W47" s="732"/>
      <c r="X47" s="733"/>
      <c r="Y47" s="706"/>
      <c r="Z47" s="707"/>
      <c r="AA47" s="708"/>
      <c r="AB47" s="243"/>
      <c r="AC47" s="243"/>
      <c r="AD47" s="243"/>
      <c r="AE47" s="242"/>
      <c r="AF47" s="242"/>
      <c r="AG47" s="242"/>
      <c r="AH47" s="29"/>
      <c r="AI47" s="29"/>
      <c r="AJ47" s="172"/>
      <c r="AK47" s="172"/>
      <c r="AL47" s="172"/>
      <c r="AM47" s="172"/>
      <c r="AN47" s="245"/>
      <c r="AO47" s="245"/>
      <c r="AP47" s="245"/>
      <c r="AQ47" s="245"/>
      <c r="AR47" s="175"/>
      <c r="AS47" s="175"/>
      <c r="AT47" s="175"/>
      <c r="AU47" s="175"/>
      <c r="AV47" s="29"/>
      <c r="AW47" s="29"/>
      <c r="AX47" s="29"/>
      <c r="AY47" s="29"/>
      <c r="AZ47" s="29"/>
      <c r="BA47" s="29"/>
      <c r="BB47" s="29"/>
      <c r="BC47" s="29"/>
      <c r="BD47" s="29"/>
      <c r="BE47" s="29"/>
      <c r="BF47" s="30"/>
      <c r="BG47" s="30"/>
      <c r="BH47" s="30"/>
      <c r="BI47" s="30"/>
      <c r="BJ47" s="30"/>
      <c r="BK47" s="30"/>
      <c r="BL47" s="18"/>
    </row>
    <row r="48" spans="1:64" ht="15" customHeight="1" thickBot="1">
      <c r="A48" s="659" t="s">
        <v>1264</v>
      </c>
      <c r="B48" s="660"/>
      <c r="C48" s="660"/>
      <c r="D48" s="660"/>
      <c r="E48" s="677" t="s">
        <v>206</v>
      </c>
      <c r="F48" s="677"/>
      <c r="G48" s="677"/>
      <c r="H48" s="678"/>
      <c r="I48" s="682" t="s">
        <v>200</v>
      </c>
      <c r="J48" s="683"/>
      <c r="K48" s="683"/>
      <c r="L48" s="684"/>
      <c r="M48" s="174"/>
      <c r="N48" s="174"/>
      <c r="O48" s="174"/>
      <c r="P48" s="174"/>
      <c r="Q48" s="731" t="s">
        <v>1508</v>
      </c>
      <c r="R48" s="732"/>
      <c r="S48" s="732"/>
      <c r="T48" s="732"/>
      <c r="U48" s="732"/>
      <c r="V48" s="732"/>
      <c r="W48" s="732"/>
      <c r="X48" s="733"/>
      <c r="Y48" s="706"/>
      <c r="Z48" s="707"/>
      <c r="AA48" s="708"/>
      <c r="AB48" s="243"/>
      <c r="AC48" s="243"/>
      <c r="AD48" s="243"/>
      <c r="AE48" s="242"/>
      <c r="AF48" s="242"/>
      <c r="AG48" s="242"/>
      <c r="AH48" s="29"/>
      <c r="AI48" s="29"/>
      <c r="AJ48" s="172"/>
      <c r="AK48" s="172"/>
      <c r="AL48" s="172"/>
      <c r="AM48" s="172"/>
      <c r="AN48" s="245"/>
      <c r="AO48" s="245"/>
      <c r="AP48" s="245"/>
      <c r="AQ48" s="245"/>
      <c r="AR48" s="175"/>
      <c r="AS48" s="175"/>
      <c r="AT48" s="175"/>
      <c r="AU48" s="175"/>
      <c r="AV48" s="29"/>
      <c r="AW48" s="29"/>
      <c r="AX48" s="29"/>
      <c r="AY48" s="29"/>
      <c r="AZ48" s="29"/>
      <c r="BA48" s="29"/>
      <c r="BB48" s="29"/>
      <c r="BC48" s="29"/>
      <c r="BD48" s="29"/>
      <c r="BE48" s="29"/>
      <c r="BF48" s="30"/>
      <c r="BG48" s="30"/>
      <c r="BH48" s="30"/>
      <c r="BI48" s="30"/>
      <c r="BJ48" s="30"/>
      <c r="BK48" s="30"/>
      <c r="BL48" s="18"/>
    </row>
    <row r="49" spans="1:64" ht="15" customHeight="1">
      <c r="A49" s="172"/>
      <c r="B49" s="172"/>
      <c r="C49" s="172"/>
      <c r="D49" s="172"/>
      <c r="E49" s="245"/>
      <c r="F49" s="245"/>
      <c r="G49" s="245"/>
      <c r="H49" s="245"/>
      <c r="I49" s="175"/>
      <c r="J49" s="175"/>
      <c r="K49" s="175"/>
      <c r="L49" s="175"/>
      <c r="M49" s="174"/>
      <c r="N49" s="174"/>
      <c r="O49" s="174"/>
      <c r="P49" s="174"/>
      <c r="Q49" s="726" t="s">
        <v>1367</v>
      </c>
      <c r="R49" s="727"/>
      <c r="S49" s="727"/>
      <c r="T49" s="727"/>
      <c r="U49" s="727"/>
      <c r="V49" s="727"/>
      <c r="W49" s="727"/>
      <c r="X49" s="728"/>
      <c r="Y49" s="709"/>
      <c r="Z49" s="710"/>
      <c r="AA49" s="711"/>
      <c r="AB49" s="243"/>
      <c r="AC49" s="243"/>
      <c r="AD49" s="243"/>
      <c r="AE49" s="242"/>
      <c r="AF49" s="242"/>
      <c r="AG49" s="242"/>
      <c r="AH49" s="29"/>
      <c r="AI49" s="29"/>
      <c r="AJ49" s="172"/>
      <c r="AK49" s="172"/>
      <c r="AL49" s="172"/>
      <c r="AM49" s="172"/>
      <c r="AN49" s="245"/>
      <c r="AO49" s="245"/>
      <c r="AP49" s="245"/>
      <c r="AQ49" s="245"/>
      <c r="AR49" s="175"/>
      <c r="AS49" s="175"/>
      <c r="AT49" s="175"/>
      <c r="AU49" s="175"/>
      <c r="AV49" s="29"/>
      <c r="AW49" s="29"/>
      <c r="AX49" s="29"/>
      <c r="AY49" s="29"/>
      <c r="AZ49" s="29"/>
      <c r="BA49" s="29"/>
      <c r="BB49" s="29"/>
      <c r="BC49" s="29"/>
      <c r="BD49" s="29"/>
      <c r="BE49" s="29"/>
      <c r="BF49" s="30"/>
      <c r="BG49" s="30"/>
      <c r="BH49" s="30"/>
      <c r="BI49" s="30"/>
      <c r="BJ49" s="30"/>
      <c r="BK49" s="30"/>
      <c r="BL49" s="18"/>
    </row>
    <row r="50" spans="1:64" ht="15" customHeight="1">
      <c r="A50" s="172"/>
      <c r="B50" s="172"/>
      <c r="C50" s="172"/>
      <c r="D50" s="172"/>
      <c r="E50" s="245"/>
      <c r="F50" s="245"/>
      <c r="G50" s="245"/>
      <c r="H50" s="245"/>
      <c r="I50" s="175"/>
      <c r="J50" s="175"/>
      <c r="K50" s="175"/>
      <c r="L50" s="175"/>
      <c r="M50" s="174"/>
      <c r="N50" s="174"/>
      <c r="O50" s="174"/>
      <c r="P50" s="174"/>
      <c r="Q50" s="729" t="s">
        <v>1498</v>
      </c>
      <c r="R50" s="730"/>
      <c r="S50" s="730"/>
      <c r="T50" s="730"/>
      <c r="U50" s="730"/>
      <c r="V50" s="730"/>
      <c r="W50" s="730"/>
      <c r="X50" s="730"/>
      <c r="Y50" s="703" t="s">
        <v>481</v>
      </c>
      <c r="Z50" s="704"/>
      <c r="AA50" s="705"/>
      <c r="AB50" s="243"/>
      <c r="AC50" s="243"/>
      <c r="AD50" s="243"/>
      <c r="AE50" s="242"/>
      <c r="AF50" s="242"/>
      <c r="AG50" s="242"/>
      <c r="AH50" s="29"/>
      <c r="AI50" s="29"/>
      <c r="AJ50" s="172"/>
      <c r="AK50" s="172"/>
      <c r="AL50" s="172"/>
      <c r="AM50" s="172"/>
      <c r="AN50" s="245"/>
      <c r="AO50" s="245"/>
      <c r="AP50" s="245"/>
      <c r="AQ50" s="245"/>
      <c r="AR50" s="175"/>
      <c r="AS50" s="175"/>
      <c r="AT50" s="175"/>
      <c r="AU50" s="175"/>
      <c r="AV50" s="29"/>
      <c r="AW50" s="29"/>
      <c r="AX50" s="29"/>
      <c r="AY50" s="29"/>
      <c r="AZ50" s="29"/>
      <c r="BA50" s="29"/>
      <c r="BB50" s="29"/>
      <c r="BC50" s="29"/>
      <c r="BD50" s="29"/>
      <c r="BE50" s="29"/>
      <c r="BF50" s="30"/>
      <c r="BG50" s="30"/>
      <c r="BH50" s="30"/>
      <c r="BI50" s="30"/>
      <c r="BJ50" s="30"/>
      <c r="BK50" s="30"/>
      <c r="BL50" s="18"/>
    </row>
    <row r="51" spans="17:64" ht="15" customHeight="1">
      <c r="Q51" s="717" t="s">
        <v>1499</v>
      </c>
      <c r="R51" s="718"/>
      <c r="S51" s="718"/>
      <c r="T51" s="718"/>
      <c r="U51" s="718"/>
      <c r="V51" s="718"/>
      <c r="W51" s="718"/>
      <c r="X51" s="718"/>
      <c r="Y51" s="706"/>
      <c r="Z51" s="707"/>
      <c r="AA51" s="708"/>
      <c r="AB51" s="243"/>
      <c r="AC51" s="243"/>
      <c r="AD51" s="243"/>
      <c r="AE51" s="242"/>
      <c r="AF51" s="242"/>
      <c r="AG51" s="242"/>
      <c r="AH51" s="29"/>
      <c r="AI51" s="29"/>
      <c r="AJ51" s="243"/>
      <c r="AK51" s="243"/>
      <c r="AL51" s="243"/>
      <c r="AM51" s="243"/>
      <c r="AN51" s="243"/>
      <c r="AO51" s="243"/>
      <c r="AP51" s="243"/>
      <c r="AQ51" s="243"/>
      <c r="AR51" s="242"/>
      <c r="AS51" s="242"/>
      <c r="AT51" s="242"/>
      <c r="AV51" s="29"/>
      <c r="AW51" s="29"/>
      <c r="AX51" s="29"/>
      <c r="AY51" s="29"/>
      <c r="AZ51" s="29"/>
      <c r="BA51" s="29"/>
      <c r="BB51" s="29"/>
      <c r="BC51" s="29"/>
      <c r="BD51" s="29"/>
      <c r="BE51" s="29"/>
      <c r="BF51" s="30"/>
      <c r="BG51" s="30"/>
      <c r="BH51" s="30"/>
      <c r="BI51" s="30"/>
      <c r="BJ51" s="30"/>
      <c r="BK51" s="30"/>
      <c r="BL51" s="18"/>
    </row>
    <row r="52" spans="1:64" ht="15" customHeight="1">
      <c r="A52" s="173"/>
      <c r="B52" s="173"/>
      <c r="C52" s="173"/>
      <c r="D52" s="173"/>
      <c r="E52" s="173"/>
      <c r="F52" s="173"/>
      <c r="G52" s="173"/>
      <c r="H52" s="173"/>
      <c r="I52" s="173"/>
      <c r="J52" s="173"/>
      <c r="K52" s="173"/>
      <c r="L52" s="173"/>
      <c r="M52" s="173"/>
      <c r="N52" s="173"/>
      <c r="O52" s="173"/>
      <c r="P52" s="173"/>
      <c r="Q52" s="717" t="s">
        <v>1501</v>
      </c>
      <c r="R52" s="718"/>
      <c r="S52" s="718"/>
      <c r="T52" s="718"/>
      <c r="U52" s="718"/>
      <c r="V52" s="718"/>
      <c r="W52" s="718"/>
      <c r="X52" s="718"/>
      <c r="Y52" s="706"/>
      <c r="Z52" s="707"/>
      <c r="AA52" s="708"/>
      <c r="AB52" s="243"/>
      <c r="AC52" s="243"/>
      <c r="AD52" s="243"/>
      <c r="AE52" s="242"/>
      <c r="AF52" s="242"/>
      <c r="AG52" s="242"/>
      <c r="AH52" s="29"/>
      <c r="AI52" s="29"/>
      <c r="AJ52" s="243"/>
      <c r="AK52" s="243"/>
      <c r="AL52" s="243"/>
      <c r="AM52" s="243"/>
      <c r="AN52" s="243"/>
      <c r="AO52" s="243"/>
      <c r="AP52" s="243"/>
      <c r="AQ52" s="243"/>
      <c r="AR52" s="242"/>
      <c r="AS52" s="242"/>
      <c r="AT52" s="242"/>
      <c r="AV52" s="29"/>
      <c r="AW52" s="29"/>
      <c r="AX52" s="29"/>
      <c r="AY52" s="29"/>
      <c r="AZ52" s="29"/>
      <c r="BA52" s="29"/>
      <c r="BB52" s="29"/>
      <c r="BC52" s="29"/>
      <c r="BD52" s="29"/>
      <c r="BE52" s="29"/>
      <c r="BF52" s="30"/>
      <c r="BG52" s="30"/>
      <c r="BH52" s="30"/>
      <c r="BI52" s="30"/>
      <c r="BJ52" s="30"/>
      <c r="BK52" s="30"/>
      <c r="BL52" s="18"/>
    </row>
    <row r="53" spans="1:64" ht="15" customHeight="1">
      <c r="A53" s="173"/>
      <c r="B53" s="173"/>
      <c r="C53" s="173"/>
      <c r="D53" s="173"/>
      <c r="E53" s="173"/>
      <c r="F53" s="173"/>
      <c r="G53" s="173"/>
      <c r="H53" s="173"/>
      <c r="I53" s="173"/>
      <c r="J53" s="173"/>
      <c r="K53" s="173"/>
      <c r="L53" s="173"/>
      <c r="M53" s="173"/>
      <c r="N53" s="173"/>
      <c r="O53" s="173"/>
      <c r="P53" s="173"/>
      <c r="Q53" s="717" t="s">
        <v>1503</v>
      </c>
      <c r="R53" s="718"/>
      <c r="S53" s="718"/>
      <c r="T53" s="718"/>
      <c r="U53" s="718"/>
      <c r="V53" s="718"/>
      <c r="W53" s="718"/>
      <c r="X53" s="718"/>
      <c r="Y53" s="706"/>
      <c r="Z53" s="707"/>
      <c r="AA53" s="708"/>
      <c r="AB53" s="243"/>
      <c r="AC53" s="243"/>
      <c r="AD53" s="243"/>
      <c r="AE53" s="242"/>
      <c r="AF53" s="242"/>
      <c r="AG53" s="242"/>
      <c r="AH53" s="29"/>
      <c r="AI53" s="29"/>
      <c r="AJ53" s="243"/>
      <c r="AK53" s="243"/>
      <c r="AL53" s="243"/>
      <c r="AM53" s="243"/>
      <c r="AN53" s="243"/>
      <c r="AO53" s="243"/>
      <c r="AP53" s="243"/>
      <c r="AQ53" s="243"/>
      <c r="AR53" s="242"/>
      <c r="AS53" s="242"/>
      <c r="AT53" s="242"/>
      <c r="AV53" s="29"/>
      <c r="AW53" s="29"/>
      <c r="AX53" s="29"/>
      <c r="AY53" s="29"/>
      <c r="AZ53" s="29"/>
      <c r="BA53" s="29"/>
      <c r="BB53" s="29"/>
      <c r="BC53" s="29"/>
      <c r="BD53" s="29"/>
      <c r="BE53" s="29"/>
      <c r="BF53" s="30"/>
      <c r="BG53" s="30"/>
      <c r="BH53" s="30"/>
      <c r="BI53" s="30"/>
      <c r="BJ53" s="30"/>
      <c r="BK53" s="30"/>
      <c r="BL53" s="18"/>
    </row>
    <row r="54" spans="1:64" ht="15" customHeight="1">
      <c r="A54" s="173"/>
      <c r="B54" s="173"/>
      <c r="C54" s="173"/>
      <c r="D54" s="173"/>
      <c r="E54" s="173"/>
      <c r="F54" s="173"/>
      <c r="G54" s="173"/>
      <c r="H54" s="173"/>
      <c r="I54" s="173"/>
      <c r="J54" s="173"/>
      <c r="K54" s="173"/>
      <c r="L54" s="173"/>
      <c r="M54" s="173"/>
      <c r="N54" s="173"/>
      <c r="O54" s="173"/>
      <c r="P54" s="173"/>
      <c r="Q54" s="701" t="s">
        <v>1517</v>
      </c>
      <c r="R54" s="702"/>
      <c r="S54" s="702"/>
      <c r="T54" s="702"/>
      <c r="U54" s="702"/>
      <c r="V54" s="702"/>
      <c r="W54" s="702"/>
      <c r="X54" s="702"/>
      <c r="Y54" s="709"/>
      <c r="Z54" s="710"/>
      <c r="AA54" s="711"/>
      <c r="AB54" s="243"/>
      <c r="AC54" s="243"/>
      <c r="AD54" s="243"/>
      <c r="AE54" s="242"/>
      <c r="AF54" s="242"/>
      <c r="AG54" s="242"/>
      <c r="AH54" s="29"/>
      <c r="AI54" s="29"/>
      <c r="AJ54" s="243"/>
      <c r="AK54" s="243"/>
      <c r="AL54" s="243"/>
      <c r="AM54" s="243"/>
      <c r="AN54" s="243"/>
      <c r="AO54" s="243"/>
      <c r="AP54" s="243"/>
      <c r="AQ54" s="243"/>
      <c r="AR54" s="242"/>
      <c r="AS54" s="242"/>
      <c r="AT54" s="242"/>
      <c r="AV54" s="29"/>
      <c r="AW54" s="29"/>
      <c r="AX54" s="29"/>
      <c r="AY54" s="29"/>
      <c r="AZ54" s="29"/>
      <c r="BA54" s="29"/>
      <c r="BB54" s="29"/>
      <c r="BC54" s="29"/>
      <c r="BD54" s="29"/>
      <c r="BE54" s="29"/>
      <c r="BF54" s="25"/>
      <c r="BG54" s="25"/>
      <c r="BH54" s="25"/>
      <c r="BI54" s="25"/>
      <c r="BJ54" s="25"/>
      <c r="BK54" s="25"/>
      <c r="BL54" s="18"/>
    </row>
    <row r="55" spans="1:64" ht="15" customHeight="1" thickBot="1">
      <c r="A55" s="173"/>
      <c r="B55" s="173"/>
      <c r="C55" s="173"/>
      <c r="D55" s="173"/>
      <c r="E55" s="173"/>
      <c r="F55" s="173"/>
      <c r="G55" s="173"/>
      <c r="H55" s="173"/>
      <c r="I55" s="173"/>
      <c r="J55" s="173"/>
      <c r="K55" s="173"/>
      <c r="L55" s="173"/>
      <c r="M55" s="173"/>
      <c r="N55" s="173"/>
      <c r="O55" s="173"/>
      <c r="P55" s="173"/>
      <c r="Q55" s="734" t="s">
        <v>1524</v>
      </c>
      <c r="R55" s="735"/>
      <c r="S55" s="735"/>
      <c r="T55" s="735"/>
      <c r="U55" s="735"/>
      <c r="V55" s="735"/>
      <c r="W55" s="735"/>
      <c r="X55" s="736"/>
      <c r="Y55" s="738" t="s">
        <v>1527</v>
      </c>
      <c r="Z55" s="739"/>
      <c r="AA55" s="740"/>
      <c r="AB55" s="243"/>
      <c r="AC55" s="243"/>
      <c r="AD55" s="243"/>
      <c r="AE55" s="242"/>
      <c r="AF55" s="242"/>
      <c r="AG55" s="242"/>
      <c r="AH55" s="29"/>
      <c r="AI55" s="29"/>
      <c r="AJ55" s="243"/>
      <c r="AK55" s="243"/>
      <c r="AL55" s="243"/>
      <c r="AM55" s="243"/>
      <c r="AN55" s="243"/>
      <c r="AO55" s="243"/>
      <c r="AP55" s="243"/>
      <c r="AQ55" s="243"/>
      <c r="AR55" s="242"/>
      <c r="AS55" s="242"/>
      <c r="AT55" s="242"/>
      <c r="AV55" s="29"/>
      <c r="AW55" s="29"/>
      <c r="AX55" s="29"/>
      <c r="AY55" s="29"/>
      <c r="AZ55" s="29"/>
      <c r="BA55" s="29"/>
      <c r="BB55" s="29"/>
      <c r="BC55" s="29"/>
      <c r="BD55" s="29"/>
      <c r="BE55" s="29"/>
      <c r="BF55" s="25"/>
      <c r="BG55" s="25"/>
      <c r="BH55" s="25"/>
      <c r="BI55" s="25"/>
      <c r="BJ55" s="25"/>
      <c r="BK55" s="25"/>
      <c r="BL55" s="18"/>
    </row>
    <row r="56" ht="15" customHeight="1">
      <c r="A56" s="11" t="s">
        <v>1528</v>
      </c>
    </row>
    <row r="57" spans="30:33" ht="15" customHeight="1" thickBot="1">
      <c r="AD57" s="234"/>
      <c r="AE57" s="234"/>
      <c r="AF57" s="234"/>
      <c r="AG57" s="234" t="s">
        <v>408</v>
      </c>
    </row>
    <row r="58" spans="1:33" ht="18" customHeight="1">
      <c r="A58" s="611" t="s">
        <v>1529</v>
      </c>
      <c r="B58" s="549"/>
      <c r="C58" s="549"/>
      <c r="D58" s="549"/>
      <c r="E58" s="549"/>
      <c r="F58" s="549"/>
      <c r="G58" s="549"/>
      <c r="H58" s="549"/>
      <c r="I58" s="612"/>
      <c r="J58" s="615" t="s">
        <v>1487</v>
      </c>
      <c r="K58" s="616"/>
      <c r="L58" s="616"/>
      <c r="M58" s="616"/>
      <c r="N58" s="616" t="s">
        <v>1540</v>
      </c>
      <c r="O58" s="616"/>
      <c r="P58" s="616"/>
      <c r="Q58" s="616"/>
      <c r="R58" s="616"/>
      <c r="S58" s="548" t="s">
        <v>1134</v>
      </c>
      <c r="T58" s="549"/>
      <c r="U58" s="549"/>
      <c r="V58" s="550"/>
      <c r="W58" s="548" t="s">
        <v>1130</v>
      </c>
      <c r="X58" s="549"/>
      <c r="Y58" s="550"/>
      <c r="Z58" s="599" t="s">
        <v>1128</v>
      </c>
      <c r="AA58" s="600"/>
      <c r="AB58" s="600"/>
      <c r="AC58" s="609"/>
      <c r="AD58" s="599" t="s">
        <v>1129</v>
      </c>
      <c r="AE58" s="600"/>
      <c r="AF58" s="600"/>
      <c r="AG58" s="601"/>
    </row>
    <row r="59" spans="1:33" ht="18" customHeight="1">
      <c r="A59" s="613"/>
      <c r="B59" s="552"/>
      <c r="C59" s="552"/>
      <c r="D59" s="552"/>
      <c r="E59" s="552"/>
      <c r="F59" s="552"/>
      <c r="G59" s="552"/>
      <c r="H59" s="552"/>
      <c r="I59" s="614"/>
      <c r="J59" s="553"/>
      <c r="K59" s="617"/>
      <c r="L59" s="617"/>
      <c r="M59" s="617"/>
      <c r="N59" s="617"/>
      <c r="O59" s="617"/>
      <c r="P59" s="617"/>
      <c r="Q59" s="617"/>
      <c r="R59" s="617"/>
      <c r="S59" s="551"/>
      <c r="T59" s="552"/>
      <c r="U59" s="552"/>
      <c r="V59" s="553"/>
      <c r="W59" s="551"/>
      <c r="X59" s="552"/>
      <c r="Y59" s="553"/>
      <c r="Z59" s="602"/>
      <c r="AA59" s="603"/>
      <c r="AB59" s="603"/>
      <c r="AC59" s="610"/>
      <c r="AD59" s="602"/>
      <c r="AE59" s="603"/>
      <c r="AF59" s="603"/>
      <c r="AG59" s="604"/>
    </row>
    <row r="60" spans="1:33" ht="18" customHeight="1">
      <c r="A60" s="613"/>
      <c r="B60" s="552"/>
      <c r="C60" s="552"/>
      <c r="D60" s="552"/>
      <c r="E60" s="552"/>
      <c r="F60" s="552"/>
      <c r="G60" s="552"/>
      <c r="H60" s="552"/>
      <c r="I60" s="614"/>
      <c r="J60" s="618"/>
      <c r="K60" s="619"/>
      <c r="L60" s="619"/>
      <c r="M60" s="619"/>
      <c r="N60" s="619"/>
      <c r="O60" s="619"/>
      <c r="P60" s="619"/>
      <c r="Q60" s="619"/>
      <c r="R60" s="619"/>
      <c r="S60" s="551"/>
      <c r="T60" s="552"/>
      <c r="U60" s="552"/>
      <c r="V60" s="553"/>
      <c r="W60" s="551"/>
      <c r="X60" s="552"/>
      <c r="Y60" s="553"/>
      <c r="Z60" s="602"/>
      <c r="AA60" s="603"/>
      <c r="AB60" s="603"/>
      <c r="AC60" s="610"/>
      <c r="AD60" s="602"/>
      <c r="AE60" s="603"/>
      <c r="AF60" s="603"/>
      <c r="AG60" s="604"/>
    </row>
    <row r="61" spans="1:33" ht="18" customHeight="1" thickBot="1">
      <c r="A61" s="613"/>
      <c r="B61" s="552"/>
      <c r="C61" s="552"/>
      <c r="D61" s="552"/>
      <c r="E61" s="552"/>
      <c r="F61" s="552"/>
      <c r="G61" s="552"/>
      <c r="H61" s="552"/>
      <c r="I61" s="614"/>
      <c r="J61" s="620" t="s">
        <v>0</v>
      </c>
      <c r="K61" s="605"/>
      <c r="L61" s="605"/>
      <c r="M61" s="605"/>
      <c r="N61" s="605" t="s">
        <v>1</v>
      </c>
      <c r="O61" s="605"/>
      <c r="P61" s="605"/>
      <c r="Q61" s="605"/>
      <c r="R61" s="605"/>
      <c r="S61" s="605" t="s">
        <v>144</v>
      </c>
      <c r="T61" s="605"/>
      <c r="U61" s="605"/>
      <c r="V61" s="605"/>
      <c r="W61" s="607" t="s">
        <v>145</v>
      </c>
      <c r="X61" s="607"/>
      <c r="Y61" s="607"/>
      <c r="Z61" s="605" t="s">
        <v>2</v>
      </c>
      <c r="AA61" s="605"/>
      <c r="AB61" s="605"/>
      <c r="AC61" s="605"/>
      <c r="AD61" s="605" t="s">
        <v>1267</v>
      </c>
      <c r="AE61" s="605"/>
      <c r="AF61" s="605"/>
      <c r="AG61" s="606"/>
    </row>
    <row r="62" spans="1:33" ht="18" customHeight="1">
      <c r="A62" s="641" t="s">
        <v>1495</v>
      </c>
      <c r="B62" s="642"/>
      <c r="C62" s="642"/>
      <c r="D62" s="642"/>
      <c r="E62" s="642"/>
      <c r="F62" s="642"/>
      <c r="G62" s="642"/>
      <c r="H62" s="642"/>
      <c r="I62" s="643"/>
      <c r="J62" s="644">
        <f>SUM(J63:M69)</f>
        <v>159952</v>
      </c>
      <c r="K62" s="629"/>
      <c r="L62" s="629"/>
      <c r="M62" s="629"/>
      <c r="N62" s="646">
        <f>SUM(N63:R69)</f>
        <v>6289609314</v>
      </c>
      <c r="O62" s="647"/>
      <c r="P62" s="647"/>
      <c r="Q62" s="647"/>
      <c r="R62" s="648"/>
      <c r="S62" s="629">
        <f aca="true" t="shared" si="0" ref="S62:S85">ROUND(N62/J62,0)</f>
        <v>39322</v>
      </c>
      <c r="T62" s="629"/>
      <c r="U62" s="629"/>
      <c r="V62" s="629"/>
      <c r="W62" s="625">
        <f aca="true" t="shared" si="1" ref="W62:W85">J62/$M$87/12</f>
        <v>1.1234162101418739</v>
      </c>
      <c r="X62" s="625"/>
      <c r="Y62" s="625"/>
      <c r="Z62" s="629">
        <f aca="true" t="shared" si="2" ref="Z62:Z85">ROUND(N62/$M$87,0)</f>
        <v>530098</v>
      </c>
      <c r="AA62" s="629"/>
      <c r="AB62" s="629"/>
      <c r="AC62" s="629"/>
      <c r="AD62" s="629">
        <f aca="true" t="shared" si="3" ref="AD62:AD85">ROUND(N62/$M$89,0)</f>
        <v>82041</v>
      </c>
      <c r="AE62" s="629"/>
      <c r="AF62" s="629"/>
      <c r="AG62" s="645"/>
    </row>
    <row r="63" spans="1:33" ht="18" customHeight="1">
      <c r="A63" s="23"/>
      <c r="B63" s="485" t="s">
        <v>1496</v>
      </c>
      <c r="C63" s="485"/>
      <c r="D63" s="485"/>
      <c r="E63" s="485"/>
      <c r="F63" s="485"/>
      <c r="G63" s="485"/>
      <c r="H63" s="485"/>
      <c r="I63" s="630"/>
      <c r="J63" s="581">
        <v>60466</v>
      </c>
      <c r="K63" s="437"/>
      <c r="L63" s="437"/>
      <c r="M63" s="437"/>
      <c r="N63" s="621">
        <v>2939033232</v>
      </c>
      <c r="O63" s="622"/>
      <c r="P63" s="622"/>
      <c r="Q63" s="622"/>
      <c r="R63" s="623"/>
      <c r="S63" s="437">
        <f t="shared" si="0"/>
        <v>48606</v>
      </c>
      <c r="T63" s="437"/>
      <c r="U63" s="437"/>
      <c r="V63" s="437"/>
      <c r="W63" s="539">
        <f t="shared" si="1"/>
        <v>0.4246804326450344</v>
      </c>
      <c r="X63" s="539"/>
      <c r="Y63" s="539"/>
      <c r="Z63" s="437">
        <f t="shared" si="2"/>
        <v>247706</v>
      </c>
      <c r="AA63" s="437"/>
      <c r="AB63" s="437"/>
      <c r="AC63" s="437"/>
      <c r="AD63" s="437">
        <f t="shared" si="3"/>
        <v>38337</v>
      </c>
      <c r="AE63" s="437"/>
      <c r="AF63" s="437"/>
      <c r="AG63" s="626"/>
    </row>
    <row r="64" spans="1:33" ht="18" customHeight="1">
      <c r="A64" s="23"/>
      <c r="B64" s="485" t="s">
        <v>1497</v>
      </c>
      <c r="C64" s="485"/>
      <c r="D64" s="485"/>
      <c r="E64" s="485"/>
      <c r="F64" s="485"/>
      <c r="G64" s="485"/>
      <c r="H64" s="485"/>
      <c r="I64" s="630"/>
      <c r="J64" s="581">
        <v>2901</v>
      </c>
      <c r="K64" s="437"/>
      <c r="L64" s="437"/>
      <c r="M64" s="437"/>
      <c r="N64" s="621">
        <v>154822172</v>
      </c>
      <c r="O64" s="622"/>
      <c r="P64" s="622"/>
      <c r="Q64" s="622"/>
      <c r="R64" s="623"/>
      <c r="S64" s="437">
        <f t="shared" si="0"/>
        <v>53369</v>
      </c>
      <c r="T64" s="437"/>
      <c r="U64" s="437"/>
      <c r="V64" s="437"/>
      <c r="W64" s="539">
        <f t="shared" si="1"/>
        <v>0.020375052675937633</v>
      </c>
      <c r="X64" s="539"/>
      <c r="Y64" s="539"/>
      <c r="Z64" s="437">
        <f t="shared" si="2"/>
        <v>13049</v>
      </c>
      <c r="AA64" s="437"/>
      <c r="AB64" s="437"/>
      <c r="AC64" s="437"/>
      <c r="AD64" s="437">
        <f t="shared" si="3"/>
        <v>2019</v>
      </c>
      <c r="AE64" s="437"/>
      <c r="AF64" s="437"/>
      <c r="AG64" s="626"/>
    </row>
    <row r="65" spans="1:33" ht="18" customHeight="1">
      <c r="A65" s="23"/>
      <c r="B65" s="485" t="s">
        <v>1498</v>
      </c>
      <c r="C65" s="485"/>
      <c r="D65" s="485"/>
      <c r="E65" s="485"/>
      <c r="F65" s="485"/>
      <c r="G65" s="485"/>
      <c r="H65" s="485"/>
      <c r="I65" s="630"/>
      <c r="J65" s="581">
        <v>13200</v>
      </c>
      <c r="K65" s="437"/>
      <c r="L65" s="437"/>
      <c r="M65" s="437"/>
      <c r="N65" s="621">
        <v>560880758</v>
      </c>
      <c r="O65" s="622"/>
      <c r="P65" s="622"/>
      <c r="Q65" s="622"/>
      <c r="R65" s="623"/>
      <c r="S65" s="437">
        <f t="shared" si="0"/>
        <v>42491</v>
      </c>
      <c r="T65" s="437"/>
      <c r="U65" s="437"/>
      <c r="V65" s="437"/>
      <c r="W65" s="539">
        <f t="shared" si="1"/>
        <v>0.09270965023177413</v>
      </c>
      <c r="X65" s="539"/>
      <c r="Y65" s="539"/>
      <c r="Z65" s="437">
        <f t="shared" si="2"/>
        <v>47272</v>
      </c>
      <c r="AA65" s="437"/>
      <c r="AB65" s="437"/>
      <c r="AC65" s="437"/>
      <c r="AD65" s="437">
        <f t="shared" si="3"/>
        <v>7316</v>
      </c>
      <c r="AE65" s="437"/>
      <c r="AF65" s="437"/>
      <c r="AG65" s="626"/>
    </row>
    <row r="66" spans="1:33" ht="18" customHeight="1">
      <c r="A66" s="23"/>
      <c r="B66" s="485" t="s">
        <v>1499</v>
      </c>
      <c r="C66" s="485"/>
      <c r="D66" s="485"/>
      <c r="E66" s="485"/>
      <c r="F66" s="485"/>
      <c r="G66" s="485"/>
      <c r="H66" s="485"/>
      <c r="I66" s="630"/>
      <c r="J66" s="581">
        <v>926</v>
      </c>
      <c r="K66" s="437"/>
      <c r="L66" s="437"/>
      <c r="M66" s="437"/>
      <c r="N66" s="621">
        <v>18378835</v>
      </c>
      <c r="O66" s="622"/>
      <c r="P66" s="622"/>
      <c r="Q66" s="622"/>
      <c r="R66" s="623"/>
      <c r="S66" s="437">
        <f t="shared" si="0"/>
        <v>19848</v>
      </c>
      <c r="T66" s="437"/>
      <c r="U66" s="437"/>
      <c r="V66" s="437"/>
      <c r="W66" s="539">
        <f t="shared" si="1"/>
        <v>0.006503722432925973</v>
      </c>
      <c r="X66" s="539"/>
      <c r="Y66" s="539"/>
      <c r="Z66" s="437">
        <f t="shared" si="2"/>
        <v>1549</v>
      </c>
      <c r="AA66" s="437"/>
      <c r="AB66" s="437"/>
      <c r="AC66" s="437"/>
      <c r="AD66" s="437">
        <f t="shared" si="3"/>
        <v>240</v>
      </c>
      <c r="AE66" s="437"/>
      <c r="AF66" s="437"/>
      <c r="AG66" s="626"/>
    </row>
    <row r="67" spans="1:33" ht="18" customHeight="1">
      <c r="A67" s="23"/>
      <c r="B67" s="485" t="s">
        <v>1500</v>
      </c>
      <c r="C67" s="485"/>
      <c r="D67" s="485"/>
      <c r="E67" s="485"/>
      <c r="F67" s="485"/>
      <c r="G67" s="485"/>
      <c r="H67" s="485"/>
      <c r="I67" s="630"/>
      <c r="J67" s="581">
        <v>32166</v>
      </c>
      <c r="K67" s="437"/>
      <c r="L67" s="437"/>
      <c r="M67" s="437"/>
      <c r="N67" s="621">
        <v>1710336359</v>
      </c>
      <c r="O67" s="622"/>
      <c r="P67" s="622"/>
      <c r="Q67" s="622"/>
      <c r="R67" s="623"/>
      <c r="S67" s="437">
        <f t="shared" si="0"/>
        <v>53172</v>
      </c>
      <c r="T67" s="437"/>
      <c r="U67" s="437"/>
      <c r="V67" s="437"/>
      <c r="W67" s="539">
        <f t="shared" si="1"/>
        <v>0.2259165613147914</v>
      </c>
      <c r="X67" s="539"/>
      <c r="Y67" s="539"/>
      <c r="Z67" s="437">
        <f t="shared" si="2"/>
        <v>144150</v>
      </c>
      <c r="AA67" s="437"/>
      <c r="AB67" s="437"/>
      <c r="AC67" s="437"/>
      <c r="AD67" s="437">
        <f t="shared" si="3"/>
        <v>22310</v>
      </c>
      <c r="AE67" s="437"/>
      <c r="AF67" s="437"/>
      <c r="AG67" s="626"/>
    </row>
    <row r="68" spans="1:33" ht="18" customHeight="1">
      <c r="A68" s="23"/>
      <c r="B68" s="485" t="s">
        <v>1501</v>
      </c>
      <c r="C68" s="485"/>
      <c r="D68" s="485"/>
      <c r="E68" s="485"/>
      <c r="F68" s="485"/>
      <c r="G68" s="485"/>
      <c r="H68" s="485"/>
      <c r="I68" s="630"/>
      <c r="J68" s="581">
        <v>6797</v>
      </c>
      <c r="K68" s="437"/>
      <c r="L68" s="437"/>
      <c r="M68" s="437"/>
      <c r="N68" s="621">
        <v>362128227</v>
      </c>
      <c r="O68" s="622"/>
      <c r="P68" s="622"/>
      <c r="Q68" s="622"/>
      <c r="R68" s="623"/>
      <c r="S68" s="437">
        <f t="shared" si="0"/>
        <v>53278</v>
      </c>
      <c r="T68" s="437"/>
      <c r="U68" s="437"/>
      <c r="V68" s="437"/>
      <c r="W68" s="539">
        <f t="shared" si="1"/>
        <v>0.047738446411012776</v>
      </c>
      <c r="X68" s="539"/>
      <c r="Y68" s="539"/>
      <c r="Z68" s="437">
        <f t="shared" si="2"/>
        <v>30521</v>
      </c>
      <c r="AA68" s="437"/>
      <c r="AB68" s="437"/>
      <c r="AC68" s="437"/>
      <c r="AD68" s="437">
        <f t="shared" si="3"/>
        <v>4724</v>
      </c>
      <c r="AE68" s="437"/>
      <c r="AF68" s="437"/>
      <c r="AG68" s="626"/>
    </row>
    <row r="69" spans="1:33" ht="18" customHeight="1">
      <c r="A69" s="22"/>
      <c r="B69" s="485" t="s">
        <v>1502</v>
      </c>
      <c r="C69" s="485"/>
      <c r="D69" s="485"/>
      <c r="E69" s="485"/>
      <c r="F69" s="485"/>
      <c r="G69" s="485"/>
      <c r="H69" s="485"/>
      <c r="I69" s="630"/>
      <c r="J69" s="581">
        <v>43496</v>
      </c>
      <c r="K69" s="437"/>
      <c r="L69" s="437"/>
      <c r="M69" s="437"/>
      <c r="N69" s="621">
        <v>544029731</v>
      </c>
      <c r="O69" s="622"/>
      <c r="P69" s="622"/>
      <c r="Q69" s="622"/>
      <c r="R69" s="623"/>
      <c r="S69" s="437">
        <f t="shared" si="0"/>
        <v>12508</v>
      </c>
      <c r="T69" s="437"/>
      <c r="U69" s="437"/>
      <c r="V69" s="437"/>
      <c r="W69" s="539">
        <f t="shared" si="1"/>
        <v>0.3054923444303975</v>
      </c>
      <c r="X69" s="539"/>
      <c r="Y69" s="539"/>
      <c r="Z69" s="437">
        <f t="shared" si="2"/>
        <v>45852</v>
      </c>
      <c r="AA69" s="437"/>
      <c r="AB69" s="437"/>
      <c r="AC69" s="437"/>
      <c r="AD69" s="437">
        <f t="shared" si="3"/>
        <v>7096</v>
      </c>
      <c r="AE69" s="437"/>
      <c r="AF69" s="437"/>
      <c r="AG69" s="626"/>
    </row>
    <row r="70" spans="1:33" ht="18" customHeight="1">
      <c r="A70" s="638" t="s">
        <v>1503</v>
      </c>
      <c r="B70" s="634"/>
      <c r="C70" s="634"/>
      <c r="D70" s="634"/>
      <c r="E70" s="634"/>
      <c r="F70" s="634"/>
      <c r="G70" s="634"/>
      <c r="H70" s="634"/>
      <c r="I70" s="635"/>
      <c r="J70" s="581">
        <f>SUM(J71:M72)</f>
        <v>7779</v>
      </c>
      <c r="K70" s="437"/>
      <c r="L70" s="437"/>
      <c r="M70" s="437"/>
      <c r="N70" s="621">
        <f>SUM(N71:R72)</f>
        <v>543656773</v>
      </c>
      <c r="O70" s="622"/>
      <c r="P70" s="622"/>
      <c r="Q70" s="622"/>
      <c r="R70" s="623"/>
      <c r="S70" s="437">
        <f t="shared" si="0"/>
        <v>69888</v>
      </c>
      <c r="T70" s="437"/>
      <c r="U70" s="437"/>
      <c r="V70" s="437"/>
      <c r="W70" s="539">
        <f t="shared" si="1"/>
        <v>0.05463548251158871</v>
      </c>
      <c r="X70" s="539"/>
      <c r="Y70" s="539"/>
      <c r="Z70" s="437">
        <f t="shared" si="2"/>
        <v>45820</v>
      </c>
      <c r="AA70" s="437"/>
      <c r="AB70" s="437"/>
      <c r="AC70" s="437"/>
      <c r="AD70" s="437">
        <f t="shared" si="3"/>
        <v>7091</v>
      </c>
      <c r="AE70" s="437"/>
      <c r="AF70" s="437"/>
      <c r="AG70" s="626"/>
    </row>
    <row r="71" spans="1:33" ht="18" customHeight="1">
      <c r="A71" s="23"/>
      <c r="B71" s="485" t="s">
        <v>1504</v>
      </c>
      <c r="C71" s="485"/>
      <c r="D71" s="485"/>
      <c r="E71" s="485"/>
      <c r="F71" s="485"/>
      <c r="G71" s="485"/>
      <c r="H71" s="485"/>
      <c r="I71" s="630"/>
      <c r="J71" s="581">
        <v>5943</v>
      </c>
      <c r="K71" s="437"/>
      <c r="L71" s="437"/>
      <c r="M71" s="437"/>
      <c r="N71" s="621">
        <v>415926236</v>
      </c>
      <c r="O71" s="622"/>
      <c r="P71" s="622"/>
      <c r="Q71" s="622"/>
      <c r="R71" s="623"/>
      <c r="S71" s="437">
        <f t="shared" si="0"/>
        <v>69986</v>
      </c>
      <c r="T71" s="437"/>
      <c r="U71" s="437"/>
      <c r="V71" s="437"/>
      <c r="W71" s="539">
        <f t="shared" si="1"/>
        <v>0.04174041297935103</v>
      </c>
      <c r="X71" s="539"/>
      <c r="Y71" s="539"/>
      <c r="Z71" s="437">
        <f t="shared" si="2"/>
        <v>35055</v>
      </c>
      <c r="AA71" s="437"/>
      <c r="AB71" s="437"/>
      <c r="AC71" s="437"/>
      <c r="AD71" s="437">
        <f t="shared" si="3"/>
        <v>5425</v>
      </c>
      <c r="AE71" s="437"/>
      <c r="AF71" s="437"/>
      <c r="AG71" s="626"/>
    </row>
    <row r="72" spans="1:33" ht="18" customHeight="1">
      <c r="A72" s="22"/>
      <c r="B72" s="485" t="s">
        <v>1505</v>
      </c>
      <c r="C72" s="485"/>
      <c r="D72" s="485"/>
      <c r="E72" s="485"/>
      <c r="F72" s="485"/>
      <c r="G72" s="485"/>
      <c r="H72" s="485"/>
      <c r="I72" s="630"/>
      <c r="J72" s="581">
        <v>1836</v>
      </c>
      <c r="K72" s="437"/>
      <c r="L72" s="437"/>
      <c r="M72" s="437"/>
      <c r="N72" s="621">
        <v>127730537</v>
      </c>
      <c r="O72" s="622"/>
      <c r="P72" s="622"/>
      <c r="Q72" s="622"/>
      <c r="R72" s="623"/>
      <c r="S72" s="437">
        <f t="shared" si="0"/>
        <v>69570</v>
      </c>
      <c r="T72" s="437"/>
      <c r="U72" s="437"/>
      <c r="V72" s="437"/>
      <c r="W72" s="539">
        <f t="shared" si="1"/>
        <v>0.012895069532237674</v>
      </c>
      <c r="X72" s="539"/>
      <c r="Y72" s="539"/>
      <c r="Z72" s="437">
        <f t="shared" si="2"/>
        <v>10765</v>
      </c>
      <c r="AA72" s="437"/>
      <c r="AB72" s="437"/>
      <c r="AC72" s="437"/>
      <c r="AD72" s="437">
        <f t="shared" si="3"/>
        <v>1666</v>
      </c>
      <c r="AE72" s="437"/>
      <c r="AF72" s="437"/>
      <c r="AG72" s="626"/>
    </row>
    <row r="73" spans="1:33" ht="18" customHeight="1">
      <c r="A73" s="638" t="s">
        <v>1506</v>
      </c>
      <c r="B73" s="634"/>
      <c r="C73" s="634"/>
      <c r="D73" s="634"/>
      <c r="E73" s="634"/>
      <c r="F73" s="634"/>
      <c r="G73" s="634"/>
      <c r="H73" s="634"/>
      <c r="I73" s="635"/>
      <c r="J73" s="581">
        <f>SUM(J74:M77)</f>
        <v>100032</v>
      </c>
      <c r="K73" s="437"/>
      <c r="L73" s="437"/>
      <c r="M73" s="437"/>
      <c r="N73" s="621">
        <f>SUM(N74:R77)</f>
        <v>1966155718</v>
      </c>
      <c r="O73" s="622"/>
      <c r="P73" s="622"/>
      <c r="Q73" s="622"/>
      <c r="R73" s="623"/>
      <c r="S73" s="437">
        <f t="shared" si="0"/>
        <v>19655</v>
      </c>
      <c r="T73" s="437"/>
      <c r="U73" s="437"/>
      <c r="V73" s="437"/>
      <c r="W73" s="539">
        <f t="shared" si="1"/>
        <v>0.7025705857564265</v>
      </c>
      <c r="X73" s="539"/>
      <c r="Y73" s="539"/>
      <c r="Z73" s="437">
        <f t="shared" si="2"/>
        <v>165711</v>
      </c>
      <c r="AA73" s="437"/>
      <c r="AB73" s="437"/>
      <c r="AC73" s="437"/>
      <c r="AD73" s="437">
        <f t="shared" si="3"/>
        <v>25646</v>
      </c>
      <c r="AE73" s="437"/>
      <c r="AF73" s="437"/>
      <c r="AG73" s="626"/>
    </row>
    <row r="74" spans="1:33" ht="18" customHeight="1">
      <c r="A74" s="23"/>
      <c r="B74" s="639" t="s">
        <v>1507</v>
      </c>
      <c r="C74" s="639"/>
      <c r="D74" s="639"/>
      <c r="E74" s="639"/>
      <c r="F74" s="639"/>
      <c r="G74" s="639"/>
      <c r="H74" s="639"/>
      <c r="I74" s="640"/>
      <c r="J74" s="581">
        <v>9948</v>
      </c>
      <c r="K74" s="437"/>
      <c r="L74" s="437"/>
      <c r="M74" s="437"/>
      <c r="N74" s="621">
        <v>75384810</v>
      </c>
      <c r="O74" s="622"/>
      <c r="P74" s="622"/>
      <c r="Q74" s="622"/>
      <c r="R74" s="623"/>
      <c r="S74" s="437">
        <f t="shared" si="0"/>
        <v>7578</v>
      </c>
      <c r="T74" s="437"/>
      <c r="U74" s="437"/>
      <c r="V74" s="437"/>
      <c r="W74" s="539">
        <f t="shared" si="1"/>
        <v>0.0698693636746734</v>
      </c>
      <c r="X74" s="539"/>
      <c r="Y74" s="539"/>
      <c r="Z74" s="437">
        <f t="shared" si="2"/>
        <v>6354</v>
      </c>
      <c r="AA74" s="437"/>
      <c r="AB74" s="437"/>
      <c r="AC74" s="437"/>
      <c r="AD74" s="437">
        <f t="shared" si="3"/>
        <v>983</v>
      </c>
      <c r="AE74" s="437"/>
      <c r="AF74" s="437"/>
      <c r="AG74" s="626"/>
    </row>
    <row r="75" spans="1:33" ht="18" customHeight="1">
      <c r="A75" s="23"/>
      <c r="B75" s="639" t="s">
        <v>467</v>
      </c>
      <c r="C75" s="639"/>
      <c r="D75" s="639"/>
      <c r="E75" s="639"/>
      <c r="F75" s="639"/>
      <c r="G75" s="639"/>
      <c r="H75" s="639"/>
      <c r="I75" s="640"/>
      <c r="J75" s="581">
        <v>3141</v>
      </c>
      <c r="K75" s="437"/>
      <c r="L75" s="437"/>
      <c r="M75" s="437"/>
      <c r="N75" s="621">
        <v>752806600</v>
      </c>
      <c r="O75" s="622"/>
      <c r="P75" s="622"/>
      <c r="Q75" s="622"/>
      <c r="R75" s="623"/>
      <c r="S75" s="437">
        <f t="shared" si="0"/>
        <v>239671</v>
      </c>
      <c r="T75" s="437"/>
      <c r="U75" s="437"/>
      <c r="V75" s="437"/>
      <c r="W75" s="539">
        <f t="shared" si="1"/>
        <v>0.022060682680151707</v>
      </c>
      <c r="X75" s="539"/>
      <c r="Y75" s="539"/>
      <c r="Z75" s="437">
        <f t="shared" si="2"/>
        <v>63448</v>
      </c>
      <c r="AA75" s="437"/>
      <c r="AB75" s="437"/>
      <c r="AC75" s="437"/>
      <c r="AD75" s="437">
        <f t="shared" si="3"/>
        <v>9820</v>
      </c>
      <c r="AE75" s="437"/>
      <c r="AF75" s="437"/>
      <c r="AG75" s="626"/>
    </row>
    <row r="76" spans="1:33" ht="18" customHeight="1">
      <c r="A76" s="23"/>
      <c r="B76" s="639" t="s">
        <v>1508</v>
      </c>
      <c r="C76" s="639"/>
      <c r="D76" s="639"/>
      <c r="E76" s="639"/>
      <c r="F76" s="639"/>
      <c r="G76" s="639"/>
      <c r="H76" s="639"/>
      <c r="I76" s="640"/>
      <c r="J76" s="581">
        <v>2278</v>
      </c>
      <c r="K76" s="437"/>
      <c r="L76" s="437"/>
      <c r="M76" s="437"/>
      <c r="N76" s="621">
        <v>371445757</v>
      </c>
      <c r="O76" s="622"/>
      <c r="P76" s="622"/>
      <c r="Q76" s="622"/>
      <c r="R76" s="623"/>
      <c r="S76" s="437">
        <f t="shared" si="0"/>
        <v>163058</v>
      </c>
      <c r="T76" s="437"/>
      <c r="U76" s="437"/>
      <c r="V76" s="437"/>
      <c r="W76" s="539">
        <f t="shared" si="1"/>
        <v>0.01599943812333193</v>
      </c>
      <c r="X76" s="539"/>
      <c r="Y76" s="539"/>
      <c r="Z76" s="437">
        <f t="shared" si="2"/>
        <v>31306</v>
      </c>
      <c r="AA76" s="437"/>
      <c r="AB76" s="437"/>
      <c r="AC76" s="437"/>
      <c r="AD76" s="437">
        <f t="shared" si="3"/>
        <v>4845</v>
      </c>
      <c r="AE76" s="437"/>
      <c r="AF76" s="437"/>
      <c r="AG76" s="626"/>
    </row>
    <row r="77" spans="1:33" ht="18" customHeight="1">
      <c r="A77" s="22"/>
      <c r="B77" s="639" t="s">
        <v>1363</v>
      </c>
      <c r="C77" s="639"/>
      <c r="D77" s="639"/>
      <c r="E77" s="639"/>
      <c r="F77" s="639"/>
      <c r="G77" s="639"/>
      <c r="H77" s="639"/>
      <c r="I77" s="640"/>
      <c r="J77" s="581">
        <v>84665</v>
      </c>
      <c r="K77" s="437"/>
      <c r="L77" s="437"/>
      <c r="M77" s="437"/>
      <c r="N77" s="621">
        <v>766518551</v>
      </c>
      <c r="O77" s="622"/>
      <c r="P77" s="622"/>
      <c r="Q77" s="622"/>
      <c r="R77" s="623"/>
      <c r="S77" s="437">
        <f t="shared" si="0"/>
        <v>9054</v>
      </c>
      <c r="T77" s="437"/>
      <c r="U77" s="437"/>
      <c r="V77" s="437"/>
      <c r="W77" s="539">
        <f t="shared" si="1"/>
        <v>0.5946411012782694</v>
      </c>
      <c r="X77" s="539"/>
      <c r="Y77" s="539"/>
      <c r="Z77" s="437">
        <f t="shared" si="2"/>
        <v>64603</v>
      </c>
      <c r="AA77" s="437"/>
      <c r="AB77" s="437"/>
      <c r="AC77" s="437"/>
      <c r="AD77" s="437">
        <f t="shared" si="3"/>
        <v>9998</v>
      </c>
      <c r="AE77" s="437"/>
      <c r="AF77" s="437"/>
      <c r="AG77" s="626"/>
    </row>
    <row r="78" spans="1:33" ht="18" customHeight="1">
      <c r="A78" s="633" t="s">
        <v>1364</v>
      </c>
      <c r="B78" s="634"/>
      <c r="C78" s="634"/>
      <c r="D78" s="634"/>
      <c r="E78" s="634"/>
      <c r="F78" s="634"/>
      <c r="G78" s="634"/>
      <c r="H78" s="634"/>
      <c r="I78" s="635"/>
      <c r="J78" s="581">
        <v>1614</v>
      </c>
      <c r="K78" s="437"/>
      <c r="L78" s="437"/>
      <c r="M78" s="437"/>
      <c r="N78" s="621">
        <v>45679650</v>
      </c>
      <c r="O78" s="622"/>
      <c r="P78" s="622"/>
      <c r="Q78" s="622"/>
      <c r="R78" s="623"/>
      <c r="S78" s="437">
        <f t="shared" si="0"/>
        <v>28302</v>
      </c>
      <c r="T78" s="437"/>
      <c r="U78" s="437"/>
      <c r="V78" s="437"/>
      <c r="W78" s="539">
        <f t="shared" si="1"/>
        <v>0.011335861778339654</v>
      </c>
      <c r="X78" s="539"/>
      <c r="Y78" s="539"/>
      <c r="Z78" s="437">
        <f t="shared" si="2"/>
        <v>3850</v>
      </c>
      <c r="AA78" s="437"/>
      <c r="AB78" s="437"/>
      <c r="AC78" s="437"/>
      <c r="AD78" s="437">
        <f t="shared" si="3"/>
        <v>596</v>
      </c>
      <c r="AE78" s="437"/>
      <c r="AF78" s="437"/>
      <c r="AG78" s="626"/>
    </row>
    <row r="79" spans="1:33" ht="18" customHeight="1">
      <c r="A79" s="633" t="s">
        <v>1365</v>
      </c>
      <c r="B79" s="634"/>
      <c r="C79" s="634"/>
      <c r="D79" s="634"/>
      <c r="E79" s="634"/>
      <c r="F79" s="634"/>
      <c r="G79" s="634"/>
      <c r="H79" s="634"/>
      <c r="I79" s="635"/>
      <c r="J79" s="581">
        <v>1133</v>
      </c>
      <c r="K79" s="437"/>
      <c r="L79" s="437"/>
      <c r="M79" s="437"/>
      <c r="N79" s="621">
        <v>134269395</v>
      </c>
      <c r="O79" s="622"/>
      <c r="P79" s="622"/>
      <c r="Q79" s="622"/>
      <c r="R79" s="623"/>
      <c r="S79" s="437">
        <f t="shared" si="0"/>
        <v>118508</v>
      </c>
      <c r="T79" s="437"/>
      <c r="U79" s="437"/>
      <c r="V79" s="437"/>
      <c r="W79" s="539">
        <f t="shared" si="1"/>
        <v>0.007957578311560612</v>
      </c>
      <c r="X79" s="539"/>
      <c r="Y79" s="539"/>
      <c r="Z79" s="437">
        <f t="shared" si="2"/>
        <v>11316</v>
      </c>
      <c r="AA79" s="437"/>
      <c r="AB79" s="437"/>
      <c r="AC79" s="437"/>
      <c r="AD79" s="437">
        <f t="shared" si="3"/>
        <v>1751</v>
      </c>
      <c r="AE79" s="437"/>
      <c r="AF79" s="437"/>
      <c r="AG79" s="626"/>
    </row>
    <row r="80" spans="1:33" ht="18" customHeight="1">
      <c r="A80" s="636" t="s">
        <v>1530</v>
      </c>
      <c r="B80" s="420"/>
      <c r="C80" s="420"/>
      <c r="D80" s="420"/>
      <c r="E80" s="420"/>
      <c r="F80" s="420"/>
      <c r="G80" s="420"/>
      <c r="H80" s="420"/>
      <c r="I80" s="637"/>
      <c r="J80" s="581">
        <f>J62+J70+J73+J78+J79</f>
        <v>270510</v>
      </c>
      <c r="K80" s="437"/>
      <c r="L80" s="437"/>
      <c r="M80" s="437"/>
      <c r="N80" s="621">
        <f>N62+N70+N73+N78+N79</f>
        <v>8979370850</v>
      </c>
      <c r="O80" s="622"/>
      <c r="P80" s="622"/>
      <c r="Q80" s="622"/>
      <c r="R80" s="623"/>
      <c r="S80" s="437">
        <f t="shared" si="0"/>
        <v>33194</v>
      </c>
      <c r="T80" s="437"/>
      <c r="U80" s="437"/>
      <c r="V80" s="437"/>
      <c r="W80" s="539">
        <f t="shared" si="1"/>
        <v>1.8999157184997892</v>
      </c>
      <c r="X80" s="539"/>
      <c r="Y80" s="539"/>
      <c r="Z80" s="437">
        <f t="shared" si="2"/>
        <v>756795</v>
      </c>
      <c r="AA80" s="437"/>
      <c r="AB80" s="437"/>
      <c r="AC80" s="437"/>
      <c r="AD80" s="437">
        <f t="shared" si="3"/>
        <v>117126</v>
      </c>
      <c r="AE80" s="437"/>
      <c r="AF80" s="437"/>
      <c r="AG80" s="626"/>
    </row>
    <row r="81" spans="1:33" ht="18" customHeight="1">
      <c r="A81" s="638" t="s">
        <v>1517</v>
      </c>
      <c r="B81" s="634"/>
      <c r="C81" s="634"/>
      <c r="D81" s="634"/>
      <c r="E81" s="634"/>
      <c r="F81" s="634"/>
      <c r="G81" s="634"/>
      <c r="H81" s="634"/>
      <c r="I81" s="635"/>
      <c r="J81" s="581">
        <f>SUM(J82:M84)</f>
        <v>25111</v>
      </c>
      <c r="K81" s="437"/>
      <c r="L81" s="437"/>
      <c r="M81" s="437"/>
      <c r="N81" s="621">
        <f>SUM(N82:R84)</f>
        <v>7236391969</v>
      </c>
      <c r="O81" s="622"/>
      <c r="P81" s="622"/>
      <c r="Q81" s="622"/>
      <c r="R81" s="623"/>
      <c r="S81" s="437">
        <f t="shared" si="0"/>
        <v>288176</v>
      </c>
      <c r="T81" s="437"/>
      <c r="U81" s="437"/>
      <c r="V81" s="437"/>
      <c r="W81" s="539">
        <f t="shared" si="1"/>
        <v>0.17636606264924848</v>
      </c>
      <c r="X81" s="539"/>
      <c r="Y81" s="539"/>
      <c r="Z81" s="437">
        <f t="shared" si="2"/>
        <v>609894</v>
      </c>
      <c r="AA81" s="437"/>
      <c r="AB81" s="437"/>
      <c r="AC81" s="437"/>
      <c r="AD81" s="437">
        <f t="shared" si="3"/>
        <v>94391</v>
      </c>
      <c r="AE81" s="437"/>
      <c r="AF81" s="437"/>
      <c r="AG81" s="626"/>
    </row>
    <row r="82" spans="1:33" ht="18" customHeight="1">
      <c r="A82" s="23"/>
      <c r="B82" s="485" t="s">
        <v>1270</v>
      </c>
      <c r="C82" s="485"/>
      <c r="D82" s="485"/>
      <c r="E82" s="485"/>
      <c r="F82" s="485"/>
      <c r="G82" s="485"/>
      <c r="H82" s="485"/>
      <c r="I82" s="630"/>
      <c r="J82" s="581">
        <v>10962</v>
      </c>
      <c r="K82" s="437"/>
      <c r="L82" s="437"/>
      <c r="M82" s="437"/>
      <c r="N82" s="621">
        <v>2935472397</v>
      </c>
      <c r="O82" s="622"/>
      <c r="P82" s="622"/>
      <c r="Q82" s="622"/>
      <c r="R82" s="623"/>
      <c r="S82" s="437">
        <f t="shared" si="0"/>
        <v>267786</v>
      </c>
      <c r="T82" s="437"/>
      <c r="U82" s="437"/>
      <c r="V82" s="437"/>
      <c r="W82" s="539">
        <f t="shared" si="1"/>
        <v>0.07699115044247788</v>
      </c>
      <c r="X82" s="539"/>
      <c r="Y82" s="539"/>
      <c r="Z82" s="437">
        <f t="shared" si="2"/>
        <v>247406</v>
      </c>
      <c r="AA82" s="437"/>
      <c r="AB82" s="437"/>
      <c r="AC82" s="437"/>
      <c r="AD82" s="437">
        <f t="shared" si="3"/>
        <v>38290</v>
      </c>
      <c r="AE82" s="437"/>
      <c r="AF82" s="437"/>
      <c r="AG82" s="626"/>
    </row>
    <row r="83" spans="1:33" ht="18" customHeight="1">
      <c r="A83" s="23"/>
      <c r="B83" s="485" t="s">
        <v>1459</v>
      </c>
      <c r="C83" s="485"/>
      <c r="D83" s="485"/>
      <c r="E83" s="485"/>
      <c r="F83" s="485"/>
      <c r="G83" s="485"/>
      <c r="H83" s="485"/>
      <c r="I83" s="630"/>
      <c r="J83" s="581">
        <v>9644</v>
      </c>
      <c r="K83" s="437"/>
      <c r="L83" s="437"/>
      <c r="M83" s="437"/>
      <c r="N83" s="621">
        <v>2590737660</v>
      </c>
      <c r="O83" s="622"/>
      <c r="P83" s="622"/>
      <c r="Q83" s="622"/>
      <c r="R83" s="623"/>
      <c r="S83" s="437">
        <f t="shared" si="0"/>
        <v>268637</v>
      </c>
      <c r="T83" s="437"/>
      <c r="U83" s="437"/>
      <c r="V83" s="437"/>
      <c r="W83" s="539">
        <f t="shared" si="1"/>
        <v>0.06773423233600225</v>
      </c>
      <c r="X83" s="539"/>
      <c r="Y83" s="539"/>
      <c r="Z83" s="437">
        <f t="shared" si="2"/>
        <v>218351</v>
      </c>
      <c r="AA83" s="437"/>
      <c r="AB83" s="437"/>
      <c r="AC83" s="437"/>
      <c r="AD83" s="437">
        <f t="shared" si="3"/>
        <v>33793</v>
      </c>
      <c r="AE83" s="437"/>
      <c r="AF83" s="437"/>
      <c r="AG83" s="626"/>
    </row>
    <row r="84" spans="1:33" ht="18" customHeight="1" thickBot="1">
      <c r="A84" s="23"/>
      <c r="B84" s="631" t="s">
        <v>1246</v>
      </c>
      <c r="C84" s="631"/>
      <c r="D84" s="631"/>
      <c r="E84" s="631"/>
      <c r="F84" s="631"/>
      <c r="G84" s="631"/>
      <c r="H84" s="631"/>
      <c r="I84" s="632"/>
      <c r="J84" s="582">
        <v>4505</v>
      </c>
      <c r="K84" s="564"/>
      <c r="L84" s="564"/>
      <c r="M84" s="564"/>
      <c r="N84" s="621">
        <v>1710181912</v>
      </c>
      <c r="O84" s="622"/>
      <c r="P84" s="622"/>
      <c r="Q84" s="622"/>
      <c r="R84" s="623"/>
      <c r="S84" s="564">
        <f t="shared" si="0"/>
        <v>379619</v>
      </c>
      <c r="T84" s="564"/>
      <c r="U84" s="564"/>
      <c r="V84" s="564"/>
      <c r="W84" s="565">
        <f t="shared" si="1"/>
        <v>0.031640679870768365</v>
      </c>
      <c r="X84" s="565"/>
      <c r="Y84" s="565"/>
      <c r="Z84" s="564">
        <f t="shared" si="2"/>
        <v>144137</v>
      </c>
      <c r="AA84" s="564"/>
      <c r="AB84" s="564"/>
      <c r="AC84" s="564"/>
      <c r="AD84" s="564">
        <f t="shared" si="3"/>
        <v>22307</v>
      </c>
      <c r="AE84" s="564"/>
      <c r="AF84" s="564"/>
      <c r="AG84" s="627"/>
    </row>
    <row r="85" spans="1:33" ht="18" customHeight="1" thickBot="1">
      <c r="A85" s="577" t="s">
        <v>1539</v>
      </c>
      <c r="B85" s="578"/>
      <c r="C85" s="578"/>
      <c r="D85" s="578"/>
      <c r="E85" s="578"/>
      <c r="F85" s="578"/>
      <c r="G85" s="578"/>
      <c r="H85" s="578"/>
      <c r="I85" s="579"/>
      <c r="J85" s="560">
        <f>J80+J81</f>
        <v>295621</v>
      </c>
      <c r="K85" s="624"/>
      <c r="L85" s="624"/>
      <c r="M85" s="624"/>
      <c r="N85" s="624">
        <f>N80+N81</f>
        <v>16215762819</v>
      </c>
      <c r="O85" s="624"/>
      <c r="P85" s="624"/>
      <c r="Q85" s="624"/>
      <c r="R85" s="624"/>
      <c r="S85" s="624">
        <f t="shared" si="0"/>
        <v>54853</v>
      </c>
      <c r="T85" s="624"/>
      <c r="U85" s="624"/>
      <c r="V85" s="624"/>
      <c r="W85" s="608">
        <f t="shared" si="1"/>
        <v>2.0762817811490377</v>
      </c>
      <c r="X85" s="608"/>
      <c r="Y85" s="608"/>
      <c r="Z85" s="624">
        <f t="shared" si="2"/>
        <v>1366689</v>
      </c>
      <c r="AA85" s="624"/>
      <c r="AB85" s="624"/>
      <c r="AC85" s="624"/>
      <c r="AD85" s="624">
        <f t="shared" si="3"/>
        <v>211517</v>
      </c>
      <c r="AE85" s="624"/>
      <c r="AF85" s="624"/>
      <c r="AG85" s="628"/>
    </row>
    <row r="87" spans="1:28" ht="15" customHeight="1">
      <c r="A87" s="11" t="s">
        <v>142</v>
      </c>
      <c r="M87" s="801">
        <v>11865</v>
      </c>
      <c r="N87" s="801"/>
      <c r="O87" s="801"/>
      <c r="P87" s="11" t="s">
        <v>4</v>
      </c>
      <c r="T87" s="754" t="s">
        <v>1531</v>
      </c>
      <c r="U87" s="754"/>
      <c r="V87" s="719" t="s">
        <v>1532</v>
      </c>
      <c r="W87" s="719"/>
      <c r="X87" s="719"/>
      <c r="Y87" s="753">
        <v>8628</v>
      </c>
      <c r="Z87" s="753"/>
      <c r="AA87" s="753"/>
      <c r="AB87" s="11" t="s">
        <v>5</v>
      </c>
    </row>
    <row r="88" spans="11:28" ht="15" customHeight="1">
      <c r="K88" s="24"/>
      <c r="L88" s="24"/>
      <c r="M88" s="24"/>
      <c r="N88" s="24"/>
      <c r="T88" s="754"/>
      <c r="U88" s="754"/>
      <c r="V88" s="719" t="s">
        <v>1259</v>
      </c>
      <c r="W88" s="719"/>
      <c r="X88" s="719"/>
      <c r="Y88" s="753">
        <v>3237</v>
      </c>
      <c r="Z88" s="753"/>
      <c r="AA88" s="753"/>
      <c r="AB88" s="11" t="s">
        <v>1533</v>
      </c>
    </row>
    <row r="89" spans="1:16" ht="15" customHeight="1">
      <c r="A89" s="11" t="s">
        <v>143</v>
      </c>
      <c r="L89" s="378"/>
      <c r="M89" s="802">
        <v>76664</v>
      </c>
      <c r="N89" s="802"/>
      <c r="O89" s="802"/>
      <c r="P89" s="11" t="s">
        <v>1534</v>
      </c>
    </row>
    <row r="90" spans="11:14" ht="15" customHeight="1">
      <c r="K90" s="24"/>
      <c r="L90" s="24"/>
      <c r="M90" s="24"/>
      <c r="N90" s="24"/>
    </row>
    <row r="91" spans="1:33" ht="15" customHeight="1" thickBot="1">
      <c r="A91" s="11" t="s">
        <v>178</v>
      </c>
      <c r="AD91" s="247"/>
      <c r="AE91" s="247"/>
      <c r="AF91" s="247"/>
      <c r="AG91" s="247" t="s">
        <v>408</v>
      </c>
    </row>
    <row r="92" spans="1:33" ht="18" customHeight="1">
      <c r="A92" s="584" t="s">
        <v>1529</v>
      </c>
      <c r="B92" s="585"/>
      <c r="C92" s="585"/>
      <c r="D92" s="585"/>
      <c r="E92" s="585"/>
      <c r="F92" s="585"/>
      <c r="G92" s="585"/>
      <c r="H92" s="585"/>
      <c r="I92" s="586"/>
      <c r="J92" s="593" t="s">
        <v>1487</v>
      </c>
      <c r="K92" s="480"/>
      <c r="L92" s="480"/>
      <c r="M92" s="480"/>
      <c r="N92" s="480" t="s">
        <v>1540</v>
      </c>
      <c r="O92" s="480"/>
      <c r="P92" s="480"/>
      <c r="Q92" s="480"/>
      <c r="R92" s="480"/>
      <c r="S92" s="571" t="s">
        <v>1127</v>
      </c>
      <c r="T92" s="572"/>
      <c r="U92" s="572"/>
      <c r="V92" s="573"/>
      <c r="W92" s="548" t="s">
        <v>1130</v>
      </c>
      <c r="X92" s="549"/>
      <c r="Y92" s="550"/>
      <c r="Z92" s="524" t="s">
        <v>1128</v>
      </c>
      <c r="AA92" s="524"/>
      <c r="AB92" s="524"/>
      <c r="AC92" s="524"/>
      <c r="AD92" s="527" t="s">
        <v>1129</v>
      </c>
      <c r="AE92" s="527"/>
      <c r="AF92" s="527"/>
      <c r="AG92" s="528"/>
    </row>
    <row r="93" spans="1:33" ht="18" customHeight="1">
      <c r="A93" s="587"/>
      <c r="B93" s="588"/>
      <c r="C93" s="588"/>
      <c r="D93" s="588"/>
      <c r="E93" s="588"/>
      <c r="F93" s="588"/>
      <c r="G93" s="588"/>
      <c r="H93" s="588"/>
      <c r="I93" s="589"/>
      <c r="J93" s="594"/>
      <c r="K93" s="566"/>
      <c r="L93" s="566"/>
      <c r="M93" s="566"/>
      <c r="N93" s="566"/>
      <c r="O93" s="566"/>
      <c r="P93" s="566"/>
      <c r="Q93" s="566"/>
      <c r="R93" s="566"/>
      <c r="S93" s="574"/>
      <c r="T93" s="575"/>
      <c r="U93" s="575"/>
      <c r="V93" s="576"/>
      <c r="W93" s="551"/>
      <c r="X93" s="552"/>
      <c r="Y93" s="553"/>
      <c r="Z93" s="525"/>
      <c r="AA93" s="525"/>
      <c r="AB93" s="525"/>
      <c r="AC93" s="525"/>
      <c r="AD93" s="529"/>
      <c r="AE93" s="529"/>
      <c r="AF93" s="529"/>
      <c r="AG93" s="530"/>
    </row>
    <row r="94" spans="1:33" ht="18" customHeight="1">
      <c r="A94" s="587"/>
      <c r="B94" s="588"/>
      <c r="C94" s="588"/>
      <c r="D94" s="588"/>
      <c r="E94" s="588"/>
      <c r="F94" s="588"/>
      <c r="G94" s="588"/>
      <c r="H94" s="588"/>
      <c r="I94" s="589"/>
      <c r="J94" s="595"/>
      <c r="K94" s="567"/>
      <c r="L94" s="567"/>
      <c r="M94" s="567"/>
      <c r="N94" s="567"/>
      <c r="O94" s="567"/>
      <c r="P94" s="567"/>
      <c r="Q94" s="567"/>
      <c r="R94" s="567"/>
      <c r="S94" s="574"/>
      <c r="T94" s="575"/>
      <c r="U94" s="575"/>
      <c r="V94" s="576"/>
      <c r="W94" s="551"/>
      <c r="X94" s="552"/>
      <c r="Y94" s="553"/>
      <c r="Z94" s="526"/>
      <c r="AA94" s="526"/>
      <c r="AB94" s="526"/>
      <c r="AC94" s="526"/>
      <c r="AD94" s="531"/>
      <c r="AE94" s="531"/>
      <c r="AF94" s="531"/>
      <c r="AG94" s="532"/>
    </row>
    <row r="95" spans="1:33" ht="15" customHeight="1">
      <c r="A95" s="587"/>
      <c r="B95" s="588"/>
      <c r="C95" s="588"/>
      <c r="D95" s="588"/>
      <c r="E95" s="588"/>
      <c r="F95" s="588"/>
      <c r="G95" s="588"/>
      <c r="H95" s="588"/>
      <c r="I95" s="589"/>
      <c r="J95" s="580" t="s">
        <v>1535</v>
      </c>
      <c r="K95" s="534"/>
      <c r="L95" s="534"/>
      <c r="M95" s="534"/>
      <c r="N95" s="534" t="s">
        <v>1536</v>
      </c>
      <c r="O95" s="534"/>
      <c r="P95" s="534"/>
      <c r="Q95" s="534"/>
      <c r="R95" s="534"/>
      <c r="S95" s="561" t="s">
        <v>146</v>
      </c>
      <c r="T95" s="562"/>
      <c r="U95" s="562"/>
      <c r="V95" s="563"/>
      <c r="W95" s="554" t="s">
        <v>147</v>
      </c>
      <c r="X95" s="554"/>
      <c r="Y95" s="554"/>
      <c r="Z95" s="533" t="s">
        <v>1223</v>
      </c>
      <c r="AA95" s="533"/>
      <c r="AB95" s="533"/>
      <c r="AC95" s="533"/>
      <c r="AD95" s="534" t="s">
        <v>1537</v>
      </c>
      <c r="AE95" s="534"/>
      <c r="AF95" s="534"/>
      <c r="AG95" s="535"/>
    </row>
    <row r="96" spans="1:33" ht="15" customHeight="1" thickBot="1">
      <c r="A96" s="590"/>
      <c r="B96" s="591"/>
      <c r="C96" s="591"/>
      <c r="D96" s="591"/>
      <c r="E96" s="591"/>
      <c r="F96" s="591"/>
      <c r="G96" s="591"/>
      <c r="H96" s="591"/>
      <c r="I96" s="592"/>
      <c r="J96" s="569"/>
      <c r="K96" s="569"/>
      <c r="L96" s="569"/>
      <c r="M96" s="570"/>
      <c r="N96" s="568"/>
      <c r="O96" s="569"/>
      <c r="P96" s="569"/>
      <c r="Q96" s="569"/>
      <c r="R96" s="570"/>
      <c r="S96" s="755"/>
      <c r="T96" s="756"/>
      <c r="U96" s="756"/>
      <c r="V96" s="757"/>
      <c r="W96" s="555" t="s">
        <v>148</v>
      </c>
      <c r="X96" s="556"/>
      <c r="Y96" s="557"/>
      <c r="Z96" s="758" t="s">
        <v>1224</v>
      </c>
      <c r="AA96" s="759"/>
      <c r="AB96" s="759"/>
      <c r="AC96" s="760"/>
      <c r="AD96" s="568"/>
      <c r="AE96" s="569"/>
      <c r="AF96" s="569"/>
      <c r="AG96" s="752"/>
    </row>
    <row r="97" spans="1:33" ht="15" customHeight="1">
      <c r="A97" s="596" t="s">
        <v>179</v>
      </c>
      <c r="B97" s="597"/>
      <c r="C97" s="597"/>
      <c r="D97" s="597"/>
      <c r="E97" s="597"/>
      <c r="F97" s="597"/>
      <c r="G97" s="597"/>
      <c r="H97" s="597"/>
      <c r="I97" s="598"/>
      <c r="J97" s="581">
        <f>SUM(J98:M99)</f>
        <v>9976</v>
      </c>
      <c r="K97" s="437"/>
      <c r="L97" s="437"/>
      <c r="M97" s="437"/>
      <c r="N97" s="437">
        <f>SUM(N98:R99)</f>
        <v>214240068</v>
      </c>
      <c r="O97" s="437"/>
      <c r="P97" s="437"/>
      <c r="Q97" s="437"/>
      <c r="R97" s="437"/>
      <c r="S97" s="437">
        <f aca="true" t="shared" si="4" ref="S97:S103">ROUND(N97/J97,0)</f>
        <v>21476</v>
      </c>
      <c r="T97" s="437"/>
      <c r="U97" s="437"/>
      <c r="V97" s="437"/>
      <c r="W97" s="539">
        <f>J97/M87/12</f>
        <v>0.07006602050849839</v>
      </c>
      <c r="X97" s="539"/>
      <c r="Y97" s="539"/>
      <c r="Z97" s="546">
        <f>ROUND(N97/M87,0)</f>
        <v>18056</v>
      </c>
      <c r="AA97" s="546"/>
      <c r="AB97" s="546"/>
      <c r="AC97" s="546"/>
      <c r="AD97" s="746">
        <f aca="true" t="shared" si="5" ref="AD97:AD102">ROUND(N97/$M$89,0)</f>
        <v>2795</v>
      </c>
      <c r="AE97" s="747"/>
      <c r="AF97" s="747"/>
      <c r="AG97" s="748"/>
    </row>
    <row r="98" spans="1:33" ht="18" customHeight="1">
      <c r="A98" s="371"/>
      <c r="B98" s="364" t="s">
        <v>180</v>
      </c>
      <c r="C98" s="365"/>
      <c r="D98" s="365"/>
      <c r="E98" s="365"/>
      <c r="F98" s="365"/>
      <c r="G98" s="365"/>
      <c r="H98" s="365"/>
      <c r="I98" s="366"/>
      <c r="J98" s="581">
        <v>9951</v>
      </c>
      <c r="K98" s="437"/>
      <c r="L98" s="437"/>
      <c r="M98" s="437"/>
      <c r="N98" s="437">
        <v>214155158</v>
      </c>
      <c r="O98" s="437"/>
      <c r="P98" s="437"/>
      <c r="Q98" s="437"/>
      <c r="R98" s="437"/>
      <c r="S98" s="437">
        <f t="shared" si="4"/>
        <v>21521</v>
      </c>
      <c r="T98" s="437"/>
      <c r="U98" s="437"/>
      <c r="V98" s="437"/>
      <c r="W98" s="539">
        <f>J98/Y87/12</f>
        <v>0.09611149745016227</v>
      </c>
      <c r="X98" s="539"/>
      <c r="Y98" s="539"/>
      <c r="Z98" s="546">
        <f>ROUND(N98/Y87,0)</f>
        <v>24821</v>
      </c>
      <c r="AA98" s="546"/>
      <c r="AB98" s="546"/>
      <c r="AC98" s="546"/>
      <c r="AD98" s="540">
        <f t="shared" si="5"/>
        <v>2793</v>
      </c>
      <c r="AE98" s="541"/>
      <c r="AF98" s="541"/>
      <c r="AG98" s="542"/>
    </row>
    <row r="99" spans="1:33" ht="18" customHeight="1" thickBot="1">
      <c r="A99" s="371"/>
      <c r="B99" s="204" t="s">
        <v>181</v>
      </c>
      <c r="C99" s="215"/>
      <c r="D99" s="215"/>
      <c r="E99" s="215"/>
      <c r="F99" s="215"/>
      <c r="G99" s="215"/>
      <c r="H99" s="215"/>
      <c r="I99" s="368"/>
      <c r="J99" s="582">
        <v>25</v>
      </c>
      <c r="K99" s="564"/>
      <c r="L99" s="564"/>
      <c r="M99" s="564"/>
      <c r="N99" s="564">
        <v>84910</v>
      </c>
      <c r="O99" s="564"/>
      <c r="P99" s="564"/>
      <c r="Q99" s="564"/>
      <c r="R99" s="564"/>
      <c r="S99" s="564">
        <f t="shared" si="4"/>
        <v>3396</v>
      </c>
      <c r="T99" s="564"/>
      <c r="U99" s="564"/>
      <c r="V99" s="564"/>
      <c r="W99" s="565">
        <f>J99/Y88/12</f>
        <v>0.0006436000411904026</v>
      </c>
      <c r="X99" s="565"/>
      <c r="Y99" s="565"/>
      <c r="Z99" s="547">
        <f>ROUND(N99/Y88,0)</f>
        <v>26</v>
      </c>
      <c r="AA99" s="547"/>
      <c r="AB99" s="547"/>
      <c r="AC99" s="547"/>
      <c r="AD99" s="543">
        <f t="shared" si="5"/>
        <v>1</v>
      </c>
      <c r="AE99" s="544"/>
      <c r="AF99" s="544"/>
      <c r="AG99" s="545"/>
    </row>
    <row r="100" spans="1:33" ht="15" customHeight="1">
      <c r="A100" s="596" t="s">
        <v>1519</v>
      </c>
      <c r="B100" s="597"/>
      <c r="C100" s="597"/>
      <c r="D100" s="597"/>
      <c r="E100" s="597"/>
      <c r="F100" s="597"/>
      <c r="G100" s="597"/>
      <c r="H100" s="597"/>
      <c r="I100" s="598"/>
      <c r="J100" s="761">
        <f>SUM(J101:M102)</f>
        <v>20916</v>
      </c>
      <c r="K100" s="629"/>
      <c r="L100" s="629"/>
      <c r="M100" s="629"/>
      <c r="N100" s="629">
        <f>SUM(N101:R102)</f>
        <v>159875480</v>
      </c>
      <c r="O100" s="629"/>
      <c r="P100" s="629"/>
      <c r="Q100" s="629"/>
      <c r="R100" s="629"/>
      <c r="S100" s="629">
        <f t="shared" si="4"/>
        <v>7644</v>
      </c>
      <c r="T100" s="629"/>
      <c r="U100" s="629"/>
      <c r="V100" s="629"/>
      <c r="W100" s="625">
        <f>J100/M87/12</f>
        <v>0.14690265486725665</v>
      </c>
      <c r="X100" s="625"/>
      <c r="Y100" s="625"/>
      <c r="Z100" s="765">
        <f>ROUND(N100/M87,0)</f>
        <v>13475</v>
      </c>
      <c r="AA100" s="765"/>
      <c r="AB100" s="765"/>
      <c r="AC100" s="765"/>
      <c r="AD100" s="746">
        <f t="shared" si="5"/>
        <v>2085</v>
      </c>
      <c r="AE100" s="747"/>
      <c r="AF100" s="747"/>
      <c r="AG100" s="748"/>
    </row>
    <row r="101" spans="1:33" ht="18" customHeight="1">
      <c r="A101" s="371"/>
      <c r="B101" s="364" t="s">
        <v>7</v>
      </c>
      <c r="C101" s="365"/>
      <c r="D101" s="365"/>
      <c r="E101" s="365"/>
      <c r="F101" s="365"/>
      <c r="G101" s="365"/>
      <c r="H101" s="365"/>
      <c r="I101" s="366"/>
      <c r="J101" s="581">
        <v>20604</v>
      </c>
      <c r="K101" s="437"/>
      <c r="L101" s="437"/>
      <c r="M101" s="437"/>
      <c r="N101" s="437">
        <v>159560620</v>
      </c>
      <c r="O101" s="437"/>
      <c r="P101" s="437"/>
      <c r="Q101" s="437"/>
      <c r="R101" s="437"/>
      <c r="S101" s="437">
        <f t="shared" si="4"/>
        <v>7744</v>
      </c>
      <c r="T101" s="437"/>
      <c r="U101" s="437"/>
      <c r="V101" s="437"/>
      <c r="W101" s="539">
        <f>J101/Y87/12</f>
        <v>0.19900324524802968</v>
      </c>
      <c r="X101" s="539"/>
      <c r="Y101" s="539"/>
      <c r="Z101" s="546">
        <f>ROUND(N101/Y87,0)</f>
        <v>18493</v>
      </c>
      <c r="AA101" s="546"/>
      <c r="AB101" s="546"/>
      <c r="AC101" s="546"/>
      <c r="AD101" s="540">
        <f t="shared" si="5"/>
        <v>2081</v>
      </c>
      <c r="AE101" s="541"/>
      <c r="AF101" s="541"/>
      <c r="AG101" s="542"/>
    </row>
    <row r="102" spans="1:33" ht="18" customHeight="1" thickBot="1">
      <c r="A102" s="372"/>
      <c r="B102" s="367" t="s">
        <v>6</v>
      </c>
      <c r="C102" s="362"/>
      <c r="D102" s="362"/>
      <c r="E102" s="362"/>
      <c r="F102" s="362"/>
      <c r="G102" s="362"/>
      <c r="H102" s="362"/>
      <c r="I102" s="363"/>
      <c r="J102" s="762">
        <v>312</v>
      </c>
      <c r="K102" s="763"/>
      <c r="L102" s="763"/>
      <c r="M102" s="763"/>
      <c r="N102" s="763">
        <v>314860</v>
      </c>
      <c r="O102" s="763"/>
      <c r="P102" s="763"/>
      <c r="Q102" s="763"/>
      <c r="R102" s="763"/>
      <c r="S102" s="763">
        <f t="shared" si="4"/>
        <v>1009</v>
      </c>
      <c r="T102" s="763"/>
      <c r="U102" s="763"/>
      <c r="V102" s="763"/>
      <c r="W102" s="764">
        <f>J102/Y88/12</f>
        <v>0.008032128514056226</v>
      </c>
      <c r="X102" s="764"/>
      <c r="Y102" s="764"/>
      <c r="Z102" s="770">
        <f>ROUND(N102/Y88,0)</f>
        <v>97</v>
      </c>
      <c r="AA102" s="770"/>
      <c r="AB102" s="770"/>
      <c r="AC102" s="770"/>
      <c r="AD102" s="543">
        <f t="shared" si="5"/>
        <v>4</v>
      </c>
      <c r="AE102" s="544"/>
      <c r="AF102" s="544"/>
      <c r="AG102" s="545"/>
    </row>
    <row r="103" spans="1:33" ht="18" customHeight="1" thickBot="1">
      <c r="A103" s="577" t="s">
        <v>1539</v>
      </c>
      <c r="B103" s="578"/>
      <c r="C103" s="578"/>
      <c r="D103" s="578"/>
      <c r="E103" s="578"/>
      <c r="F103" s="578"/>
      <c r="G103" s="578"/>
      <c r="H103" s="578"/>
      <c r="I103" s="579"/>
      <c r="J103" s="583">
        <f>SUM(J97,J100)</f>
        <v>30892</v>
      </c>
      <c r="K103" s="559"/>
      <c r="L103" s="559"/>
      <c r="M103" s="560"/>
      <c r="N103" s="558">
        <f>SUM(N97,N100)</f>
        <v>374115548</v>
      </c>
      <c r="O103" s="559"/>
      <c r="P103" s="559"/>
      <c r="Q103" s="559"/>
      <c r="R103" s="560"/>
      <c r="S103" s="558">
        <f t="shared" si="4"/>
        <v>12110</v>
      </c>
      <c r="T103" s="559"/>
      <c r="U103" s="559"/>
      <c r="V103" s="560"/>
      <c r="W103" s="536">
        <f>J103/M87/12</f>
        <v>0.21696867537575504</v>
      </c>
      <c r="X103" s="537"/>
      <c r="Y103" s="538"/>
      <c r="Z103" s="767">
        <f>ROUND(N103/M87,0)</f>
        <v>31531</v>
      </c>
      <c r="AA103" s="768"/>
      <c r="AB103" s="768"/>
      <c r="AC103" s="769"/>
      <c r="AD103" s="558">
        <f>ROUND(N103/M89,0)</f>
        <v>4880</v>
      </c>
      <c r="AE103" s="559"/>
      <c r="AF103" s="559"/>
      <c r="AG103" s="766"/>
    </row>
  </sheetData>
  <mergeCells count="377">
    <mergeCell ref="M89:O89"/>
    <mergeCell ref="F35:I36"/>
    <mergeCell ref="T33:Z33"/>
    <mergeCell ref="T34:Z34"/>
    <mergeCell ref="J35:S35"/>
    <mergeCell ref="J36:S36"/>
    <mergeCell ref="T35:Z36"/>
    <mergeCell ref="F33:S33"/>
    <mergeCell ref="V87:X87"/>
    <mergeCell ref="AA36:AG36"/>
    <mergeCell ref="AA35:AG35"/>
    <mergeCell ref="AA34:AG34"/>
    <mergeCell ref="M87:O87"/>
    <mergeCell ref="A5:E5"/>
    <mergeCell ref="A6:E20"/>
    <mergeCell ref="A21:E25"/>
    <mergeCell ref="F5:AA5"/>
    <mergeCell ref="F19:O19"/>
    <mergeCell ref="F15:O18"/>
    <mergeCell ref="F13:O14"/>
    <mergeCell ref="F6:O12"/>
    <mergeCell ref="F23:AA23"/>
    <mergeCell ref="P19:AA19"/>
    <mergeCell ref="P20:AA20"/>
    <mergeCell ref="Y24:AG24"/>
    <mergeCell ref="Y25:AG25"/>
    <mergeCell ref="F21:AA21"/>
    <mergeCell ref="F24:O25"/>
    <mergeCell ref="F20:O20"/>
    <mergeCell ref="A26:E32"/>
    <mergeCell ref="AA33:AG33"/>
    <mergeCell ref="W30:X30"/>
    <mergeCell ref="W31:X31"/>
    <mergeCell ref="W32:X32"/>
    <mergeCell ref="F32:R32"/>
    <mergeCell ref="F30:J31"/>
    <mergeCell ref="AB31:AD31"/>
    <mergeCell ref="Y30:AA30"/>
    <mergeCell ref="AE28:AG29"/>
    <mergeCell ref="AD100:AG100"/>
    <mergeCell ref="AD103:AG103"/>
    <mergeCell ref="Z103:AC103"/>
    <mergeCell ref="S101:V101"/>
    <mergeCell ref="Z101:AC101"/>
    <mergeCell ref="AD101:AG101"/>
    <mergeCell ref="Z102:AC102"/>
    <mergeCell ref="AD102:AG102"/>
    <mergeCell ref="J100:M100"/>
    <mergeCell ref="N100:R100"/>
    <mergeCell ref="W100:Y100"/>
    <mergeCell ref="J102:M102"/>
    <mergeCell ref="N102:R102"/>
    <mergeCell ref="W102:Y102"/>
    <mergeCell ref="S102:V102"/>
    <mergeCell ref="S100:V100"/>
    <mergeCell ref="Z97:AC97"/>
    <mergeCell ref="S31:T31"/>
    <mergeCell ref="S32:T32"/>
    <mergeCell ref="T87:U88"/>
    <mergeCell ref="S64:V64"/>
    <mergeCell ref="S65:V65"/>
    <mergeCell ref="Y88:AA88"/>
    <mergeCell ref="S96:V96"/>
    <mergeCell ref="Z96:AC96"/>
    <mergeCell ref="AA37:AG37"/>
    <mergeCell ref="A97:I97"/>
    <mergeCell ref="J97:M97"/>
    <mergeCell ref="N97:R97"/>
    <mergeCell ref="W97:Y97"/>
    <mergeCell ref="S97:V97"/>
    <mergeCell ref="AD96:AG96"/>
    <mergeCell ref="Y87:AA87"/>
    <mergeCell ref="W29:X29"/>
    <mergeCell ref="W28:AA28"/>
    <mergeCell ref="AB30:AD30"/>
    <mergeCell ref="AD69:AG69"/>
    <mergeCell ref="AD70:AG70"/>
    <mergeCell ref="AD67:AG67"/>
    <mergeCell ref="AD68:AG68"/>
    <mergeCell ref="Y41:AA41"/>
    <mergeCell ref="AD97:AG97"/>
    <mergeCell ref="U28:V29"/>
    <mergeCell ref="AB28:AD29"/>
    <mergeCell ref="AB32:AD32"/>
    <mergeCell ref="AE32:AG32"/>
    <mergeCell ref="Y29:AA29"/>
    <mergeCell ref="U32:V32"/>
    <mergeCell ref="AD64:AG64"/>
    <mergeCell ref="AD65:AG65"/>
    <mergeCell ref="AD66:AG66"/>
    <mergeCell ref="U30:V30"/>
    <mergeCell ref="U31:V31"/>
    <mergeCell ref="S30:T30"/>
    <mergeCell ref="Y31:AA31"/>
    <mergeCell ref="K30:R30"/>
    <mergeCell ref="K31:R31"/>
    <mergeCell ref="Y55:AA55"/>
    <mergeCell ref="Y32:AA32"/>
    <mergeCell ref="Y44:AA49"/>
    <mergeCell ref="Q48:X48"/>
    <mergeCell ref="T37:Z37"/>
    <mergeCell ref="F34:S34"/>
    <mergeCell ref="F37:S37"/>
    <mergeCell ref="Q46:X46"/>
    <mergeCell ref="V88:X88"/>
    <mergeCell ref="P24:X24"/>
    <mergeCell ref="P25:X25"/>
    <mergeCell ref="Q53:X53"/>
    <mergeCell ref="Q49:X49"/>
    <mergeCell ref="Q50:X50"/>
    <mergeCell ref="Q51:X51"/>
    <mergeCell ref="Q52:X52"/>
    <mergeCell ref="Q47:X47"/>
    <mergeCell ref="Q55:X55"/>
    <mergeCell ref="Q54:X54"/>
    <mergeCell ref="Y50:AA54"/>
    <mergeCell ref="Q43:X43"/>
    <mergeCell ref="Y43:AA43"/>
    <mergeCell ref="Q44:X44"/>
    <mergeCell ref="Q45:X45"/>
    <mergeCell ref="P16:AA16"/>
    <mergeCell ref="P17:AA17"/>
    <mergeCell ref="P10:AA10"/>
    <mergeCell ref="P11:AA11"/>
    <mergeCell ref="P12:AA12"/>
    <mergeCell ref="P13:AA13"/>
    <mergeCell ref="A33:E37"/>
    <mergeCell ref="F26:R29"/>
    <mergeCell ref="A41:D42"/>
    <mergeCell ref="E41:L42"/>
    <mergeCell ref="Q41:X41"/>
    <mergeCell ref="S27:T29"/>
    <mergeCell ref="U27:AG27"/>
    <mergeCell ref="S26:AG26"/>
    <mergeCell ref="AE30:AG30"/>
    <mergeCell ref="AE31:AG31"/>
    <mergeCell ref="A43:D43"/>
    <mergeCell ref="I48:L48"/>
    <mergeCell ref="E45:H45"/>
    <mergeCell ref="E44:H44"/>
    <mergeCell ref="I44:L44"/>
    <mergeCell ref="E47:H47"/>
    <mergeCell ref="E43:H43"/>
    <mergeCell ref="I43:L43"/>
    <mergeCell ref="I45:L45"/>
    <mergeCell ref="A44:D44"/>
    <mergeCell ref="E46:H46"/>
    <mergeCell ref="E48:H48"/>
    <mergeCell ref="I47:L47"/>
    <mergeCell ref="I46:L46"/>
    <mergeCell ref="AB5:AG5"/>
    <mergeCell ref="AB6:AG17"/>
    <mergeCell ref="AB18:AG18"/>
    <mergeCell ref="P18:AA18"/>
    <mergeCell ref="P6:AA6"/>
    <mergeCell ref="P7:AA7"/>
    <mergeCell ref="P8:AA8"/>
    <mergeCell ref="P9:AA9"/>
    <mergeCell ref="P14:AA14"/>
    <mergeCell ref="P15:AA15"/>
    <mergeCell ref="A70:I70"/>
    <mergeCell ref="AB21:AG23"/>
    <mergeCell ref="AB19:AG20"/>
    <mergeCell ref="A48:D48"/>
    <mergeCell ref="A45:D45"/>
    <mergeCell ref="A46:D46"/>
    <mergeCell ref="A47:D47"/>
    <mergeCell ref="F22:AA22"/>
    <mergeCell ref="B67:I67"/>
    <mergeCell ref="B68:I68"/>
    <mergeCell ref="B69:I69"/>
    <mergeCell ref="B64:I64"/>
    <mergeCell ref="B65:I65"/>
    <mergeCell ref="B66:I66"/>
    <mergeCell ref="A62:I62"/>
    <mergeCell ref="J62:M62"/>
    <mergeCell ref="AD62:AG62"/>
    <mergeCell ref="AD63:AG63"/>
    <mergeCell ref="B63:I63"/>
    <mergeCell ref="S62:V62"/>
    <mergeCell ref="S63:V63"/>
    <mergeCell ref="N62:R62"/>
    <mergeCell ref="N63:R63"/>
    <mergeCell ref="B76:I76"/>
    <mergeCell ref="B77:I77"/>
    <mergeCell ref="B71:I71"/>
    <mergeCell ref="B72:I72"/>
    <mergeCell ref="A73:I73"/>
    <mergeCell ref="B75:I75"/>
    <mergeCell ref="B74:I74"/>
    <mergeCell ref="A78:I78"/>
    <mergeCell ref="A79:I79"/>
    <mergeCell ref="A80:I80"/>
    <mergeCell ref="A81:I81"/>
    <mergeCell ref="B82:I82"/>
    <mergeCell ref="B83:I83"/>
    <mergeCell ref="B84:I84"/>
    <mergeCell ref="A85:I85"/>
    <mergeCell ref="AD71:AG71"/>
    <mergeCell ref="AD72:AG72"/>
    <mergeCell ref="AD73:AG73"/>
    <mergeCell ref="AD74:AG74"/>
    <mergeCell ref="AD75:AG75"/>
    <mergeCell ref="AD76:AG76"/>
    <mergeCell ref="AD77:AG77"/>
    <mergeCell ref="AD78:AG78"/>
    <mergeCell ref="AD79:AG79"/>
    <mergeCell ref="AD80:AG80"/>
    <mergeCell ref="AD81:AG81"/>
    <mergeCell ref="AD82:AG82"/>
    <mergeCell ref="AD83:AG83"/>
    <mergeCell ref="AD84:AG84"/>
    <mergeCell ref="AD85:AG85"/>
    <mergeCell ref="Z62:AC62"/>
    <mergeCell ref="Z63:AC63"/>
    <mergeCell ref="Z64:AC64"/>
    <mergeCell ref="Z65:AC65"/>
    <mergeCell ref="Z66:AC66"/>
    <mergeCell ref="Z67:AC67"/>
    <mergeCell ref="Z68:AC68"/>
    <mergeCell ref="Z69:AC69"/>
    <mergeCell ref="Z70:AC70"/>
    <mergeCell ref="Z71:AC71"/>
    <mergeCell ref="Z72:AC72"/>
    <mergeCell ref="Z73:AC73"/>
    <mergeCell ref="Z74:AC74"/>
    <mergeCell ref="Z75:AC75"/>
    <mergeCell ref="Z76:AC76"/>
    <mergeCell ref="Z77:AC77"/>
    <mergeCell ref="Z78:AC78"/>
    <mergeCell ref="Z79:AC79"/>
    <mergeCell ref="Z80:AC80"/>
    <mergeCell ref="Z81:AC81"/>
    <mergeCell ref="Z82:AC82"/>
    <mergeCell ref="Z83:AC83"/>
    <mergeCell ref="Z84:AC84"/>
    <mergeCell ref="Z85:AC85"/>
    <mergeCell ref="S66:V66"/>
    <mergeCell ref="S67:V67"/>
    <mergeCell ref="S68:V68"/>
    <mergeCell ref="S69:V69"/>
    <mergeCell ref="S70:V70"/>
    <mergeCell ref="S71:V71"/>
    <mergeCell ref="S72:V72"/>
    <mergeCell ref="S73:V73"/>
    <mergeCell ref="S74:V74"/>
    <mergeCell ref="S75:V75"/>
    <mergeCell ref="S76:V76"/>
    <mergeCell ref="S77:V77"/>
    <mergeCell ref="S78:V78"/>
    <mergeCell ref="S79:V79"/>
    <mergeCell ref="S80:V80"/>
    <mergeCell ref="S81:V81"/>
    <mergeCell ref="S82:V82"/>
    <mergeCell ref="S83:V83"/>
    <mergeCell ref="S84:V84"/>
    <mergeCell ref="S85:V85"/>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J80:M80"/>
    <mergeCell ref="J81:M81"/>
    <mergeCell ref="J82:M82"/>
    <mergeCell ref="J83:M83"/>
    <mergeCell ref="J84:M84"/>
    <mergeCell ref="J85:M85"/>
    <mergeCell ref="N64:R64"/>
    <mergeCell ref="N65:R65"/>
    <mergeCell ref="N66:R66"/>
    <mergeCell ref="N67:R67"/>
    <mergeCell ref="N68:R68"/>
    <mergeCell ref="N69:R69"/>
    <mergeCell ref="N70:R70"/>
    <mergeCell ref="N71:R71"/>
    <mergeCell ref="N72:R72"/>
    <mergeCell ref="N73:R73"/>
    <mergeCell ref="N74:R74"/>
    <mergeCell ref="N75:R75"/>
    <mergeCell ref="N76:R76"/>
    <mergeCell ref="N77:R77"/>
    <mergeCell ref="N78:R78"/>
    <mergeCell ref="N79:R79"/>
    <mergeCell ref="N80:R80"/>
    <mergeCell ref="N81:R81"/>
    <mergeCell ref="N82:R82"/>
    <mergeCell ref="N83:R83"/>
    <mergeCell ref="N84:R84"/>
    <mergeCell ref="N85:R85"/>
    <mergeCell ref="W62:Y62"/>
    <mergeCell ref="W63:Y63"/>
    <mergeCell ref="W64:Y64"/>
    <mergeCell ref="W65:Y65"/>
    <mergeCell ref="W66:Y66"/>
    <mergeCell ref="W67:Y67"/>
    <mergeCell ref="W68:Y68"/>
    <mergeCell ref="W69:Y69"/>
    <mergeCell ref="W70:Y70"/>
    <mergeCell ref="W71:Y71"/>
    <mergeCell ref="W72:Y72"/>
    <mergeCell ref="W73:Y73"/>
    <mergeCell ref="W75:Y75"/>
    <mergeCell ref="W76:Y76"/>
    <mergeCell ref="W77:Y77"/>
    <mergeCell ref="W78:Y78"/>
    <mergeCell ref="A58:I61"/>
    <mergeCell ref="J58:M60"/>
    <mergeCell ref="N58:R60"/>
    <mergeCell ref="J61:M61"/>
    <mergeCell ref="N61:R61"/>
    <mergeCell ref="W85:Y85"/>
    <mergeCell ref="S58:V60"/>
    <mergeCell ref="S61:V61"/>
    <mergeCell ref="W79:Y79"/>
    <mergeCell ref="W83:Y83"/>
    <mergeCell ref="W84:Y84"/>
    <mergeCell ref="W74:Y74"/>
    <mergeCell ref="W80:Y80"/>
    <mergeCell ref="W81:Y81"/>
    <mergeCell ref="W82:Y82"/>
    <mergeCell ref="AD58:AG60"/>
    <mergeCell ref="AD61:AG61"/>
    <mergeCell ref="W58:Y60"/>
    <mergeCell ref="W61:Y61"/>
    <mergeCell ref="Z58:AC60"/>
    <mergeCell ref="Z61:AC61"/>
    <mergeCell ref="A103:I103"/>
    <mergeCell ref="J95:M95"/>
    <mergeCell ref="J98:M98"/>
    <mergeCell ref="J99:M99"/>
    <mergeCell ref="J103:M103"/>
    <mergeCell ref="A92:I96"/>
    <mergeCell ref="J96:M96"/>
    <mergeCell ref="J92:M94"/>
    <mergeCell ref="A100:I100"/>
    <mergeCell ref="J101:M101"/>
    <mergeCell ref="N92:R94"/>
    <mergeCell ref="N96:R96"/>
    <mergeCell ref="S92:V94"/>
    <mergeCell ref="N95:R95"/>
    <mergeCell ref="W92:Y94"/>
    <mergeCell ref="W95:Y95"/>
    <mergeCell ref="W96:Y96"/>
    <mergeCell ref="N103:R103"/>
    <mergeCell ref="S95:V95"/>
    <mergeCell ref="S98:V98"/>
    <mergeCell ref="S99:V99"/>
    <mergeCell ref="S103:V103"/>
    <mergeCell ref="N99:R99"/>
    <mergeCell ref="W99:Y99"/>
    <mergeCell ref="W103:Y103"/>
    <mergeCell ref="N98:R98"/>
    <mergeCell ref="W98:Y98"/>
    <mergeCell ref="AD98:AG98"/>
    <mergeCell ref="AD99:AG99"/>
    <mergeCell ref="Z98:AC98"/>
    <mergeCell ref="Z99:AC99"/>
    <mergeCell ref="N101:R101"/>
    <mergeCell ref="W101:Y101"/>
    <mergeCell ref="Z100:AC100"/>
    <mergeCell ref="Z92:AC94"/>
    <mergeCell ref="AD92:AG94"/>
    <mergeCell ref="Z95:AC95"/>
    <mergeCell ref="AD95:AG95"/>
  </mergeCells>
  <printOptions/>
  <pageMargins left="0.75" right="0.75" top="1" bottom="0.75" header="0.512" footer="0.512"/>
  <pageSetup firstPageNumber="6" useFirstPageNumber="1" horizontalDpi="600" verticalDpi="600" orientation="portrait" paperSize="9" scale="85" r:id="rId1"/>
  <headerFooter alignWithMargins="0">
    <oddFooter>&amp;C－&amp;P－</oddFooter>
  </headerFooter>
  <rowBreaks count="1" manualBreakCount="1">
    <brk id="55" max="255" man="1"/>
  </rowBreaks>
</worksheet>
</file>

<file path=xl/worksheets/sheet8.xml><?xml version="1.0" encoding="utf-8"?>
<worksheet xmlns="http://schemas.openxmlformats.org/spreadsheetml/2006/main" xmlns:r="http://schemas.openxmlformats.org/officeDocument/2006/relationships">
  <dimension ref="A1:AG53"/>
  <sheetViews>
    <sheetView workbookViewId="0" topLeftCell="A1">
      <selection activeCell="X51" sqref="X51"/>
    </sheetView>
  </sheetViews>
  <sheetFormatPr defaultColWidth="9.00390625" defaultRowHeight="15" customHeight="1"/>
  <cols>
    <col min="1" max="16384" width="2.625" style="11" customWidth="1"/>
  </cols>
  <sheetData>
    <row r="1" ht="15" customHeight="1">
      <c r="A1" s="11" t="s">
        <v>8</v>
      </c>
    </row>
    <row r="3" ht="15" customHeight="1">
      <c r="A3" s="11" t="s">
        <v>9</v>
      </c>
    </row>
    <row r="4" spans="29:33" ht="15" customHeight="1" thickBot="1">
      <c r="AC4" s="719" t="s">
        <v>3</v>
      </c>
      <c r="AD4" s="719"/>
      <c r="AE4" s="719"/>
      <c r="AF4" s="719"/>
      <c r="AG4" s="719"/>
    </row>
    <row r="5" spans="1:33" ht="15" customHeight="1">
      <c r="A5" s="883"/>
      <c r="B5" s="877"/>
      <c r="C5" s="877"/>
      <c r="D5" s="877"/>
      <c r="E5" s="913" t="s">
        <v>13</v>
      </c>
      <c r="F5" s="913"/>
      <c r="G5" s="913"/>
      <c r="H5" s="913"/>
      <c r="I5" s="913" t="s">
        <v>14</v>
      </c>
      <c r="J5" s="913"/>
      <c r="K5" s="913"/>
      <c r="L5" s="913"/>
      <c r="M5" s="913" t="s">
        <v>15</v>
      </c>
      <c r="N5" s="913"/>
      <c r="O5" s="913"/>
      <c r="P5" s="913"/>
      <c r="Q5" s="919" t="s">
        <v>16</v>
      </c>
      <c r="R5" s="919"/>
      <c r="S5" s="919"/>
      <c r="T5" s="919"/>
      <c r="U5" s="919" t="s">
        <v>17</v>
      </c>
      <c r="V5" s="919"/>
      <c r="W5" s="919"/>
      <c r="X5" s="919"/>
      <c r="Y5" s="877" t="s">
        <v>10</v>
      </c>
      <c r="Z5" s="877"/>
      <c r="AA5" s="877"/>
      <c r="AB5" s="877"/>
      <c r="AC5" s="877"/>
      <c r="AD5" s="877"/>
      <c r="AE5" s="877"/>
      <c r="AF5" s="877"/>
      <c r="AG5" s="878"/>
    </row>
    <row r="6" spans="1:33" ht="15" customHeight="1" thickBot="1">
      <c r="A6" s="884"/>
      <c r="B6" s="885"/>
      <c r="C6" s="885"/>
      <c r="D6" s="885"/>
      <c r="E6" s="914" t="s">
        <v>1219</v>
      </c>
      <c r="F6" s="914"/>
      <c r="G6" s="914"/>
      <c r="H6" s="914"/>
      <c r="I6" s="914" t="s">
        <v>1222</v>
      </c>
      <c r="J6" s="914"/>
      <c r="K6" s="914"/>
      <c r="L6" s="914"/>
      <c r="M6" s="914" t="s">
        <v>1218</v>
      </c>
      <c r="N6" s="914"/>
      <c r="O6" s="914"/>
      <c r="P6" s="914"/>
      <c r="Q6" s="914" t="s">
        <v>1221</v>
      </c>
      <c r="R6" s="914"/>
      <c r="S6" s="914"/>
      <c r="T6" s="914"/>
      <c r="U6" s="914" t="s">
        <v>1220</v>
      </c>
      <c r="V6" s="914"/>
      <c r="W6" s="914"/>
      <c r="X6" s="914"/>
      <c r="Y6" s="885"/>
      <c r="Z6" s="885"/>
      <c r="AA6" s="885"/>
      <c r="AB6" s="885"/>
      <c r="AC6" s="885"/>
      <c r="AD6" s="885"/>
      <c r="AE6" s="885"/>
      <c r="AF6" s="885"/>
      <c r="AG6" s="920"/>
    </row>
    <row r="7" spans="1:33" ht="15" customHeight="1">
      <c r="A7" s="887" t="s">
        <v>11</v>
      </c>
      <c r="B7" s="888"/>
      <c r="C7" s="888"/>
      <c r="D7" s="888"/>
      <c r="E7" s="869">
        <v>4400</v>
      </c>
      <c r="F7" s="869"/>
      <c r="G7" s="869"/>
      <c r="H7" s="869"/>
      <c r="I7" s="869">
        <v>6600</v>
      </c>
      <c r="J7" s="869"/>
      <c r="K7" s="869"/>
      <c r="L7" s="869"/>
      <c r="M7" s="869">
        <v>8800</v>
      </c>
      <c r="N7" s="869"/>
      <c r="O7" s="869"/>
      <c r="P7" s="869"/>
      <c r="Q7" s="869">
        <v>11000</v>
      </c>
      <c r="R7" s="869"/>
      <c r="S7" s="869"/>
      <c r="T7" s="869"/>
      <c r="U7" s="869">
        <v>13200</v>
      </c>
      <c r="V7" s="869"/>
      <c r="W7" s="869"/>
      <c r="X7" s="869"/>
      <c r="Y7" s="400" t="s">
        <v>1216</v>
      </c>
      <c r="Z7" s="400"/>
      <c r="AA7" s="400"/>
      <c r="AB7" s="400"/>
      <c r="AC7" s="400"/>
      <c r="AD7" s="400"/>
      <c r="AE7" s="400"/>
      <c r="AF7" s="400"/>
      <c r="AG7" s="921"/>
    </row>
    <row r="8" spans="1:33" ht="15" customHeight="1">
      <c r="A8" s="915" t="s">
        <v>12</v>
      </c>
      <c r="B8" s="916"/>
      <c r="C8" s="916"/>
      <c r="D8" s="917"/>
      <c r="E8" s="901">
        <v>13200</v>
      </c>
      <c r="F8" s="902"/>
      <c r="G8" s="902"/>
      <c r="H8" s="581"/>
      <c r="I8" s="901">
        <v>19800</v>
      </c>
      <c r="J8" s="902"/>
      <c r="K8" s="902"/>
      <c r="L8" s="581"/>
      <c r="M8" s="901">
        <v>26400</v>
      </c>
      <c r="N8" s="902"/>
      <c r="O8" s="902"/>
      <c r="P8" s="581"/>
      <c r="Q8" s="901">
        <v>33000</v>
      </c>
      <c r="R8" s="902"/>
      <c r="S8" s="902"/>
      <c r="T8" s="581"/>
      <c r="U8" s="901">
        <v>39600</v>
      </c>
      <c r="V8" s="902"/>
      <c r="W8" s="902"/>
      <c r="X8" s="581"/>
      <c r="Y8" s="922" t="s">
        <v>1217</v>
      </c>
      <c r="Z8" s="923"/>
      <c r="AA8" s="923"/>
      <c r="AB8" s="923"/>
      <c r="AC8" s="923"/>
      <c r="AD8" s="923"/>
      <c r="AE8" s="923"/>
      <c r="AF8" s="923"/>
      <c r="AG8" s="924"/>
    </row>
    <row r="9" spans="1:33" ht="15" customHeight="1" thickBot="1">
      <c r="A9" s="918" t="s">
        <v>655</v>
      </c>
      <c r="B9" s="388"/>
      <c r="C9" s="388"/>
      <c r="D9" s="387"/>
      <c r="E9" s="880">
        <v>17600</v>
      </c>
      <c r="F9" s="881"/>
      <c r="G9" s="881"/>
      <c r="H9" s="582"/>
      <c r="I9" s="880">
        <v>26400</v>
      </c>
      <c r="J9" s="881"/>
      <c r="K9" s="881"/>
      <c r="L9" s="582"/>
      <c r="M9" s="880">
        <v>35200</v>
      </c>
      <c r="N9" s="881"/>
      <c r="O9" s="881"/>
      <c r="P9" s="582"/>
      <c r="Q9" s="880">
        <v>44000</v>
      </c>
      <c r="R9" s="881"/>
      <c r="S9" s="881"/>
      <c r="T9" s="582"/>
      <c r="U9" s="880">
        <v>52800</v>
      </c>
      <c r="V9" s="881"/>
      <c r="W9" s="881"/>
      <c r="X9" s="582"/>
      <c r="Y9" s="874" t="s">
        <v>656</v>
      </c>
      <c r="Z9" s="875"/>
      <c r="AA9" s="875"/>
      <c r="AB9" s="875"/>
      <c r="AC9" s="875"/>
      <c r="AD9" s="875"/>
      <c r="AE9" s="875"/>
      <c r="AF9" s="875"/>
      <c r="AG9" s="876"/>
    </row>
    <row r="10" spans="1:33" ht="30.75" customHeight="1" thickBot="1">
      <c r="A10" s="912" t="s">
        <v>1275</v>
      </c>
      <c r="B10" s="855"/>
      <c r="C10" s="855"/>
      <c r="D10" s="856"/>
      <c r="E10" s="624">
        <v>17600</v>
      </c>
      <c r="F10" s="624"/>
      <c r="G10" s="624"/>
      <c r="H10" s="624"/>
      <c r="I10" s="624">
        <v>26400</v>
      </c>
      <c r="J10" s="624"/>
      <c r="K10" s="624"/>
      <c r="L10" s="624"/>
      <c r="M10" s="624">
        <v>35200</v>
      </c>
      <c r="N10" s="624"/>
      <c r="O10" s="624"/>
      <c r="P10" s="624"/>
      <c r="Q10" s="624">
        <v>44000</v>
      </c>
      <c r="R10" s="624"/>
      <c r="S10" s="624"/>
      <c r="T10" s="624"/>
      <c r="U10" s="624">
        <v>52800</v>
      </c>
      <c r="V10" s="624"/>
      <c r="W10" s="624"/>
      <c r="X10" s="624"/>
      <c r="Y10" s="852"/>
      <c r="Z10" s="852"/>
      <c r="AA10" s="852"/>
      <c r="AB10" s="852"/>
      <c r="AC10" s="852"/>
      <c r="AD10" s="852"/>
      <c r="AE10" s="852"/>
      <c r="AF10" s="852"/>
      <c r="AG10" s="853"/>
    </row>
    <row r="11" spans="1:33" ht="15" customHeight="1" hidden="1" thickBot="1">
      <c r="A11" s="945" t="s">
        <v>190</v>
      </c>
      <c r="B11" s="946"/>
      <c r="C11" s="946"/>
      <c r="D11" s="947"/>
      <c r="E11" s="942">
        <v>17600</v>
      </c>
      <c r="F11" s="942"/>
      <c r="G11" s="942"/>
      <c r="H11" s="942"/>
      <c r="I11" s="942">
        <v>26400</v>
      </c>
      <c r="J11" s="942"/>
      <c r="K11" s="942"/>
      <c r="L11" s="942"/>
      <c r="M11" s="942">
        <v>35200</v>
      </c>
      <c r="N11" s="942"/>
      <c r="O11" s="942"/>
      <c r="P11" s="942"/>
      <c r="Q11" s="942">
        <v>44000</v>
      </c>
      <c r="R11" s="942"/>
      <c r="S11" s="942"/>
      <c r="T11" s="942"/>
      <c r="U11" s="942">
        <v>52800</v>
      </c>
      <c r="V11" s="942"/>
      <c r="W11" s="942"/>
      <c r="X11" s="942"/>
      <c r="Y11" s="943" t="s">
        <v>657</v>
      </c>
      <c r="Z11" s="943"/>
      <c r="AA11" s="943"/>
      <c r="AB11" s="943"/>
      <c r="AC11" s="943"/>
      <c r="AD11" s="943"/>
      <c r="AE11" s="943"/>
      <c r="AF11" s="943"/>
      <c r="AG11" s="944"/>
    </row>
    <row r="12" spans="1:33" ht="15" customHeight="1" hidden="1" thickBot="1">
      <c r="A12" s="854" t="s">
        <v>92</v>
      </c>
      <c r="B12" s="855"/>
      <c r="C12" s="855"/>
      <c r="D12" s="856"/>
      <c r="E12" s="624">
        <v>17600</v>
      </c>
      <c r="F12" s="624"/>
      <c r="G12" s="624"/>
      <c r="H12" s="624"/>
      <c r="I12" s="624">
        <v>26400</v>
      </c>
      <c r="J12" s="624"/>
      <c r="K12" s="624"/>
      <c r="L12" s="624"/>
      <c r="M12" s="624">
        <v>35200</v>
      </c>
      <c r="N12" s="624"/>
      <c r="O12" s="624"/>
      <c r="P12" s="624"/>
      <c r="Q12" s="624">
        <v>44000</v>
      </c>
      <c r="R12" s="624"/>
      <c r="S12" s="624"/>
      <c r="T12" s="624"/>
      <c r="U12" s="624">
        <v>52800</v>
      </c>
      <c r="V12" s="624"/>
      <c r="W12" s="624"/>
      <c r="X12" s="624"/>
      <c r="Y12" s="852" t="s">
        <v>657</v>
      </c>
      <c r="Z12" s="852"/>
      <c r="AA12" s="852"/>
      <c r="AB12" s="852"/>
      <c r="AC12" s="852"/>
      <c r="AD12" s="852"/>
      <c r="AE12" s="852"/>
      <c r="AF12" s="852"/>
      <c r="AG12" s="853"/>
    </row>
    <row r="14" ht="15" customHeight="1">
      <c r="A14" s="11" t="s">
        <v>208</v>
      </c>
    </row>
    <row r="15" spans="28:30" ht="15" customHeight="1" thickBot="1">
      <c r="AB15" s="31"/>
      <c r="AC15" s="31"/>
      <c r="AD15" s="31" t="s">
        <v>409</v>
      </c>
    </row>
    <row r="16" spans="1:30" ht="15" customHeight="1">
      <c r="A16" s="925" t="s">
        <v>18</v>
      </c>
      <c r="B16" s="480"/>
      <c r="C16" s="480"/>
      <c r="D16" s="480"/>
      <c r="E16" s="480" t="s">
        <v>19</v>
      </c>
      <c r="F16" s="480"/>
      <c r="G16" s="480"/>
      <c r="H16" s="480"/>
      <c r="I16" s="480" t="s">
        <v>1258</v>
      </c>
      <c r="J16" s="480"/>
      <c r="K16" s="480"/>
      <c r="L16" s="480"/>
      <c r="M16" s="480" t="s">
        <v>20</v>
      </c>
      <c r="N16" s="480"/>
      <c r="O16" s="480"/>
      <c r="P16" s="480"/>
      <c r="Q16" s="480"/>
      <c r="R16" s="480" t="s">
        <v>21</v>
      </c>
      <c r="S16" s="480"/>
      <c r="T16" s="480"/>
      <c r="U16" s="480"/>
      <c r="V16" s="480"/>
      <c r="W16" s="480" t="s">
        <v>22</v>
      </c>
      <c r="X16" s="480"/>
      <c r="Y16" s="480"/>
      <c r="Z16" s="480"/>
      <c r="AA16" s="480" t="s">
        <v>23</v>
      </c>
      <c r="AB16" s="480"/>
      <c r="AC16" s="480"/>
      <c r="AD16" s="493"/>
    </row>
    <row r="17" spans="1:30" ht="15" customHeight="1">
      <c r="A17" s="926" t="s">
        <v>13</v>
      </c>
      <c r="B17" s="481"/>
      <c r="C17" s="481"/>
      <c r="D17" s="481"/>
      <c r="E17" s="437">
        <v>2063</v>
      </c>
      <c r="F17" s="437"/>
      <c r="G17" s="437"/>
      <c r="H17" s="437"/>
      <c r="I17" s="454">
        <f>1-SUM(I18:L21)</f>
        <v>0.025399999999999978</v>
      </c>
      <c r="J17" s="454"/>
      <c r="K17" s="454"/>
      <c r="L17" s="454"/>
      <c r="M17" s="437">
        <v>33877110</v>
      </c>
      <c r="N17" s="437"/>
      <c r="O17" s="437"/>
      <c r="P17" s="437"/>
      <c r="Q17" s="437"/>
      <c r="R17" s="437">
        <v>33323030</v>
      </c>
      <c r="S17" s="437"/>
      <c r="T17" s="437"/>
      <c r="U17" s="437"/>
      <c r="V17" s="437"/>
      <c r="W17" s="437">
        <f>M17-R17</f>
        <v>554080</v>
      </c>
      <c r="X17" s="437"/>
      <c r="Y17" s="437"/>
      <c r="Z17" s="437"/>
      <c r="AA17" s="454">
        <f aca="true" t="shared" si="0" ref="AA17:AA22">ROUND(R17/M17,4)</f>
        <v>0.9836</v>
      </c>
      <c r="AB17" s="454"/>
      <c r="AC17" s="454"/>
      <c r="AD17" s="495"/>
    </row>
    <row r="18" spans="1:30" ht="15" customHeight="1">
      <c r="A18" s="926" t="s">
        <v>14</v>
      </c>
      <c r="B18" s="481"/>
      <c r="C18" s="481"/>
      <c r="D18" s="481"/>
      <c r="E18" s="437">
        <v>29667</v>
      </c>
      <c r="F18" s="437"/>
      <c r="G18" s="437"/>
      <c r="H18" s="437"/>
      <c r="I18" s="454">
        <f>ROUND(E18/$E$22,4)</f>
        <v>0.3656</v>
      </c>
      <c r="J18" s="454"/>
      <c r="K18" s="454"/>
      <c r="L18" s="454"/>
      <c r="M18" s="437">
        <v>735899010</v>
      </c>
      <c r="N18" s="437"/>
      <c r="O18" s="437"/>
      <c r="P18" s="437"/>
      <c r="Q18" s="437"/>
      <c r="R18" s="437">
        <v>723287290</v>
      </c>
      <c r="S18" s="437"/>
      <c r="T18" s="437"/>
      <c r="U18" s="437"/>
      <c r="V18" s="437"/>
      <c r="W18" s="437">
        <f>M18-R18</f>
        <v>12611720</v>
      </c>
      <c r="X18" s="437"/>
      <c r="Y18" s="437"/>
      <c r="Z18" s="437"/>
      <c r="AA18" s="454">
        <f t="shared" si="0"/>
        <v>0.9829</v>
      </c>
      <c r="AB18" s="454"/>
      <c r="AC18" s="454"/>
      <c r="AD18" s="495"/>
    </row>
    <row r="19" spans="1:30" ht="15" customHeight="1">
      <c r="A19" s="926" t="s">
        <v>15</v>
      </c>
      <c r="B19" s="481"/>
      <c r="C19" s="481"/>
      <c r="D19" s="481"/>
      <c r="E19" s="437">
        <v>22063</v>
      </c>
      <c r="F19" s="437"/>
      <c r="G19" s="437"/>
      <c r="H19" s="437"/>
      <c r="I19" s="454">
        <f>ROUND(E19/$E$22,4)</f>
        <v>0.2719</v>
      </c>
      <c r="J19" s="454"/>
      <c r="K19" s="454"/>
      <c r="L19" s="454"/>
      <c r="M19" s="437">
        <v>740101880</v>
      </c>
      <c r="N19" s="437"/>
      <c r="O19" s="437"/>
      <c r="P19" s="437"/>
      <c r="Q19" s="437"/>
      <c r="R19" s="437">
        <v>731192950</v>
      </c>
      <c r="S19" s="437"/>
      <c r="T19" s="437"/>
      <c r="U19" s="437"/>
      <c r="V19" s="437"/>
      <c r="W19" s="437">
        <f>M19-R19</f>
        <v>8908930</v>
      </c>
      <c r="X19" s="437"/>
      <c r="Y19" s="437"/>
      <c r="Z19" s="437"/>
      <c r="AA19" s="454">
        <f t="shared" si="0"/>
        <v>0.988</v>
      </c>
      <c r="AB19" s="454"/>
      <c r="AC19" s="454"/>
      <c r="AD19" s="495"/>
    </row>
    <row r="20" spans="1:30" ht="15" customHeight="1">
      <c r="A20" s="926" t="s">
        <v>16</v>
      </c>
      <c r="B20" s="481"/>
      <c r="C20" s="481"/>
      <c r="D20" s="481"/>
      <c r="E20" s="437">
        <v>12894</v>
      </c>
      <c r="F20" s="437"/>
      <c r="G20" s="437"/>
      <c r="H20" s="437"/>
      <c r="I20" s="454">
        <f>ROUND(E20/$E$22,4)</f>
        <v>0.1589</v>
      </c>
      <c r="J20" s="454"/>
      <c r="K20" s="454"/>
      <c r="L20" s="454"/>
      <c r="M20" s="437">
        <v>528473130</v>
      </c>
      <c r="N20" s="437"/>
      <c r="O20" s="437"/>
      <c r="P20" s="437"/>
      <c r="Q20" s="437"/>
      <c r="R20" s="437">
        <v>522743110</v>
      </c>
      <c r="S20" s="437"/>
      <c r="T20" s="437"/>
      <c r="U20" s="437"/>
      <c r="V20" s="437"/>
      <c r="W20" s="437">
        <f>M20-R20</f>
        <v>5730020</v>
      </c>
      <c r="X20" s="437"/>
      <c r="Y20" s="437"/>
      <c r="Z20" s="437"/>
      <c r="AA20" s="454">
        <f t="shared" si="0"/>
        <v>0.9892</v>
      </c>
      <c r="AB20" s="454"/>
      <c r="AC20" s="454"/>
      <c r="AD20" s="495"/>
    </row>
    <row r="21" spans="1:30" ht="15" customHeight="1">
      <c r="A21" s="926" t="s">
        <v>17</v>
      </c>
      <c r="B21" s="481"/>
      <c r="C21" s="481"/>
      <c r="D21" s="481"/>
      <c r="E21" s="437">
        <v>14457</v>
      </c>
      <c r="F21" s="437"/>
      <c r="G21" s="437"/>
      <c r="H21" s="437"/>
      <c r="I21" s="454">
        <f>ROUND(E21/$E$22,4)</f>
        <v>0.1782</v>
      </c>
      <c r="J21" s="454"/>
      <c r="K21" s="454"/>
      <c r="L21" s="454"/>
      <c r="M21" s="437">
        <v>714702740</v>
      </c>
      <c r="N21" s="437"/>
      <c r="O21" s="437"/>
      <c r="P21" s="437"/>
      <c r="Q21" s="437"/>
      <c r="R21" s="437">
        <v>710260290</v>
      </c>
      <c r="S21" s="437"/>
      <c r="T21" s="437"/>
      <c r="U21" s="437"/>
      <c r="V21" s="437"/>
      <c r="W21" s="437">
        <f>M21-R21</f>
        <v>4442450</v>
      </c>
      <c r="X21" s="437"/>
      <c r="Y21" s="437"/>
      <c r="Z21" s="437"/>
      <c r="AA21" s="454">
        <f t="shared" si="0"/>
        <v>0.9938</v>
      </c>
      <c r="AB21" s="454"/>
      <c r="AC21" s="454"/>
      <c r="AD21" s="495"/>
    </row>
    <row r="22" spans="1:30" ht="15" customHeight="1" thickBot="1">
      <c r="A22" s="927" t="s">
        <v>1257</v>
      </c>
      <c r="B22" s="695"/>
      <c r="C22" s="695"/>
      <c r="D22" s="695"/>
      <c r="E22" s="763">
        <f>SUM(E17:H21)</f>
        <v>81144</v>
      </c>
      <c r="F22" s="763"/>
      <c r="G22" s="763"/>
      <c r="H22" s="763"/>
      <c r="I22" s="490">
        <f>SUM(I17:L21)</f>
        <v>1</v>
      </c>
      <c r="J22" s="490"/>
      <c r="K22" s="490"/>
      <c r="L22" s="490"/>
      <c r="M22" s="763">
        <f>SUM(M17:P21)</f>
        <v>2753053870</v>
      </c>
      <c r="N22" s="763"/>
      <c r="O22" s="763"/>
      <c r="P22" s="763"/>
      <c r="Q22" s="763"/>
      <c r="R22" s="763">
        <f>SUM(R17:U21)</f>
        <v>2720806670</v>
      </c>
      <c r="S22" s="763"/>
      <c r="T22" s="763"/>
      <c r="U22" s="763"/>
      <c r="V22" s="763"/>
      <c r="W22" s="763">
        <f>SUM(W17:Z21)</f>
        <v>32247200</v>
      </c>
      <c r="X22" s="763"/>
      <c r="Y22" s="763"/>
      <c r="Z22" s="763"/>
      <c r="AA22" s="438">
        <f t="shared" si="0"/>
        <v>0.9883</v>
      </c>
      <c r="AB22" s="438"/>
      <c r="AC22" s="438"/>
      <c r="AD22" s="879"/>
    </row>
    <row r="24" ht="15" customHeight="1">
      <c r="A24" s="11" t="s">
        <v>207</v>
      </c>
    </row>
    <row r="25" spans="30:33" ht="15" customHeight="1" thickBot="1">
      <c r="AD25" s="247"/>
      <c r="AE25" s="247"/>
      <c r="AF25" s="247"/>
      <c r="AG25" s="247" t="s">
        <v>409</v>
      </c>
    </row>
    <row r="26" spans="1:33" ht="15" customHeight="1">
      <c r="A26" s="883"/>
      <c r="B26" s="877"/>
      <c r="C26" s="877"/>
      <c r="D26" s="877"/>
      <c r="E26" s="877"/>
      <c r="F26" s="877" t="s">
        <v>19</v>
      </c>
      <c r="G26" s="877"/>
      <c r="H26" s="877"/>
      <c r="I26" s="877"/>
      <c r="J26" s="898" t="s">
        <v>1254</v>
      </c>
      <c r="K26" s="899"/>
      <c r="L26" s="900"/>
      <c r="M26" s="898" t="s">
        <v>20</v>
      </c>
      <c r="N26" s="899"/>
      <c r="O26" s="899"/>
      <c r="P26" s="899"/>
      <c r="Q26" s="900"/>
      <c r="R26" s="898" t="s">
        <v>1254</v>
      </c>
      <c r="S26" s="899"/>
      <c r="T26" s="900"/>
      <c r="U26" s="898" t="s">
        <v>21</v>
      </c>
      <c r="V26" s="899"/>
      <c r="W26" s="899"/>
      <c r="X26" s="899"/>
      <c r="Y26" s="900"/>
      <c r="Z26" s="877" t="s">
        <v>22</v>
      </c>
      <c r="AA26" s="877"/>
      <c r="AB26" s="877"/>
      <c r="AC26" s="877"/>
      <c r="AD26" s="877" t="s">
        <v>23</v>
      </c>
      <c r="AE26" s="877"/>
      <c r="AF26" s="877"/>
      <c r="AG26" s="878"/>
    </row>
    <row r="27" spans="1:33" ht="15" customHeight="1">
      <c r="A27" s="928" t="s">
        <v>24</v>
      </c>
      <c r="B27" s="929"/>
      <c r="C27" s="929"/>
      <c r="D27" s="929"/>
      <c r="E27" s="929"/>
      <c r="F27" s="437">
        <v>64431</v>
      </c>
      <c r="G27" s="437"/>
      <c r="H27" s="437"/>
      <c r="I27" s="437"/>
      <c r="J27" s="895">
        <f>ROUND(F27/$F$35,4)</f>
        <v>0.7339</v>
      </c>
      <c r="K27" s="896"/>
      <c r="L27" s="897"/>
      <c r="M27" s="901">
        <v>2195217810</v>
      </c>
      <c r="N27" s="902"/>
      <c r="O27" s="902"/>
      <c r="P27" s="902"/>
      <c r="Q27" s="581"/>
      <c r="R27" s="895">
        <f>ROUND(M27/$M$35,4)</f>
        <v>0.7974</v>
      </c>
      <c r="S27" s="896"/>
      <c r="T27" s="897"/>
      <c r="U27" s="901">
        <v>2195217810</v>
      </c>
      <c r="V27" s="902"/>
      <c r="W27" s="902"/>
      <c r="X27" s="902"/>
      <c r="Y27" s="581"/>
      <c r="Z27" s="437">
        <v>0</v>
      </c>
      <c r="AA27" s="437"/>
      <c r="AB27" s="437"/>
      <c r="AC27" s="437"/>
      <c r="AD27" s="454">
        <f>ROUND(U27/M27,4)</f>
        <v>1</v>
      </c>
      <c r="AE27" s="454"/>
      <c r="AF27" s="454"/>
      <c r="AG27" s="495"/>
    </row>
    <row r="28" spans="1:33" ht="15" customHeight="1">
      <c r="A28" s="930" t="s">
        <v>25</v>
      </c>
      <c r="B28" s="929"/>
      <c r="C28" s="929"/>
      <c r="D28" s="929"/>
      <c r="E28" s="929"/>
      <c r="F28" s="437">
        <v>23357</v>
      </c>
      <c r="G28" s="437"/>
      <c r="H28" s="437"/>
      <c r="I28" s="437"/>
      <c r="J28" s="895">
        <f>ROUND(F28/$F$35,4)</f>
        <v>0.2661</v>
      </c>
      <c r="K28" s="896"/>
      <c r="L28" s="897"/>
      <c r="M28" s="901">
        <v>557836060</v>
      </c>
      <c r="N28" s="902"/>
      <c r="O28" s="902"/>
      <c r="P28" s="902"/>
      <c r="Q28" s="581"/>
      <c r="R28" s="895">
        <f>ROUND(M28/$M$35,4)</f>
        <v>0.2026</v>
      </c>
      <c r="S28" s="896"/>
      <c r="T28" s="897"/>
      <c r="U28" s="901">
        <v>525588860</v>
      </c>
      <c r="V28" s="902"/>
      <c r="W28" s="902"/>
      <c r="X28" s="902"/>
      <c r="Y28" s="581"/>
      <c r="Z28" s="880">
        <f>M28-U28</f>
        <v>32247200</v>
      </c>
      <c r="AA28" s="881"/>
      <c r="AB28" s="881"/>
      <c r="AC28" s="582"/>
      <c r="AD28" s="454">
        <f>ROUND(U28/M28,4)</f>
        <v>0.9422</v>
      </c>
      <c r="AE28" s="454"/>
      <c r="AF28" s="454"/>
      <c r="AG28" s="495"/>
    </row>
    <row r="29" spans="1:33" ht="15" customHeight="1">
      <c r="A29" s="886"/>
      <c r="B29" s="931" t="s">
        <v>26</v>
      </c>
      <c r="C29" s="931"/>
      <c r="D29" s="931"/>
      <c r="E29" s="931"/>
      <c r="F29" s="564">
        <v>8683</v>
      </c>
      <c r="G29" s="564"/>
      <c r="H29" s="564"/>
      <c r="I29" s="564"/>
      <c r="J29" s="903"/>
      <c r="K29" s="904"/>
      <c r="L29" s="905"/>
      <c r="M29" s="880">
        <v>222041360</v>
      </c>
      <c r="N29" s="881"/>
      <c r="O29" s="881"/>
      <c r="P29" s="881"/>
      <c r="Q29" s="582"/>
      <c r="R29" s="903"/>
      <c r="S29" s="904"/>
      <c r="T29" s="905"/>
      <c r="U29" s="880">
        <v>218116060</v>
      </c>
      <c r="V29" s="881"/>
      <c r="W29" s="881"/>
      <c r="X29" s="881"/>
      <c r="Y29" s="582"/>
      <c r="Z29" s="880">
        <f>M29-U29</f>
        <v>3925300</v>
      </c>
      <c r="AA29" s="881"/>
      <c r="AB29" s="881"/>
      <c r="AC29" s="582"/>
      <c r="AD29" s="939">
        <f>ROUND(U29/M29,4)</f>
        <v>0.9823</v>
      </c>
      <c r="AE29" s="939"/>
      <c r="AF29" s="939"/>
      <c r="AG29" s="940"/>
    </row>
    <row r="30" spans="1:33" ht="15" customHeight="1">
      <c r="A30" s="886"/>
      <c r="B30" s="888" t="s">
        <v>1254</v>
      </c>
      <c r="C30" s="888"/>
      <c r="D30" s="888"/>
      <c r="E30" s="888"/>
      <c r="F30" s="889">
        <f>ROUND(F29/F28,4)</f>
        <v>0.3718</v>
      </c>
      <c r="G30" s="889"/>
      <c r="H30" s="889"/>
      <c r="I30" s="889"/>
      <c r="J30" s="906"/>
      <c r="K30" s="907"/>
      <c r="L30" s="908"/>
      <c r="M30" s="932">
        <f>ROUND(M29/M28,4)</f>
        <v>0.398</v>
      </c>
      <c r="N30" s="933"/>
      <c r="O30" s="933"/>
      <c r="P30" s="933"/>
      <c r="Q30" s="934"/>
      <c r="R30" s="906"/>
      <c r="S30" s="907"/>
      <c r="T30" s="908"/>
      <c r="U30" s="909"/>
      <c r="V30" s="910"/>
      <c r="W30" s="910"/>
      <c r="X30" s="910"/>
      <c r="Y30" s="911"/>
      <c r="Z30" s="869"/>
      <c r="AA30" s="869"/>
      <c r="AB30" s="869"/>
      <c r="AC30" s="869"/>
      <c r="AD30" s="889"/>
      <c r="AE30" s="889"/>
      <c r="AF30" s="889"/>
      <c r="AG30" s="941"/>
    </row>
    <row r="31" spans="1:33" ht="15" customHeight="1">
      <c r="A31" s="886"/>
      <c r="B31" s="931" t="s">
        <v>52</v>
      </c>
      <c r="C31" s="931"/>
      <c r="D31" s="931"/>
      <c r="E31" s="931"/>
      <c r="F31" s="564">
        <v>13060</v>
      </c>
      <c r="G31" s="564"/>
      <c r="H31" s="564"/>
      <c r="I31" s="564"/>
      <c r="J31" s="903"/>
      <c r="K31" s="904"/>
      <c r="L31" s="905"/>
      <c r="M31" s="880">
        <v>310432080</v>
      </c>
      <c r="N31" s="881"/>
      <c r="O31" s="881"/>
      <c r="P31" s="881"/>
      <c r="Q31" s="582"/>
      <c r="R31" s="903"/>
      <c r="S31" s="904"/>
      <c r="T31" s="905"/>
      <c r="U31" s="880">
        <v>282110180</v>
      </c>
      <c r="V31" s="881"/>
      <c r="W31" s="881"/>
      <c r="X31" s="881"/>
      <c r="Y31" s="582"/>
      <c r="Z31" s="880">
        <f>M31-U31</f>
        <v>28321900</v>
      </c>
      <c r="AA31" s="881"/>
      <c r="AB31" s="881"/>
      <c r="AC31" s="582"/>
      <c r="AD31" s="939">
        <f>ROUND(U31/M31,4)</f>
        <v>0.9088</v>
      </c>
      <c r="AE31" s="939"/>
      <c r="AF31" s="939"/>
      <c r="AG31" s="940"/>
    </row>
    <row r="32" spans="1:33" ht="15" customHeight="1">
      <c r="A32" s="886"/>
      <c r="B32" s="888" t="s">
        <v>1254</v>
      </c>
      <c r="C32" s="888"/>
      <c r="D32" s="888"/>
      <c r="E32" s="888"/>
      <c r="F32" s="889">
        <f>ROUND(F31/F28,4)</f>
        <v>0.5591</v>
      </c>
      <c r="G32" s="889"/>
      <c r="H32" s="889"/>
      <c r="I32" s="889"/>
      <c r="J32" s="906"/>
      <c r="K32" s="907"/>
      <c r="L32" s="908"/>
      <c r="M32" s="932">
        <f>ROUND(M31/M28,4)</f>
        <v>0.5565</v>
      </c>
      <c r="N32" s="933"/>
      <c r="O32" s="933"/>
      <c r="P32" s="933"/>
      <c r="Q32" s="934"/>
      <c r="R32" s="906"/>
      <c r="S32" s="907"/>
      <c r="T32" s="908"/>
      <c r="U32" s="909"/>
      <c r="V32" s="910"/>
      <c r="W32" s="910"/>
      <c r="X32" s="910"/>
      <c r="Y32" s="911"/>
      <c r="Z32" s="869"/>
      <c r="AA32" s="869"/>
      <c r="AB32" s="869"/>
      <c r="AC32" s="869"/>
      <c r="AD32" s="889"/>
      <c r="AE32" s="889"/>
      <c r="AF32" s="889"/>
      <c r="AG32" s="941"/>
    </row>
    <row r="33" spans="1:33" ht="15" customHeight="1">
      <c r="A33" s="886"/>
      <c r="B33" s="389" t="s">
        <v>1524</v>
      </c>
      <c r="C33" s="388"/>
      <c r="D33" s="388"/>
      <c r="E33" s="387"/>
      <c r="F33" s="880">
        <f>F28-F29-F31</f>
        <v>1614</v>
      </c>
      <c r="G33" s="881"/>
      <c r="H33" s="881"/>
      <c r="I33" s="582"/>
      <c r="J33" s="882"/>
      <c r="K33" s="882"/>
      <c r="L33" s="882"/>
      <c r="M33" s="881">
        <f>M28-M29-M31</f>
        <v>25362620</v>
      </c>
      <c r="N33" s="881"/>
      <c r="O33" s="881"/>
      <c r="P33" s="881"/>
      <c r="Q33" s="582"/>
      <c r="R33" s="882"/>
      <c r="S33" s="882"/>
      <c r="T33" s="882"/>
      <c r="U33" s="881">
        <f>U28-U29-U31</f>
        <v>25362620</v>
      </c>
      <c r="V33" s="881"/>
      <c r="W33" s="881"/>
      <c r="X33" s="881"/>
      <c r="Y33" s="582"/>
      <c r="Z33" s="880">
        <f>M33-U33</f>
        <v>0</v>
      </c>
      <c r="AA33" s="881"/>
      <c r="AB33" s="881"/>
      <c r="AC33" s="582"/>
      <c r="AD33" s="935">
        <f>ROUND(U33/M33,4)</f>
        <v>1</v>
      </c>
      <c r="AE33" s="936"/>
      <c r="AF33" s="936"/>
      <c r="AG33" s="937"/>
    </row>
    <row r="34" spans="1:33" ht="15" customHeight="1">
      <c r="A34" s="887"/>
      <c r="B34" s="888" t="s">
        <v>1254</v>
      </c>
      <c r="C34" s="888"/>
      <c r="D34" s="888"/>
      <c r="E34" s="888"/>
      <c r="F34" s="889">
        <f>ROUND(F33/F28,4)</f>
        <v>0.0691</v>
      </c>
      <c r="G34" s="889"/>
      <c r="H34" s="889"/>
      <c r="I34" s="889"/>
      <c r="J34" s="882"/>
      <c r="K34" s="882"/>
      <c r="L34" s="882"/>
      <c r="M34" s="932">
        <f>ROUND(M33/M28,4)</f>
        <v>0.0455</v>
      </c>
      <c r="N34" s="933"/>
      <c r="O34" s="933"/>
      <c r="P34" s="933"/>
      <c r="Q34" s="934"/>
      <c r="R34" s="882"/>
      <c r="S34" s="882"/>
      <c r="T34" s="882"/>
      <c r="U34" s="910"/>
      <c r="V34" s="910"/>
      <c r="W34" s="910"/>
      <c r="X34" s="910"/>
      <c r="Y34" s="911"/>
      <c r="Z34" s="909"/>
      <c r="AA34" s="910"/>
      <c r="AB34" s="910"/>
      <c r="AC34" s="911"/>
      <c r="AD34" s="932"/>
      <c r="AE34" s="933"/>
      <c r="AF34" s="933"/>
      <c r="AG34" s="938"/>
    </row>
    <row r="35" spans="1:33" ht="15" customHeight="1" thickBot="1">
      <c r="A35" s="884" t="s">
        <v>1257</v>
      </c>
      <c r="B35" s="885"/>
      <c r="C35" s="885"/>
      <c r="D35" s="885"/>
      <c r="E35" s="885"/>
      <c r="F35" s="763">
        <f>F27+F28</f>
        <v>87788</v>
      </c>
      <c r="G35" s="763"/>
      <c r="H35" s="763"/>
      <c r="I35" s="763"/>
      <c r="J35" s="890">
        <f>J27+J28</f>
        <v>1</v>
      </c>
      <c r="K35" s="891"/>
      <c r="L35" s="892"/>
      <c r="M35" s="893">
        <f>M27+M28</f>
        <v>2753053870</v>
      </c>
      <c r="N35" s="894"/>
      <c r="O35" s="894"/>
      <c r="P35" s="894"/>
      <c r="Q35" s="762"/>
      <c r="R35" s="890">
        <f>R27+R28</f>
        <v>1</v>
      </c>
      <c r="S35" s="891"/>
      <c r="T35" s="892"/>
      <c r="U35" s="893">
        <f>U27+U28</f>
        <v>2720806670</v>
      </c>
      <c r="V35" s="894"/>
      <c r="W35" s="894"/>
      <c r="X35" s="894"/>
      <c r="Y35" s="762"/>
      <c r="Z35" s="763">
        <f>Z27+Z28</f>
        <v>32247200</v>
      </c>
      <c r="AA35" s="763"/>
      <c r="AB35" s="763"/>
      <c r="AC35" s="763"/>
      <c r="AD35" s="438">
        <f>ROUND(U35/M35,4)</f>
        <v>0.9883</v>
      </c>
      <c r="AE35" s="438"/>
      <c r="AF35" s="438"/>
      <c r="AG35" s="879"/>
    </row>
    <row r="36" spans="2:15" ht="15" customHeight="1">
      <c r="B36" s="268" t="s">
        <v>182</v>
      </c>
      <c r="C36" s="268"/>
      <c r="D36" s="268"/>
      <c r="E36" s="268"/>
      <c r="F36" s="268"/>
      <c r="G36" s="268"/>
      <c r="H36" s="268"/>
      <c r="I36" s="268"/>
      <c r="J36" s="268"/>
      <c r="K36" s="268"/>
      <c r="L36" s="268"/>
      <c r="M36" s="268"/>
      <c r="N36" s="268"/>
      <c r="O36" s="268"/>
    </row>
    <row r="38" spans="1:33" ht="15" customHeight="1" thickBot="1">
      <c r="A38" s="11" t="s">
        <v>1214</v>
      </c>
      <c r="AD38" s="31"/>
      <c r="AE38" s="31"/>
      <c r="AF38" s="31"/>
      <c r="AG38" s="31" t="s">
        <v>409</v>
      </c>
    </row>
    <row r="39" spans="1:33" ht="15" customHeight="1">
      <c r="A39" s="883"/>
      <c r="B39" s="877"/>
      <c r="C39" s="877"/>
      <c r="D39" s="877"/>
      <c r="E39" s="877"/>
      <c r="F39" s="877" t="s">
        <v>19</v>
      </c>
      <c r="G39" s="877"/>
      <c r="H39" s="877"/>
      <c r="I39" s="877"/>
      <c r="J39" s="480" t="s">
        <v>1174</v>
      </c>
      <c r="K39" s="480"/>
      <c r="L39" s="480"/>
      <c r="M39" s="480"/>
      <c r="N39" s="480"/>
      <c r="O39" s="480" t="s">
        <v>1175</v>
      </c>
      <c r="P39" s="480"/>
      <c r="Q39" s="480"/>
      <c r="R39" s="480"/>
      <c r="S39" s="480"/>
      <c r="T39" s="480" t="s">
        <v>1177</v>
      </c>
      <c r="U39" s="480"/>
      <c r="V39" s="480"/>
      <c r="W39" s="480"/>
      <c r="X39" s="480"/>
      <c r="Y39" s="480" t="s">
        <v>1176</v>
      </c>
      <c r="Z39" s="480"/>
      <c r="AA39" s="480"/>
      <c r="AB39" s="480"/>
      <c r="AC39" s="480"/>
      <c r="AD39" s="877" t="s">
        <v>23</v>
      </c>
      <c r="AE39" s="877"/>
      <c r="AF39" s="877"/>
      <c r="AG39" s="878"/>
    </row>
    <row r="40" spans="1:33" ht="15" customHeight="1" thickBot="1">
      <c r="A40" s="884" t="s">
        <v>25</v>
      </c>
      <c r="B40" s="885"/>
      <c r="C40" s="885"/>
      <c r="D40" s="885"/>
      <c r="E40" s="885"/>
      <c r="F40" s="763">
        <v>1851</v>
      </c>
      <c r="G40" s="763"/>
      <c r="H40" s="763"/>
      <c r="I40" s="763"/>
      <c r="J40" s="763">
        <v>53914710</v>
      </c>
      <c r="K40" s="763"/>
      <c r="L40" s="763"/>
      <c r="M40" s="763"/>
      <c r="N40" s="763"/>
      <c r="O40" s="763">
        <v>14588893</v>
      </c>
      <c r="P40" s="763"/>
      <c r="Q40" s="763"/>
      <c r="R40" s="763"/>
      <c r="S40" s="763"/>
      <c r="T40" s="763">
        <v>10740390</v>
      </c>
      <c r="U40" s="763"/>
      <c r="V40" s="763"/>
      <c r="W40" s="763"/>
      <c r="X40" s="763"/>
      <c r="Y40" s="763">
        <f>J40-O40-T40</f>
        <v>28585427</v>
      </c>
      <c r="Z40" s="763"/>
      <c r="AA40" s="763"/>
      <c r="AB40" s="763"/>
      <c r="AC40" s="763"/>
      <c r="AD40" s="438">
        <f>ROUND(O40/J40,4)</f>
        <v>0.2706</v>
      </c>
      <c r="AE40" s="438"/>
      <c r="AF40" s="438"/>
      <c r="AG40" s="879"/>
    </row>
    <row r="42" spans="1:32" ht="15" customHeight="1" thickBot="1">
      <c r="A42" s="11" t="s">
        <v>209</v>
      </c>
      <c r="Y42" s="234"/>
      <c r="Z42" s="234"/>
      <c r="AA42" s="234"/>
      <c r="AB42" s="234"/>
      <c r="AC42" s="234"/>
      <c r="AD42" s="234"/>
      <c r="AE42" s="234"/>
      <c r="AF42" s="234" t="s">
        <v>408</v>
      </c>
    </row>
    <row r="43" spans="1:32" ht="15" customHeight="1">
      <c r="A43" s="834" t="s">
        <v>1148</v>
      </c>
      <c r="B43" s="835"/>
      <c r="C43" s="836"/>
      <c r="D43" s="953" t="s">
        <v>152</v>
      </c>
      <c r="E43" s="844"/>
      <c r="F43" s="844"/>
      <c r="G43" s="844"/>
      <c r="H43" s="857"/>
      <c r="I43" s="843" t="s">
        <v>113</v>
      </c>
      <c r="J43" s="844"/>
      <c r="K43" s="844"/>
      <c r="L43" s="857"/>
      <c r="M43" s="843" t="s">
        <v>1123</v>
      </c>
      <c r="N43" s="844"/>
      <c r="O43" s="844"/>
      <c r="P43" s="857"/>
      <c r="Q43" s="843" t="s">
        <v>1126</v>
      </c>
      <c r="R43" s="844"/>
      <c r="S43" s="844"/>
      <c r="T43" s="860" t="s">
        <v>210</v>
      </c>
      <c r="U43" s="861"/>
      <c r="V43" s="861"/>
      <c r="W43" s="861"/>
      <c r="X43" s="861"/>
      <c r="Y43" s="861"/>
      <c r="Z43" s="861"/>
      <c r="AA43" s="862"/>
      <c r="AB43" s="843" t="s">
        <v>151</v>
      </c>
      <c r="AC43" s="844"/>
      <c r="AD43" s="844"/>
      <c r="AE43" s="844"/>
      <c r="AF43" s="845"/>
    </row>
    <row r="44" spans="1:32" ht="15" customHeight="1">
      <c r="A44" s="837"/>
      <c r="B44" s="838"/>
      <c r="C44" s="839"/>
      <c r="D44" s="954"/>
      <c r="E44" s="847"/>
      <c r="F44" s="847"/>
      <c r="G44" s="847"/>
      <c r="H44" s="858"/>
      <c r="I44" s="846"/>
      <c r="J44" s="847"/>
      <c r="K44" s="847"/>
      <c r="L44" s="858"/>
      <c r="M44" s="846"/>
      <c r="N44" s="847"/>
      <c r="O44" s="847"/>
      <c r="P44" s="858"/>
      <c r="Q44" s="846"/>
      <c r="R44" s="847"/>
      <c r="S44" s="847"/>
      <c r="T44" s="957" t="s">
        <v>149</v>
      </c>
      <c r="U44" s="958"/>
      <c r="V44" s="958"/>
      <c r="W44" s="959"/>
      <c r="X44" s="957" t="s">
        <v>150</v>
      </c>
      <c r="Y44" s="958"/>
      <c r="Z44" s="958"/>
      <c r="AA44" s="959"/>
      <c r="AB44" s="846"/>
      <c r="AC44" s="847"/>
      <c r="AD44" s="847"/>
      <c r="AE44" s="847"/>
      <c r="AF44" s="848"/>
    </row>
    <row r="45" spans="1:32" ht="15" customHeight="1" thickBot="1">
      <c r="A45" s="840"/>
      <c r="B45" s="841"/>
      <c r="C45" s="842"/>
      <c r="D45" s="955"/>
      <c r="E45" s="850"/>
      <c r="F45" s="850"/>
      <c r="G45" s="850"/>
      <c r="H45" s="859"/>
      <c r="I45" s="849"/>
      <c r="J45" s="850"/>
      <c r="K45" s="850"/>
      <c r="L45" s="859"/>
      <c r="M45" s="849"/>
      <c r="N45" s="850"/>
      <c r="O45" s="850"/>
      <c r="P45" s="859"/>
      <c r="Q45" s="849"/>
      <c r="R45" s="850"/>
      <c r="S45" s="850"/>
      <c r="T45" s="849"/>
      <c r="U45" s="850"/>
      <c r="V45" s="850"/>
      <c r="W45" s="859"/>
      <c r="X45" s="849"/>
      <c r="Y45" s="850"/>
      <c r="Z45" s="850"/>
      <c r="AA45" s="859"/>
      <c r="AB45" s="849"/>
      <c r="AC45" s="850"/>
      <c r="AD45" s="850"/>
      <c r="AE45" s="850"/>
      <c r="AF45" s="851"/>
    </row>
    <row r="46" spans="1:32" ht="15" customHeight="1" thickTop="1">
      <c r="A46" s="863" t="s">
        <v>1487</v>
      </c>
      <c r="B46" s="864"/>
      <c r="C46" s="865"/>
      <c r="D46" s="828">
        <v>52</v>
      </c>
      <c r="E46" s="829"/>
      <c r="F46" s="829"/>
      <c r="G46" s="829"/>
      <c r="H46" s="949"/>
      <c r="I46" s="948">
        <v>58</v>
      </c>
      <c r="J46" s="829"/>
      <c r="K46" s="829"/>
      <c r="L46" s="949"/>
      <c r="M46" s="948">
        <v>0</v>
      </c>
      <c r="N46" s="829"/>
      <c r="O46" s="829"/>
      <c r="P46" s="949"/>
      <c r="Q46" s="948">
        <v>15</v>
      </c>
      <c r="R46" s="829"/>
      <c r="S46" s="829"/>
      <c r="T46" s="948">
        <v>401</v>
      </c>
      <c r="U46" s="829"/>
      <c r="V46" s="829"/>
      <c r="W46" s="949"/>
      <c r="X46" s="948">
        <v>694</v>
      </c>
      <c r="Y46" s="829"/>
      <c r="Z46" s="829"/>
      <c r="AA46" s="949"/>
      <c r="AB46" s="948">
        <v>44</v>
      </c>
      <c r="AC46" s="829"/>
      <c r="AD46" s="829"/>
      <c r="AE46" s="829"/>
      <c r="AF46" s="830"/>
    </row>
    <row r="47" spans="1:32" ht="15" customHeight="1" thickBot="1">
      <c r="A47" s="831" t="s">
        <v>53</v>
      </c>
      <c r="B47" s="832"/>
      <c r="C47" s="833"/>
      <c r="D47" s="956">
        <v>427520</v>
      </c>
      <c r="E47" s="951"/>
      <c r="F47" s="951"/>
      <c r="G47" s="951"/>
      <c r="H47" s="952"/>
      <c r="I47" s="950">
        <v>530850</v>
      </c>
      <c r="J47" s="951"/>
      <c r="K47" s="951"/>
      <c r="L47" s="952"/>
      <c r="M47" s="950">
        <v>0</v>
      </c>
      <c r="N47" s="951"/>
      <c r="O47" s="951"/>
      <c r="P47" s="952"/>
      <c r="Q47" s="950">
        <v>237600</v>
      </c>
      <c r="R47" s="951"/>
      <c r="S47" s="951"/>
      <c r="T47" s="950">
        <v>6808370</v>
      </c>
      <c r="U47" s="951"/>
      <c r="V47" s="951"/>
      <c r="W47" s="952"/>
      <c r="X47" s="950">
        <v>5959960</v>
      </c>
      <c r="Y47" s="951"/>
      <c r="Z47" s="951"/>
      <c r="AA47" s="952"/>
      <c r="AB47" s="950">
        <v>745080</v>
      </c>
      <c r="AC47" s="951"/>
      <c r="AD47" s="951"/>
      <c r="AE47" s="951"/>
      <c r="AF47" s="960"/>
    </row>
    <row r="48" spans="1:18" ht="15" customHeight="1" thickBot="1">
      <c r="A48" s="691" t="s">
        <v>1149</v>
      </c>
      <c r="B48" s="588"/>
      <c r="C48" s="589"/>
      <c r="D48" s="871" t="s">
        <v>1124</v>
      </c>
      <c r="E48" s="872"/>
      <c r="F48" s="872"/>
      <c r="G48" s="872"/>
      <c r="H48" s="872"/>
      <c r="I48" s="872" t="s">
        <v>1125</v>
      </c>
      <c r="J48" s="872"/>
      <c r="K48" s="872"/>
      <c r="L48" s="872"/>
      <c r="M48" s="873"/>
      <c r="O48" s="404"/>
      <c r="P48" s="405"/>
      <c r="Q48" s="405"/>
      <c r="R48" s="405"/>
    </row>
    <row r="49" spans="1:19" ht="15" customHeight="1">
      <c r="A49" s="691"/>
      <c r="B49" s="588"/>
      <c r="C49" s="589"/>
      <c r="D49" s="837"/>
      <c r="E49" s="838"/>
      <c r="F49" s="838"/>
      <c r="G49" s="838"/>
      <c r="H49" s="838"/>
      <c r="I49" s="838"/>
      <c r="J49" s="838"/>
      <c r="K49" s="838"/>
      <c r="L49" s="838"/>
      <c r="M49" s="839"/>
      <c r="O49" s="819" t="s">
        <v>1215</v>
      </c>
      <c r="P49" s="820"/>
      <c r="Q49" s="820"/>
      <c r="R49" s="820"/>
      <c r="S49" s="821"/>
    </row>
    <row r="50" spans="1:19" ht="15" customHeight="1">
      <c r="A50" s="691"/>
      <c r="B50" s="588"/>
      <c r="C50" s="589"/>
      <c r="D50" s="837"/>
      <c r="E50" s="838"/>
      <c r="F50" s="838"/>
      <c r="G50" s="838"/>
      <c r="H50" s="838"/>
      <c r="I50" s="838"/>
      <c r="J50" s="838"/>
      <c r="K50" s="838"/>
      <c r="L50" s="838"/>
      <c r="M50" s="839"/>
      <c r="O50" s="822"/>
      <c r="P50" s="823"/>
      <c r="Q50" s="823"/>
      <c r="R50" s="823"/>
      <c r="S50" s="824"/>
    </row>
    <row r="51" spans="1:19" ht="15" customHeight="1" thickBot="1">
      <c r="A51" s="816"/>
      <c r="B51" s="817"/>
      <c r="C51" s="818"/>
      <c r="D51" s="840"/>
      <c r="E51" s="841"/>
      <c r="F51" s="841"/>
      <c r="G51" s="841"/>
      <c r="H51" s="841"/>
      <c r="I51" s="841"/>
      <c r="J51" s="841"/>
      <c r="K51" s="841"/>
      <c r="L51" s="841"/>
      <c r="M51" s="842"/>
      <c r="O51" s="825"/>
      <c r="P51" s="826"/>
      <c r="Q51" s="826"/>
      <c r="R51" s="826"/>
      <c r="S51" s="827"/>
    </row>
    <row r="52" spans="1:19" ht="15" customHeight="1" thickTop="1">
      <c r="A52" s="863" t="s">
        <v>1487</v>
      </c>
      <c r="B52" s="864"/>
      <c r="C52" s="865"/>
      <c r="D52" s="868">
        <v>2</v>
      </c>
      <c r="E52" s="869"/>
      <c r="F52" s="869"/>
      <c r="G52" s="869"/>
      <c r="H52" s="869"/>
      <c r="I52" s="869">
        <v>119</v>
      </c>
      <c r="J52" s="869"/>
      <c r="K52" s="869"/>
      <c r="L52" s="869"/>
      <c r="M52" s="870"/>
      <c r="O52" s="828">
        <f>SUM(D52,I52,D46,I46,M46,Q46,T46,X46,AB46)</f>
        <v>1385</v>
      </c>
      <c r="P52" s="829"/>
      <c r="Q52" s="829"/>
      <c r="R52" s="829"/>
      <c r="S52" s="830"/>
    </row>
    <row r="53" spans="1:19" ht="15" customHeight="1" thickBot="1">
      <c r="A53" s="831" t="s">
        <v>53</v>
      </c>
      <c r="B53" s="832"/>
      <c r="C53" s="833"/>
      <c r="D53" s="866">
        <v>33010</v>
      </c>
      <c r="E53" s="763"/>
      <c r="F53" s="763"/>
      <c r="G53" s="763"/>
      <c r="H53" s="763"/>
      <c r="I53" s="763">
        <v>1448320</v>
      </c>
      <c r="J53" s="763"/>
      <c r="K53" s="763"/>
      <c r="L53" s="763"/>
      <c r="M53" s="867"/>
      <c r="O53" s="956">
        <f>SUM(D53,I53,D47,I47,M47,Q47,T47,X47,AB47)</f>
        <v>16190710</v>
      </c>
      <c r="P53" s="951"/>
      <c r="Q53" s="951"/>
      <c r="R53" s="951"/>
      <c r="S53" s="960"/>
    </row>
  </sheetData>
  <mergeCells count="230">
    <mergeCell ref="O53:S53"/>
    <mergeCell ref="D43:H45"/>
    <mergeCell ref="D46:H46"/>
    <mergeCell ref="D47:H47"/>
    <mergeCell ref="X44:AA45"/>
    <mergeCell ref="T44:W45"/>
    <mergeCell ref="AB46:AF46"/>
    <mergeCell ref="Q47:S47"/>
    <mergeCell ref="Q43:S45"/>
    <mergeCell ref="Q46:S46"/>
    <mergeCell ref="T47:W47"/>
    <mergeCell ref="X47:AA47"/>
    <mergeCell ref="T46:W46"/>
    <mergeCell ref="X46:AA46"/>
    <mergeCell ref="AB47:AF47"/>
    <mergeCell ref="I46:L46"/>
    <mergeCell ref="M47:P47"/>
    <mergeCell ref="M46:P46"/>
    <mergeCell ref="I47:L47"/>
    <mergeCell ref="Q11:T11"/>
    <mergeCell ref="U11:X11"/>
    <mergeCell ref="Y11:AG11"/>
    <mergeCell ref="A11:D11"/>
    <mergeCell ref="E11:H11"/>
    <mergeCell ref="I11:L11"/>
    <mergeCell ref="M11:P11"/>
    <mergeCell ref="U34:Y34"/>
    <mergeCell ref="AD28:AG28"/>
    <mergeCell ref="AD29:AG29"/>
    <mergeCell ref="AD30:AG30"/>
    <mergeCell ref="AD31:AG31"/>
    <mergeCell ref="U33:Y33"/>
    <mergeCell ref="AD32:AG32"/>
    <mergeCell ref="AD26:AG26"/>
    <mergeCell ref="AD27:AG27"/>
    <mergeCell ref="Z30:AC30"/>
    <mergeCell ref="Z31:AC31"/>
    <mergeCell ref="Z26:AC26"/>
    <mergeCell ref="Z27:AC27"/>
    <mergeCell ref="Z28:AC28"/>
    <mergeCell ref="Z29:AC29"/>
    <mergeCell ref="AD35:AG35"/>
    <mergeCell ref="Z32:AC32"/>
    <mergeCell ref="Z35:AC35"/>
    <mergeCell ref="Z33:AC33"/>
    <mergeCell ref="Z34:AC34"/>
    <mergeCell ref="AD33:AG33"/>
    <mergeCell ref="AD34:AG34"/>
    <mergeCell ref="J28:L28"/>
    <mergeCell ref="M33:Q33"/>
    <mergeCell ref="M34:Q34"/>
    <mergeCell ref="M35:Q35"/>
    <mergeCell ref="J35:L35"/>
    <mergeCell ref="M30:Q30"/>
    <mergeCell ref="M31:Q31"/>
    <mergeCell ref="M32:Q32"/>
    <mergeCell ref="J29:L30"/>
    <mergeCell ref="J31:L32"/>
    <mergeCell ref="F28:I28"/>
    <mergeCell ref="F29:I29"/>
    <mergeCell ref="F30:I30"/>
    <mergeCell ref="F31:I31"/>
    <mergeCell ref="A28:E28"/>
    <mergeCell ref="B29:E29"/>
    <mergeCell ref="B30:E30"/>
    <mergeCell ref="B31:E31"/>
    <mergeCell ref="W16:Z16"/>
    <mergeCell ref="W17:Z17"/>
    <mergeCell ref="A26:E26"/>
    <mergeCell ref="A27:E27"/>
    <mergeCell ref="F26:I26"/>
    <mergeCell ref="F27:I27"/>
    <mergeCell ref="J26:L26"/>
    <mergeCell ref="J27:L27"/>
    <mergeCell ref="R26:T26"/>
    <mergeCell ref="R27:T27"/>
    <mergeCell ref="M18:Q18"/>
    <mergeCell ref="M19:Q19"/>
    <mergeCell ref="I16:L16"/>
    <mergeCell ref="I17:L17"/>
    <mergeCell ref="I18:L18"/>
    <mergeCell ref="I19:L19"/>
    <mergeCell ref="A20:D20"/>
    <mergeCell ref="A21:D21"/>
    <mergeCell ref="A22:D22"/>
    <mergeCell ref="E20:H20"/>
    <mergeCell ref="E21:H21"/>
    <mergeCell ref="E22:H22"/>
    <mergeCell ref="I20:L20"/>
    <mergeCell ref="I21:L21"/>
    <mergeCell ref="I22:L22"/>
    <mergeCell ref="E16:H16"/>
    <mergeCell ref="E17:H17"/>
    <mergeCell ref="E18:H18"/>
    <mergeCell ref="E19:H19"/>
    <mergeCell ref="A16:D16"/>
    <mergeCell ref="A17:D17"/>
    <mergeCell ref="A18:D18"/>
    <mergeCell ref="A19:D19"/>
    <mergeCell ref="Y10:AG10"/>
    <mergeCell ref="Y5:AG6"/>
    <mergeCell ref="A5:D6"/>
    <mergeCell ref="AC4:AG4"/>
    <mergeCell ref="Y7:AG7"/>
    <mergeCell ref="Y8:AG8"/>
    <mergeCell ref="Q10:T10"/>
    <mergeCell ref="U5:X5"/>
    <mergeCell ref="U6:X6"/>
    <mergeCell ref="U7:X7"/>
    <mergeCell ref="U8:X8"/>
    <mergeCell ref="U10:X10"/>
    <mergeCell ref="Q5:T5"/>
    <mergeCell ref="Q6:T6"/>
    <mergeCell ref="Q7:T7"/>
    <mergeCell ref="Q8:T8"/>
    <mergeCell ref="I10:L10"/>
    <mergeCell ref="M5:P5"/>
    <mergeCell ref="M6:P6"/>
    <mergeCell ref="M7:P7"/>
    <mergeCell ref="M8:P8"/>
    <mergeCell ref="M10:P10"/>
    <mergeCell ref="I5:L5"/>
    <mergeCell ref="I6:L6"/>
    <mergeCell ref="I7:L7"/>
    <mergeCell ref="I8:L8"/>
    <mergeCell ref="A10:D10"/>
    <mergeCell ref="E5:H5"/>
    <mergeCell ref="E6:H6"/>
    <mergeCell ref="E7:H7"/>
    <mergeCell ref="E8:H8"/>
    <mergeCell ref="E10:H10"/>
    <mergeCell ref="A7:D7"/>
    <mergeCell ref="A8:D8"/>
    <mergeCell ref="A9:D9"/>
    <mergeCell ref="E9:H9"/>
    <mergeCell ref="M22:Q22"/>
    <mergeCell ref="R16:V16"/>
    <mergeCell ref="R17:V17"/>
    <mergeCell ref="R18:V18"/>
    <mergeCell ref="R19:V19"/>
    <mergeCell ref="R20:V20"/>
    <mergeCell ref="R21:V21"/>
    <mergeCell ref="R22:V22"/>
    <mergeCell ref="M16:Q16"/>
    <mergeCell ref="M17:Q17"/>
    <mergeCell ref="W20:Z20"/>
    <mergeCell ref="W21:Z21"/>
    <mergeCell ref="M20:Q20"/>
    <mergeCell ref="M21:Q21"/>
    <mergeCell ref="W22:Z22"/>
    <mergeCell ref="AA16:AD16"/>
    <mergeCell ref="AA17:AD17"/>
    <mergeCell ref="AA18:AD18"/>
    <mergeCell ref="AA19:AD19"/>
    <mergeCell ref="AA20:AD20"/>
    <mergeCell ref="AA21:AD21"/>
    <mergeCell ref="AA22:AD22"/>
    <mergeCell ref="W18:Z18"/>
    <mergeCell ref="W19:Z19"/>
    <mergeCell ref="M26:Q26"/>
    <mergeCell ref="M27:Q27"/>
    <mergeCell ref="M28:Q28"/>
    <mergeCell ref="M29:Q29"/>
    <mergeCell ref="R29:T30"/>
    <mergeCell ref="U30:Y30"/>
    <mergeCell ref="U31:Y31"/>
    <mergeCell ref="U32:Y32"/>
    <mergeCell ref="U29:Y29"/>
    <mergeCell ref="R31:T32"/>
    <mergeCell ref="R28:T28"/>
    <mergeCell ref="U26:Y26"/>
    <mergeCell ref="U27:Y27"/>
    <mergeCell ref="U28:Y28"/>
    <mergeCell ref="J40:N40"/>
    <mergeCell ref="O39:S39"/>
    <mergeCell ref="Y39:AC39"/>
    <mergeCell ref="Y40:AC40"/>
    <mergeCell ref="R35:T35"/>
    <mergeCell ref="T39:X39"/>
    <mergeCell ref="T40:X40"/>
    <mergeCell ref="U35:Y35"/>
    <mergeCell ref="R33:T34"/>
    <mergeCell ref="A29:A34"/>
    <mergeCell ref="B32:E32"/>
    <mergeCell ref="A35:E35"/>
    <mergeCell ref="B33:E33"/>
    <mergeCell ref="B34:E34"/>
    <mergeCell ref="F32:I32"/>
    <mergeCell ref="F35:I35"/>
    <mergeCell ref="F33:I33"/>
    <mergeCell ref="F34:I34"/>
    <mergeCell ref="A39:E39"/>
    <mergeCell ref="F39:I39"/>
    <mergeCell ref="A40:E40"/>
    <mergeCell ref="F40:I40"/>
    <mergeCell ref="Y9:AG9"/>
    <mergeCell ref="AD39:AG39"/>
    <mergeCell ref="AD40:AG40"/>
    <mergeCell ref="I9:L9"/>
    <mergeCell ref="M9:P9"/>
    <mergeCell ref="Q9:T9"/>
    <mergeCell ref="U9:X9"/>
    <mergeCell ref="J39:N39"/>
    <mergeCell ref="O40:S40"/>
    <mergeCell ref="J33:L34"/>
    <mergeCell ref="M43:P45"/>
    <mergeCell ref="T43:AA43"/>
    <mergeCell ref="A46:C46"/>
    <mergeCell ref="A53:C53"/>
    <mergeCell ref="D53:H53"/>
    <mergeCell ref="I53:M53"/>
    <mergeCell ref="A52:C52"/>
    <mergeCell ref="D52:H52"/>
    <mergeCell ref="I52:M52"/>
    <mergeCell ref="D48:H51"/>
    <mergeCell ref="A43:C45"/>
    <mergeCell ref="AB43:AF45"/>
    <mergeCell ref="Q12:T12"/>
    <mergeCell ref="U12:X12"/>
    <mergeCell ref="Y12:AG12"/>
    <mergeCell ref="A12:D12"/>
    <mergeCell ref="E12:H12"/>
    <mergeCell ref="I12:L12"/>
    <mergeCell ref="M12:P12"/>
    <mergeCell ref="I43:L45"/>
    <mergeCell ref="A48:C51"/>
    <mergeCell ref="O49:S51"/>
    <mergeCell ref="O52:S52"/>
    <mergeCell ref="A47:C47"/>
    <mergeCell ref="I48:M51"/>
  </mergeCells>
  <printOptions/>
  <pageMargins left="0.75" right="0.2" top="1" bottom="0.75" header="0.512" footer="0.512"/>
  <pageSetup firstPageNumber="8" useFirstPageNumber="1" horizontalDpi="600" verticalDpi="600" orientation="portrait" paperSize="9" scale="9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CK48"/>
  <sheetViews>
    <sheetView view="pageBreakPreview" zoomScale="60" workbookViewId="0" topLeftCell="A1">
      <selection activeCell="N43" sqref="N43:U43"/>
    </sheetView>
  </sheetViews>
  <sheetFormatPr defaultColWidth="9.00390625" defaultRowHeight="15.75" customHeight="1"/>
  <cols>
    <col min="1" max="16384" width="1.625" style="26" customWidth="1"/>
  </cols>
  <sheetData>
    <row r="1" ht="15.75" customHeight="1">
      <c r="A1" s="26" t="s">
        <v>54</v>
      </c>
    </row>
    <row r="3" ht="15.75" customHeight="1">
      <c r="A3" s="26" t="s">
        <v>93</v>
      </c>
    </row>
    <row r="5" spans="1:53" ht="15.75" customHeight="1">
      <c r="A5" s="26" t="s">
        <v>55</v>
      </c>
      <c r="S5" s="248"/>
      <c r="T5" s="248"/>
      <c r="U5" s="248"/>
      <c r="V5" s="248"/>
      <c r="W5" s="248"/>
      <c r="X5" s="248"/>
      <c r="Y5" s="248"/>
      <c r="Z5" s="248" t="s">
        <v>3</v>
      </c>
      <c r="AB5" s="26" t="s">
        <v>183</v>
      </c>
      <c r="AT5" s="248"/>
      <c r="AU5" s="248"/>
      <c r="AV5" s="248"/>
      <c r="AW5" s="248"/>
      <c r="AX5" s="248"/>
      <c r="AY5" s="248"/>
      <c r="AZ5" s="248"/>
      <c r="BA5" s="248" t="s">
        <v>3</v>
      </c>
    </row>
    <row r="6" spans="1:53" ht="15.75" customHeight="1">
      <c r="A6" s="980" t="s">
        <v>418</v>
      </c>
      <c r="B6" s="981"/>
      <c r="C6" s="981"/>
      <c r="D6" s="981"/>
      <c r="E6" s="981"/>
      <c r="F6" s="981"/>
      <c r="G6" s="981"/>
      <c r="H6" s="981"/>
      <c r="I6" s="981"/>
      <c r="J6" s="981"/>
      <c r="K6" s="981"/>
      <c r="L6" s="981"/>
      <c r="M6" s="982"/>
      <c r="N6" s="986" t="s">
        <v>122</v>
      </c>
      <c r="O6" s="987"/>
      <c r="P6" s="987"/>
      <c r="Q6" s="987"/>
      <c r="R6" s="987"/>
      <c r="S6" s="987"/>
      <c r="T6" s="987"/>
      <c r="U6" s="988"/>
      <c r="V6" s="974" t="s">
        <v>411</v>
      </c>
      <c r="W6" s="975"/>
      <c r="X6" s="975"/>
      <c r="Y6" s="975"/>
      <c r="Z6" s="976"/>
      <c r="AB6" s="980" t="s">
        <v>418</v>
      </c>
      <c r="AC6" s="981"/>
      <c r="AD6" s="981"/>
      <c r="AE6" s="981"/>
      <c r="AF6" s="981"/>
      <c r="AG6" s="981"/>
      <c r="AH6" s="981"/>
      <c r="AI6" s="981"/>
      <c r="AJ6" s="981"/>
      <c r="AK6" s="981"/>
      <c r="AL6" s="981"/>
      <c r="AM6" s="981"/>
      <c r="AN6" s="982"/>
      <c r="AO6" s="986" t="s">
        <v>122</v>
      </c>
      <c r="AP6" s="987"/>
      <c r="AQ6" s="987"/>
      <c r="AR6" s="987"/>
      <c r="AS6" s="987"/>
      <c r="AT6" s="987"/>
      <c r="AU6" s="987"/>
      <c r="AV6" s="988"/>
      <c r="AW6" s="974" t="s">
        <v>411</v>
      </c>
      <c r="AX6" s="975"/>
      <c r="AY6" s="975"/>
      <c r="AZ6" s="975"/>
      <c r="BA6" s="976"/>
    </row>
    <row r="7" spans="1:53" ht="15.75" customHeight="1">
      <c r="A7" s="983"/>
      <c r="B7" s="984"/>
      <c r="C7" s="984"/>
      <c r="D7" s="984"/>
      <c r="E7" s="984"/>
      <c r="F7" s="984"/>
      <c r="G7" s="984"/>
      <c r="H7" s="984"/>
      <c r="I7" s="984"/>
      <c r="J7" s="984"/>
      <c r="K7" s="984"/>
      <c r="L7" s="984"/>
      <c r="M7" s="985"/>
      <c r="N7" s="989"/>
      <c r="O7" s="990"/>
      <c r="P7" s="990"/>
      <c r="Q7" s="990"/>
      <c r="R7" s="990"/>
      <c r="S7" s="990"/>
      <c r="T7" s="990"/>
      <c r="U7" s="991"/>
      <c r="V7" s="977"/>
      <c r="W7" s="978"/>
      <c r="X7" s="978"/>
      <c r="Y7" s="978"/>
      <c r="Z7" s="979"/>
      <c r="AB7" s="983"/>
      <c r="AC7" s="984"/>
      <c r="AD7" s="984"/>
      <c r="AE7" s="984"/>
      <c r="AF7" s="984"/>
      <c r="AG7" s="984"/>
      <c r="AH7" s="984"/>
      <c r="AI7" s="984"/>
      <c r="AJ7" s="984"/>
      <c r="AK7" s="984"/>
      <c r="AL7" s="984"/>
      <c r="AM7" s="984"/>
      <c r="AN7" s="985"/>
      <c r="AO7" s="989"/>
      <c r="AP7" s="990"/>
      <c r="AQ7" s="990"/>
      <c r="AR7" s="990"/>
      <c r="AS7" s="990"/>
      <c r="AT7" s="990"/>
      <c r="AU7" s="990"/>
      <c r="AV7" s="991"/>
      <c r="AW7" s="977"/>
      <c r="AX7" s="978"/>
      <c r="AY7" s="978"/>
      <c r="AZ7" s="978"/>
      <c r="BA7" s="979"/>
    </row>
    <row r="8" spans="1:53" ht="15.75" customHeight="1">
      <c r="A8" s="983"/>
      <c r="B8" s="984"/>
      <c r="C8" s="984"/>
      <c r="D8" s="984"/>
      <c r="E8" s="984"/>
      <c r="F8" s="984"/>
      <c r="G8" s="984"/>
      <c r="H8" s="984"/>
      <c r="I8" s="984"/>
      <c r="J8" s="984"/>
      <c r="K8" s="984"/>
      <c r="L8" s="984"/>
      <c r="M8" s="985"/>
      <c r="N8" s="989"/>
      <c r="O8" s="990"/>
      <c r="P8" s="990"/>
      <c r="Q8" s="990"/>
      <c r="R8" s="990"/>
      <c r="S8" s="990"/>
      <c r="T8" s="990"/>
      <c r="U8" s="991"/>
      <c r="V8" s="977"/>
      <c r="W8" s="978"/>
      <c r="X8" s="978"/>
      <c r="Y8" s="978"/>
      <c r="Z8" s="979"/>
      <c r="AB8" s="983"/>
      <c r="AC8" s="984"/>
      <c r="AD8" s="984"/>
      <c r="AE8" s="984"/>
      <c r="AF8" s="984"/>
      <c r="AG8" s="984"/>
      <c r="AH8" s="984"/>
      <c r="AI8" s="984"/>
      <c r="AJ8" s="984"/>
      <c r="AK8" s="984"/>
      <c r="AL8" s="984"/>
      <c r="AM8" s="984"/>
      <c r="AN8" s="985"/>
      <c r="AO8" s="989"/>
      <c r="AP8" s="990"/>
      <c r="AQ8" s="990"/>
      <c r="AR8" s="990"/>
      <c r="AS8" s="990"/>
      <c r="AT8" s="990"/>
      <c r="AU8" s="990"/>
      <c r="AV8" s="991"/>
      <c r="AW8" s="977"/>
      <c r="AX8" s="978"/>
      <c r="AY8" s="978"/>
      <c r="AZ8" s="978"/>
      <c r="BA8" s="979"/>
    </row>
    <row r="9" spans="1:53" ht="15.75" customHeight="1">
      <c r="A9" s="965" t="s">
        <v>56</v>
      </c>
      <c r="B9" s="962"/>
      <c r="C9" s="962"/>
      <c r="D9" s="962"/>
      <c r="E9" s="962"/>
      <c r="F9" s="962"/>
      <c r="G9" s="962"/>
      <c r="H9" s="962"/>
      <c r="I9" s="962"/>
      <c r="J9" s="962"/>
      <c r="K9" s="962"/>
      <c r="L9" s="962"/>
      <c r="M9" s="962"/>
      <c r="N9" s="969">
        <f>N10</f>
        <v>2735395563</v>
      </c>
      <c r="O9" s="970"/>
      <c r="P9" s="970"/>
      <c r="Q9" s="970"/>
      <c r="R9" s="970"/>
      <c r="S9" s="970"/>
      <c r="T9" s="970"/>
      <c r="U9" s="971"/>
      <c r="V9" s="961">
        <f aca="true" t="shared" si="0" ref="V9:V44">ROUND(N9/$K$47,0)</f>
        <v>35559</v>
      </c>
      <c r="W9" s="961"/>
      <c r="X9" s="961"/>
      <c r="Y9" s="961"/>
      <c r="Z9" s="961"/>
      <c r="AB9" s="965" t="s">
        <v>105</v>
      </c>
      <c r="AC9" s="962"/>
      <c r="AD9" s="962"/>
      <c r="AE9" s="962"/>
      <c r="AF9" s="962"/>
      <c r="AG9" s="962"/>
      <c r="AH9" s="962"/>
      <c r="AI9" s="962"/>
      <c r="AJ9" s="962"/>
      <c r="AK9" s="962"/>
      <c r="AL9" s="962"/>
      <c r="AM9" s="962"/>
      <c r="AN9" s="962"/>
      <c r="AO9" s="969">
        <f>AO10+AO14</f>
        <v>599530487</v>
      </c>
      <c r="AP9" s="970"/>
      <c r="AQ9" s="970"/>
      <c r="AR9" s="970"/>
      <c r="AS9" s="970"/>
      <c r="AT9" s="970"/>
      <c r="AU9" s="970"/>
      <c r="AV9" s="971"/>
      <c r="AW9" s="961">
        <f>ROUND(AO9/$K$47,0)</f>
        <v>7794</v>
      </c>
      <c r="AX9" s="961"/>
      <c r="AY9" s="961"/>
      <c r="AZ9" s="961"/>
      <c r="BA9" s="961"/>
    </row>
    <row r="10" spans="1:53" ht="15.75" customHeight="1">
      <c r="A10" s="28"/>
      <c r="B10" s="965" t="s">
        <v>56</v>
      </c>
      <c r="C10" s="962"/>
      <c r="D10" s="962"/>
      <c r="E10" s="962"/>
      <c r="F10" s="962"/>
      <c r="G10" s="962"/>
      <c r="H10" s="962"/>
      <c r="I10" s="962"/>
      <c r="J10" s="962"/>
      <c r="K10" s="962"/>
      <c r="L10" s="962"/>
      <c r="M10" s="962"/>
      <c r="N10" s="969">
        <f>N11</f>
        <v>2735395563</v>
      </c>
      <c r="O10" s="970"/>
      <c r="P10" s="970"/>
      <c r="Q10" s="970"/>
      <c r="R10" s="970"/>
      <c r="S10" s="970"/>
      <c r="T10" s="970"/>
      <c r="U10" s="971"/>
      <c r="V10" s="961">
        <f t="shared" si="0"/>
        <v>35559</v>
      </c>
      <c r="W10" s="961"/>
      <c r="X10" s="961"/>
      <c r="Y10" s="961"/>
      <c r="Z10" s="961"/>
      <c r="AB10" s="28"/>
      <c r="AC10" s="965" t="s">
        <v>106</v>
      </c>
      <c r="AD10" s="962"/>
      <c r="AE10" s="962"/>
      <c r="AF10" s="962"/>
      <c r="AG10" s="962"/>
      <c r="AH10" s="962"/>
      <c r="AI10" s="962"/>
      <c r="AJ10" s="962"/>
      <c r="AK10" s="962"/>
      <c r="AL10" s="962"/>
      <c r="AM10" s="962"/>
      <c r="AN10" s="962"/>
      <c r="AO10" s="969">
        <f>AO11+AO12+AO13</f>
        <v>413217529</v>
      </c>
      <c r="AP10" s="970"/>
      <c r="AQ10" s="970"/>
      <c r="AR10" s="970"/>
      <c r="AS10" s="970"/>
      <c r="AT10" s="970"/>
      <c r="AU10" s="970"/>
      <c r="AV10" s="971"/>
      <c r="AW10" s="961">
        <f aca="true" t="shared" si="1" ref="AW10:AW38">ROUND(AO10/$K$47,0)</f>
        <v>5372</v>
      </c>
      <c r="AX10" s="961"/>
      <c r="AY10" s="961"/>
      <c r="AZ10" s="961"/>
      <c r="BA10" s="961"/>
    </row>
    <row r="11" spans="1:53" ht="15.75" customHeight="1">
      <c r="A11" s="27"/>
      <c r="B11" s="27"/>
      <c r="C11" s="962" t="s">
        <v>410</v>
      </c>
      <c r="D11" s="962"/>
      <c r="E11" s="962"/>
      <c r="F11" s="962"/>
      <c r="G11" s="962"/>
      <c r="H11" s="962"/>
      <c r="I11" s="962"/>
      <c r="J11" s="962"/>
      <c r="K11" s="962"/>
      <c r="L11" s="962"/>
      <c r="M11" s="962"/>
      <c r="N11" s="969">
        <v>2735395563</v>
      </c>
      <c r="O11" s="970"/>
      <c r="P11" s="970"/>
      <c r="Q11" s="970"/>
      <c r="R11" s="970"/>
      <c r="S11" s="970"/>
      <c r="T11" s="970"/>
      <c r="U11" s="971"/>
      <c r="V11" s="961">
        <f t="shared" si="0"/>
        <v>35559</v>
      </c>
      <c r="W11" s="961"/>
      <c r="X11" s="961"/>
      <c r="Y11" s="961"/>
      <c r="Z11" s="961"/>
      <c r="AB11" s="28"/>
      <c r="AC11" s="28"/>
      <c r="AD11" s="962" t="s">
        <v>107</v>
      </c>
      <c r="AE11" s="962"/>
      <c r="AF11" s="962"/>
      <c r="AG11" s="962"/>
      <c r="AH11" s="962"/>
      <c r="AI11" s="962"/>
      <c r="AJ11" s="962"/>
      <c r="AK11" s="962"/>
      <c r="AL11" s="962"/>
      <c r="AM11" s="962"/>
      <c r="AN11" s="962"/>
      <c r="AO11" s="969">
        <v>404247059</v>
      </c>
      <c r="AP11" s="970"/>
      <c r="AQ11" s="970"/>
      <c r="AR11" s="970"/>
      <c r="AS11" s="970"/>
      <c r="AT11" s="970"/>
      <c r="AU11" s="970"/>
      <c r="AV11" s="971"/>
      <c r="AW11" s="961">
        <f t="shared" si="1"/>
        <v>5255</v>
      </c>
      <c r="AX11" s="961"/>
      <c r="AY11" s="961"/>
      <c r="AZ11" s="961"/>
      <c r="BA11" s="961"/>
    </row>
    <row r="12" spans="1:53" ht="15.75" customHeight="1">
      <c r="A12" s="965" t="s">
        <v>57</v>
      </c>
      <c r="B12" s="962"/>
      <c r="C12" s="962"/>
      <c r="D12" s="962"/>
      <c r="E12" s="962"/>
      <c r="F12" s="962"/>
      <c r="G12" s="962"/>
      <c r="H12" s="962"/>
      <c r="I12" s="962"/>
      <c r="J12" s="962"/>
      <c r="K12" s="962"/>
      <c r="L12" s="962"/>
      <c r="M12" s="962"/>
      <c r="N12" s="969">
        <f>N13+N15</f>
        <v>3942581000</v>
      </c>
      <c r="O12" s="970"/>
      <c r="P12" s="970"/>
      <c r="Q12" s="970"/>
      <c r="R12" s="970"/>
      <c r="S12" s="970"/>
      <c r="T12" s="970"/>
      <c r="U12" s="971"/>
      <c r="V12" s="961">
        <f t="shared" si="0"/>
        <v>51252</v>
      </c>
      <c r="W12" s="961"/>
      <c r="X12" s="961"/>
      <c r="Y12" s="961"/>
      <c r="Z12" s="961"/>
      <c r="AB12" s="28"/>
      <c r="AC12" s="28"/>
      <c r="AD12" s="962" t="s">
        <v>108</v>
      </c>
      <c r="AE12" s="962"/>
      <c r="AF12" s="962"/>
      <c r="AG12" s="962"/>
      <c r="AH12" s="962"/>
      <c r="AI12" s="962"/>
      <c r="AJ12" s="962"/>
      <c r="AK12" s="962"/>
      <c r="AL12" s="962"/>
      <c r="AM12" s="962"/>
      <c r="AN12" s="962"/>
      <c r="AO12" s="969">
        <v>1417716</v>
      </c>
      <c r="AP12" s="970"/>
      <c r="AQ12" s="970"/>
      <c r="AR12" s="970"/>
      <c r="AS12" s="970"/>
      <c r="AT12" s="970"/>
      <c r="AU12" s="970"/>
      <c r="AV12" s="971"/>
      <c r="AW12" s="961">
        <f t="shared" si="1"/>
        <v>18</v>
      </c>
      <c r="AX12" s="961"/>
      <c r="AY12" s="961"/>
      <c r="AZ12" s="961"/>
      <c r="BA12" s="961"/>
    </row>
    <row r="13" spans="1:53" ht="15.75" customHeight="1">
      <c r="A13" s="28"/>
      <c r="B13" s="965" t="s">
        <v>58</v>
      </c>
      <c r="C13" s="962"/>
      <c r="D13" s="962"/>
      <c r="E13" s="962"/>
      <c r="F13" s="962"/>
      <c r="G13" s="962"/>
      <c r="H13" s="962"/>
      <c r="I13" s="962"/>
      <c r="J13" s="962"/>
      <c r="K13" s="962"/>
      <c r="L13" s="962"/>
      <c r="M13" s="962"/>
      <c r="N13" s="969">
        <f>N14</f>
        <v>3329958000</v>
      </c>
      <c r="O13" s="970"/>
      <c r="P13" s="970"/>
      <c r="Q13" s="970"/>
      <c r="R13" s="970"/>
      <c r="S13" s="970"/>
      <c r="T13" s="970"/>
      <c r="U13" s="971"/>
      <c r="V13" s="961">
        <f t="shared" si="0"/>
        <v>43288</v>
      </c>
      <c r="W13" s="961"/>
      <c r="X13" s="961"/>
      <c r="Y13" s="961"/>
      <c r="Z13" s="961"/>
      <c r="AB13" s="28"/>
      <c r="AC13" s="27"/>
      <c r="AD13" s="962" t="s">
        <v>109</v>
      </c>
      <c r="AE13" s="962"/>
      <c r="AF13" s="962"/>
      <c r="AG13" s="962"/>
      <c r="AH13" s="962"/>
      <c r="AI13" s="962"/>
      <c r="AJ13" s="962"/>
      <c r="AK13" s="962"/>
      <c r="AL13" s="962"/>
      <c r="AM13" s="962"/>
      <c r="AN13" s="962"/>
      <c r="AO13" s="969">
        <v>7552754</v>
      </c>
      <c r="AP13" s="970"/>
      <c r="AQ13" s="970"/>
      <c r="AR13" s="970"/>
      <c r="AS13" s="970"/>
      <c r="AT13" s="970"/>
      <c r="AU13" s="970"/>
      <c r="AV13" s="971"/>
      <c r="AW13" s="961">
        <f t="shared" si="1"/>
        <v>98</v>
      </c>
      <c r="AX13" s="961"/>
      <c r="AY13" s="961"/>
      <c r="AZ13" s="961"/>
      <c r="BA13" s="961"/>
    </row>
    <row r="14" spans="1:53" ht="15.75" customHeight="1">
      <c r="A14" s="28"/>
      <c r="B14" s="27"/>
      <c r="C14" s="962" t="s">
        <v>59</v>
      </c>
      <c r="D14" s="962"/>
      <c r="E14" s="962"/>
      <c r="F14" s="962"/>
      <c r="G14" s="962"/>
      <c r="H14" s="962"/>
      <c r="I14" s="962"/>
      <c r="J14" s="962"/>
      <c r="K14" s="962"/>
      <c r="L14" s="962"/>
      <c r="M14" s="962"/>
      <c r="N14" s="969">
        <v>3329958000</v>
      </c>
      <c r="O14" s="970"/>
      <c r="P14" s="970"/>
      <c r="Q14" s="970"/>
      <c r="R14" s="970"/>
      <c r="S14" s="970"/>
      <c r="T14" s="970"/>
      <c r="U14" s="971"/>
      <c r="V14" s="961">
        <f t="shared" si="0"/>
        <v>43288</v>
      </c>
      <c r="W14" s="961"/>
      <c r="X14" s="961"/>
      <c r="Y14" s="961"/>
      <c r="Z14" s="961"/>
      <c r="AB14" s="28"/>
      <c r="AC14" s="965" t="s">
        <v>110</v>
      </c>
      <c r="AD14" s="962"/>
      <c r="AE14" s="962"/>
      <c r="AF14" s="962"/>
      <c r="AG14" s="962"/>
      <c r="AH14" s="962"/>
      <c r="AI14" s="962"/>
      <c r="AJ14" s="962"/>
      <c r="AK14" s="962"/>
      <c r="AL14" s="962"/>
      <c r="AM14" s="962"/>
      <c r="AN14" s="962"/>
      <c r="AO14" s="969">
        <f>AO15</f>
        <v>186312958</v>
      </c>
      <c r="AP14" s="970"/>
      <c r="AQ14" s="970"/>
      <c r="AR14" s="970"/>
      <c r="AS14" s="970"/>
      <c r="AT14" s="970"/>
      <c r="AU14" s="970"/>
      <c r="AV14" s="971"/>
      <c r="AW14" s="961">
        <f t="shared" si="1"/>
        <v>2422</v>
      </c>
      <c r="AX14" s="961"/>
      <c r="AY14" s="961"/>
      <c r="AZ14" s="961"/>
      <c r="BA14" s="961"/>
    </row>
    <row r="15" spans="1:53" ht="15.75" customHeight="1">
      <c r="A15" s="28"/>
      <c r="B15" s="965" t="s">
        <v>60</v>
      </c>
      <c r="C15" s="962"/>
      <c r="D15" s="962"/>
      <c r="E15" s="962"/>
      <c r="F15" s="962"/>
      <c r="G15" s="962"/>
      <c r="H15" s="962"/>
      <c r="I15" s="962"/>
      <c r="J15" s="962"/>
      <c r="K15" s="962"/>
      <c r="L15" s="962"/>
      <c r="M15" s="962"/>
      <c r="N15" s="969">
        <f>SUM(N16:U18)</f>
        <v>612623000</v>
      </c>
      <c r="O15" s="970"/>
      <c r="P15" s="970"/>
      <c r="Q15" s="970"/>
      <c r="R15" s="970"/>
      <c r="S15" s="970"/>
      <c r="T15" s="970"/>
      <c r="U15" s="971"/>
      <c r="V15" s="961">
        <f t="shared" si="0"/>
        <v>7964</v>
      </c>
      <c r="W15" s="961"/>
      <c r="X15" s="961"/>
      <c r="Y15" s="961"/>
      <c r="Z15" s="961"/>
      <c r="AB15" s="27"/>
      <c r="AC15" s="27"/>
      <c r="AD15" s="962" t="s">
        <v>110</v>
      </c>
      <c r="AE15" s="962"/>
      <c r="AF15" s="962"/>
      <c r="AG15" s="962"/>
      <c r="AH15" s="962"/>
      <c r="AI15" s="962"/>
      <c r="AJ15" s="962"/>
      <c r="AK15" s="962"/>
      <c r="AL15" s="962"/>
      <c r="AM15" s="962"/>
      <c r="AN15" s="962"/>
      <c r="AO15" s="969">
        <v>186312958</v>
      </c>
      <c r="AP15" s="970"/>
      <c r="AQ15" s="970"/>
      <c r="AR15" s="970"/>
      <c r="AS15" s="970"/>
      <c r="AT15" s="970"/>
      <c r="AU15" s="970"/>
      <c r="AV15" s="971"/>
      <c r="AW15" s="961">
        <f t="shared" si="1"/>
        <v>2422</v>
      </c>
      <c r="AX15" s="961"/>
      <c r="AY15" s="961"/>
      <c r="AZ15" s="961"/>
      <c r="BA15" s="961"/>
    </row>
    <row r="16" spans="1:53" ht="15.75" customHeight="1">
      <c r="A16" s="28"/>
      <c r="B16" s="28"/>
      <c r="C16" s="962" t="s">
        <v>61</v>
      </c>
      <c r="D16" s="962"/>
      <c r="E16" s="962"/>
      <c r="F16" s="962"/>
      <c r="G16" s="962"/>
      <c r="H16" s="962"/>
      <c r="I16" s="962"/>
      <c r="J16" s="962"/>
      <c r="K16" s="962"/>
      <c r="L16" s="962"/>
      <c r="M16" s="962"/>
      <c r="N16" s="969">
        <v>2391000</v>
      </c>
      <c r="O16" s="970"/>
      <c r="P16" s="970"/>
      <c r="Q16" s="970"/>
      <c r="R16" s="970"/>
      <c r="S16" s="970"/>
      <c r="T16" s="970"/>
      <c r="U16" s="971"/>
      <c r="V16" s="961">
        <f t="shared" si="0"/>
        <v>31</v>
      </c>
      <c r="W16" s="961"/>
      <c r="X16" s="961"/>
      <c r="Y16" s="961"/>
      <c r="Z16" s="961"/>
      <c r="AB16" s="965" t="s">
        <v>111</v>
      </c>
      <c r="AC16" s="962"/>
      <c r="AD16" s="962"/>
      <c r="AE16" s="962"/>
      <c r="AF16" s="962"/>
      <c r="AG16" s="962"/>
      <c r="AH16" s="962"/>
      <c r="AI16" s="962"/>
      <c r="AJ16" s="962"/>
      <c r="AK16" s="962"/>
      <c r="AL16" s="962"/>
      <c r="AM16" s="962"/>
      <c r="AN16" s="962"/>
      <c r="AO16" s="969">
        <f>AO17</f>
        <v>16615832712</v>
      </c>
      <c r="AP16" s="970"/>
      <c r="AQ16" s="970"/>
      <c r="AR16" s="970"/>
      <c r="AS16" s="970"/>
      <c r="AT16" s="970"/>
      <c r="AU16" s="970"/>
      <c r="AV16" s="971"/>
      <c r="AW16" s="961">
        <f t="shared" si="1"/>
        <v>215998</v>
      </c>
      <c r="AX16" s="961"/>
      <c r="AY16" s="961"/>
      <c r="AZ16" s="961"/>
      <c r="BA16" s="961"/>
    </row>
    <row r="17" spans="1:53" ht="15.75" customHeight="1">
      <c r="A17" s="28"/>
      <c r="B17" s="28"/>
      <c r="C17" s="962" t="s">
        <v>62</v>
      </c>
      <c r="D17" s="962"/>
      <c r="E17" s="962"/>
      <c r="F17" s="962"/>
      <c r="G17" s="962"/>
      <c r="H17" s="962"/>
      <c r="I17" s="962"/>
      <c r="J17" s="962"/>
      <c r="K17" s="962"/>
      <c r="L17" s="962"/>
      <c r="M17" s="962"/>
      <c r="N17" s="969">
        <v>610232000</v>
      </c>
      <c r="O17" s="970"/>
      <c r="P17" s="970"/>
      <c r="Q17" s="970"/>
      <c r="R17" s="970"/>
      <c r="S17" s="970"/>
      <c r="T17" s="970"/>
      <c r="U17" s="971"/>
      <c r="V17" s="961">
        <f t="shared" si="0"/>
        <v>7933</v>
      </c>
      <c r="W17" s="961"/>
      <c r="X17" s="961"/>
      <c r="Y17" s="961"/>
      <c r="Z17" s="961"/>
      <c r="AB17" s="28"/>
      <c r="AC17" s="965" t="s">
        <v>111</v>
      </c>
      <c r="AD17" s="962"/>
      <c r="AE17" s="962"/>
      <c r="AF17" s="962"/>
      <c r="AG17" s="962"/>
      <c r="AH17" s="962"/>
      <c r="AI17" s="962"/>
      <c r="AJ17" s="962"/>
      <c r="AK17" s="962"/>
      <c r="AL17" s="962"/>
      <c r="AM17" s="962"/>
      <c r="AN17" s="962"/>
      <c r="AO17" s="969">
        <f>AO18+AO24</f>
        <v>16615832712</v>
      </c>
      <c r="AP17" s="970"/>
      <c r="AQ17" s="970"/>
      <c r="AR17" s="970"/>
      <c r="AS17" s="970"/>
      <c r="AT17" s="970"/>
      <c r="AU17" s="970"/>
      <c r="AV17" s="971"/>
      <c r="AW17" s="961">
        <f t="shared" si="1"/>
        <v>215998</v>
      </c>
      <c r="AX17" s="961"/>
      <c r="AY17" s="961"/>
      <c r="AZ17" s="961"/>
      <c r="BA17" s="961"/>
    </row>
    <row r="18" spans="1:53" ht="15.75" customHeight="1">
      <c r="A18" s="27"/>
      <c r="B18" s="27"/>
      <c r="C18" s="962" t="s">
        <v>1228</v>
      </c>
      <c r="D18" s="962"/>
      <c r="E18" s="962"/>
      <c r="F18" s="962"/>
      <c r="G18" s="962"/>
      <c r="H18" s="962"/>
      <c r="I18" s="962"/>
      <c r="J18" s="962"/>
      <c r="K18" s="962"/>
      <c r="L18" s="962"/>
      <c r="M18" s="962"/>
      <c r="N18" s="969">
        <v>0</v>
      </c>
      <c r="O18" s="970"/>
      <c r="P18" s="970"/>
      <c r="Q18" s="970"/>
      <c r="R18" s="970"/>
      <c r="S18" s="970"/>
      <c r="T18" s="970"/>
      <c r="U18" s="971"/>
      <c r="V18" s="961">
        <f t="shared" si="0"/>
        <v>0</v>
      </c>
      <c r="W18" s="961"/>
      <c r="X18" s="961"/>
      <c r="Y18" s="961"/>
      <c r="Z18" s="961"/>
      <c r="AB18" s="28"/>
      <c r="AC18" s="28"/>
      <c r="AD18" s="965" t="s">
        <v>112</v>
      </c>
      <c r="AE18" s="962"/>
      <c r="AF18" s="962"/>
      <c r="AG18" s="962"/>
      <c r="AH18" s="962"/>
      <c r="AI18" s="962"/>
      <c r="AJ18" s="962"/>
      <c r="AK18" s="962"/>
      <c r="AL18" s="962"/>
      <c r="AM18" s="962"/>
      <c r="AN18" s="962"/>
      <c r="AO18" s="969">
        <f>AO19+AO20+AO21+AO23+AO22</f>
        <v>16455957232</v>
      </c>
      <c r="AP18" s="970"/>
      <c r="AQ18" s="970"/>
      <c r="AR18" s="970"/>
      <c r="AS18" s="970"/>
      <c r="AT18" s="970"/>
      <c r="AU18" s="970"/>
      <c r="AV18" s="971"/>
      <c r="AW18" s="961">
        <f t="shared" si="1"/>
        <v>213919</v>
      </c>
      <c r="AX18" s="961"/>
      <c r="AY18" s="961"/>
      <c r="AZ18" s="961"/>
      <c r="BA18" s="961"/>
    </row>
    <row r="19" spans="1:53" ht="15.75" customHeight="1">
      <c r="A19" s="965" t="s">
        <v>63</v>
      </c>
      <c r="B19" s="962"/>
      <c r="C19" s="962"/>
      <c r="D19" s="962"/>
      <c r="E19" s="962"/>
      <c r="F19" s="962"/>
      <c r="G19" s="962"/>
      <c r="H19" s="962"/>
      <c r="I19" s="962"/>
      <c r="J19" s="962"/>
      <c r="K19" s="962"/>
      <c r="L19" s="962"/>
      <c r="M19" s="962"/>
      <c r="N19" s="969">
        <f>N20</f>
        <v>5373546000</v>
      </c>
      <c r="O19" s="970"/>
      <c r="P19" s="970"/>
      <c r="Q19" s="970"/>
      <c r="R19" s="970"/>
      <c r="S19" s="970"/>
      <c r="T19" s="970"/>
      <c r="U19" s="971"/>
      <c r="V19" s="961">
        <f t="shared" si="0"/>
        <v>69853</v>
      </c>
      <c r="W19" s="961"/>
      <c r="X19" s="961"/>
      <c r="Y19" s="961"/>
      <c r="Z19" s="961"/>
      <c r="AB19" s="28"/>
      <c r="AC19" s="28"/>
      <c r="AD19" s="28"/>
      <c r="AE19" s="962" t="s">
        <v>765</v>
      </c>
      <c r="AF19" s="962"/>
      <c r="AG19" s="962"/>
      <c r="AH19" s="962"/>
      <c r="AI19" s="962"/>
      <c r="AJ19" s="962"/>
      <c r="AK19" s="962"/>
      <c r="AL19" s="962"/>
      <c r="AM19" s="962"/>
      <c r="AN19" s="962"/>
      <c r="AO19" s="969">
        <v>25954345</v>
      </c>
      <c r="AP19" s="970"/>
      <c r="AQ19" s="970"/>
      <c r="AR19" s="970"/>
      <c r="AS19" s="970"/>
      <c r="AT19" s="970"/>
      <c r="AU19" s="970"/>
      <c r="AV19" s="971"/>
      <c r="AW19" s="961">
        <f t="shared" si="1"/>
        <v>337</v>
      </c>
      <c r="AX19" s="961"/>
      <c r="AY19" s="961"/>
      <c r="AZ19" s="961"/>
      <c r="BA19" s="961"/>
    </row>
    <row r="20" spans="1:53" ht="15.75" customHeight="1">
      <c r="A20" s="28"/>
      <c r="B20" s="965" t="s">
        <v>63</v>
      </c>
      <c r="C20" s="962"/>
      <c r="D20" s="962"/>
      <c r="E20" s="962"/>
      <c r="F20" s="962"/>
      <c r="G20" s="962"/>
      <c r="H20" s="962"/>
      <c r="I20" s="962"/>
      <c r="J20" s="962"/>
      <c r="K20" s="962"/>
      <c r="L20" s="962"/>
      <c r="M20" s="962"/>
      <c r="N20" s="969">
        <f>N21</f>
        <v>5373546000</v>
      </c>
      <c r="O20" s="970"/>
      <c r="P20" s="970"/>
      <c r="Q20" s="970"/>
      <c r="R20" s="970"/>
      <c r="S20" s="970"/>
      <c r="T20" s="970"/>
      <c r="U20" s="971"/>
      <c r="V20" s="961">
        <f t="shared" si="0"/>
        <v>69853</v>
      </c>
      <c r="W20" s="961"/>
      <c r="X20" s="961"/>
      <c r="Y20" s="961"/>
      <c r="Z20" s="961"/>
      <c r="AB20" s="28"/>
      <c r="AC20" s="28"/>
      <c r="AD20" s="28"/>
      <c r="AE20" s="962" t="s">
        <v>155</v>
      </c>
      <c r="AF20" s="962"/>
      <c r="AG20" s="962"/>
      <c r="AH20" s="962"/>
      <c r="AI20" s="962"/>
      <c r="AJ20" s="962"/>
      <c r="AK20" s="962"/>
      <c r="AL20" s="962"/>
      <c r="AM20" s="962"/>
      <c r="AN20" s="962"/>
      <c r="AO20" s="969">
        <v>7915575935</v>
      </c>
      <c r="AP20" s="970"/>
      <c r="AQ20" s="970"/>
      <c r="AR20" s="970"/>
      <c r="AS20" s="970"/>
      <c r="AT20" s="970"/>
      <c r="AU20" s="970"/>
      <c r="AV20" s="971"/>
      <c r="AW20" s="961">
        <f t="shared" si="1"/>
        <v>102899</v>
      </c>
      <c r="AX20" s="961"/>
      <c r="AY20" s="961"/>
      <c r="AZ20" s="961"/>
      <c r="BA20" s="961"/>
    </row>
    <row r="21" spans="1:53" ht="15.75" customHeight="1">
      <c r="A21" s="27"/>
      <c r="B21" s="27"/>
      <c r="C21" s="962" t="s">
        <v>67</v>
      </c>
      <c r="D21" s="962"/>
      <c r="E21" s="962"/>
      <c r="F21" s="962"/>
      <c r="G21" s="962"/>
      <c r="H21" s="962"/>
      <c r="I21" s="962"/>
      <c r="J21" s="962"/>
      <c r="K21" s="962"/>
      <c r="L21" s="962"/>
      <c r="M21" s="962"/>
      <c r="N21" s="969">
        <v>5373546000</v>
      </c>
      <c r="O21" s="970"/>
      <c r="P21" s="970"/>
      <c r="Q21" s="970"/>
      <c r="R21" s="970"/>
      <c r="S21" s="970"/>
      <c r="T21" s="970"/>
      <c r="U21" s="971"/>
      <c r="V21" s="961">
        <f t="shared" si="0"/>
        <v>69853</v>
      </c>
      <c r="W21" s="961"/>
      <c r="X21" s="961"/>
      <c r="Y21" s="961"/>
      <c r="Z21" s="961"/>
      <c r="AB21" s="28"/>
      <c r="AC21" s="28"/>
      <c r="AD21" s="28"/>
      <c r="AE21" s="962" t="s">
        <v>156</v>
      </c>
      <c r="AF21" s="962"/>
      <c r="AG21" s="962"/>
      <c r="AH21" s="962"/>
      <c r="AI21" s="962"/>
      <c r="AJ21" s="962"/>
      <c r="AK21" s="962"/>
      <c r="AL21" s="962"/>
      <c r="AM21" s="962"/>
      <c r="AN21" s="962"/>
      <c r="AO21" s="969">
        <v>7236391969</v>
      </c>
      <c r="AP21" s="970"/>
      <c r="AQ21" s="970"/>
      <c r="AR21" s="970"/>
      <c r="AS21" s="970"/>
      <c r="AT21" s="970"/>
      <c r="AU21" s="970"/>
      <c r="AV21" s="971"/>
      <c r="AW21" s="961">
        <f t="shared" si="1"/>
        <v>94070</v>
      </c>
      <c r="AX21" s="961"/>
      <c r="AY21" s="961"/>
      <c r="AZ21" s="961"/>
      <c r="BA21" s="961"/>
    </row>
    <row r="22" spans="1:53" ht="15.75" customHeight="1">
      <c r="A22" s="965" t="s">
        <v>64</v>
      </c>
      <c r="B22" s="962"/>
      <c r="C22" s="962"/>
      <c r="D22" s="962"/>
      <c r="E22" s="962"/>
      <c r="F22" s="962"/>
      <c r="G22" s="962"/>
      <c r="H22" s="962"/>
      <c r="I22" s="962"/>
      <c r="J22" s="962"/>
      <c r="K22" s="962"/>
      <c r="L22" s="962"/>
      <c r="M22" s="962"/>
      <c r="N22" s="969">
        <f>N23+N25</f>
        <v>2081632000</v>
      </c>
      <c r="O22" s="970"/>
      <c r="P22" s="970"/>
      <c r="Q22" s="970"/>
      <c r="R22" s="970"/>
      <c r="S22" s="970"/>
      <c r="T22" s="970"/>
      <c r="U22" s="971"/>
      <c r="V22" s="961">
        <f t="shared" si="0"/>
        <v>27060</v>
      </c>
      <c r="W22" s="961"/>
      <c r="X22" s="961"/>
      <c r="Y22" s="961"/>
      <c r="Z22" s="961"/>
      <c r="AB22" s="28"/>
      <c r="AC22" s="28"/>
      <c r="AD22" s="28"/>
      <c r="AE22" s="966" t="s">
        <v>153</v>
      </c>
      <c r="AF22" s="967"/>
      <c r="AG22" s="967"/>
      <c r="AH22" s="967"/>
      <c r="AI22" s="967"/>
      <c r="AJ22" s="967"/>
      <c r="AK22" s="967"/>
      <c r="AL22" s="967"/>
      <c r="AM22" s="967"/>
      <c r="AN22" s="968"/>
      <c r="AO22" s="969">
        <v>1063794915</v>
      </c>
      <c r="AP22" s="970"/>
      <c r="AQ22" s="970"/>
      <c r="AR22" s="970"/>
      <c r="AS22" s="970"/>
      <c r="AT22" s="970"/>
      <c r="AU22" s="970"/>
      <c r="AV22" s="971"/>
      <c r="AW22" s="961">
        <f>ROUND(AO22/$K$47,0)</f>
        <v>13829</v>
      </c>
      <c r="AX22" s="961"/>
      <c r="AY22" s="961"/>
      <c r="AZ22" s="961"/>
      <c r="BA22" s="961"/>
    </row>
    <row r="23" spans="1:53" ht="15.75" customHeight="1">
      <c r="A23" s="28"/>
      <c r="B23" s="965" t="s">
        <v>65</v>
      </c>
      <c r="C23" s="962"/>
      <c r="D23" s="962"/>
      <c r="E23" s="962"/>
      <c r="F23" s="962"/>
      <c r="G23" s="962"/>
      <c r="H23" s="962"/>
      <c r="I23" s="962"/>
      <c r="J23" s="962"/>
      <c r="K23" s="962"/>
      <c r="L23" s="962"/>
      <c r="M23" s="962"/>
      <c r="N23" s="969">
        <f>N24</f>
        <v>2081223000</v>
      </c>
      <c r="O23" s="970"/>
      <c r="P23" s="970"/>
      <c r="Q23" s="970"/>
      <c r="R23" s="970"/>
      <c r="S23" s="970"/>
      <c r="T23" s="970"/>
      <c r="U23" s="971"/>
      <c r="V23" s="961">
        <f t="shared" si="0"/>
        <v>27055</v>
      </c>
      <c r="W23" s="961"/>
      <c r="X23" s="961"/>
      <c r="Y23" s="961"/>
      <c r="Z23" s="961"/>
      <c r="AB23" s="28"/>
      <c r="AC23" s="28"/>
      <c r="AD23" s="27"/>
      <c r="AE23" s="962" t="s">
        <v>154</v>
      </c>
      <c r="AF23" s="962"/>
      <c r="AG23" s="962"/>
      <c r="AH23" s="962"/>
      <c r="AI23" s="962"/>
      <c r="AJ23" s="962"/>
      <c r="AK23" s="962"/>
      <c r="AL23" s="962"/>
      <c r="AM23" s="962"/>
      <c r="AN23" s="962"/>
      <c r="AO23" s="969">
        <v>214240068</v>
      </c>
      <c r="AP23" s="970"/>
      <c r="AQ23" s="970"/>
      <c r="AR23" s="970"/>
      <c r="AS23" s="970"/>
      <c r="AT23" s="970"/>
      <c r="AU23" s="970"/>
      <c r="AV23" s="971"/>
      <c r="AW23" s="961">
        <f>ROUND(AO23/$K$47,0)</f>
        <v>2785</v>
      </c>
      <c r="AX23" s="961"/>
      <c r="AY23" s="961"/>
      <c r="AZ23" s="961"/>
      <c r="BA23" s="961"/>
    </row>
    <row r="24" spans="1:53" ht="15.75" customHeight="1">
      <c r="A24" s="28"/>
      <c r="B24" s="27"/>
      <c r="C24" s="962" t="s">
        <v>59</v>
      </c>
      <c r="D24" s="962"/>
      <c r="E24" s="962"/>
      <c r="F24" s="962"/>
      <c r="G24" s="962"/>
      <c r="H24" s="962"/>
      <c r="I24" s="962"/>
      <c r="J24" s="962"/>
      <c r="K24" s="962"/>
      <c r="L24" s="962"/>
      <c r="M24" s="962"/>
      <c r="N24" s="969">
        <v>2081223000</v>
      </c>
      <c r="O24" s="970"/>
      <c r="P24" s="970"/>
      <c r="Q24" s="970"/>
      <c r="R24" s="970"/>
      <c r="S24" s="970"/>
      <c r="T24" s="970"/>
      <c r="U24" s="971"/>
      <c r="V24" s="961">
        <f t="shared" si="0"/>
        <v>27055</v>
      </c>
      <c r="W24" s="961"/>
      <c r="X24" s="961"/>
      <c r="Y24" s="961"/>
      <c r="Z24" s="961"/>
      <c r="AB24" s="27"/>
      <c r="AC24" s="27"/>
      <c r="AD24" s="962" t="s">
        <v>1519</v>
      </c>
      <c r="AE24" s="962"/>
      <c r="AF24" s="962"/>
      <c r="AG24" s="962"/>
      <c r="AH24" s="962"/>
      <c r="AI24" s="962"/>
      <c r="AJ24" s="962"/>
      <c r="AK24" s="962"/>
      <c r="AL24" s="962"/>
      <c r="AM24" s="962"/>
      <c r="AN24" s="962"/>
      <c r="AO24" s="969">
        <v>159875480</v>
      </c>
      <c r="AP24" s="970"/>
      <c r="AQ24" s="970"/>
      <c r="AR24" s="970"/>
      <c r="AS24" s="970"/>
      <c r="AT24" s="970"/>
      <c r="AU24" s="970"/>
      <c r="AV24" s="971"/>
      <c r="AW24" s="961">
        <f t="shared" si="1"/>
        <v>2078</v>
      </c>
      <c r="AX24" s="961"/>
      <c r="AY24" s="961"/>
      <c r="AZ24" s="961"/>
      <c r="BA24" s="961"/>
    </row>
    <row r="25" spans="1:53" ht="15.75" customHeight="1">
      <c r="A25" s="28"/>
      <c r="B25" s="965" t="s">
        <v>66</v>
      </c>
      <c r="C25" s="962"/>
      <c r="D25" s="962"/>
      <c r="E25" s="962"/>
      <c r="F25" s="962"/>
      <c r="G25" s="962"/>
      <c r="H25" s="962"/>
      <c r="I25" s="962"/>
      <c r="J25" s="962"/>
      <c r="K25" s="962"/>
      <c r="L25" s="962"/>
      <c r="M25" s="962"/>
      <c r="N25" s="969">
        <f>N26</f>
        <v>409000</v>
      </c>
      <c r="O25" s="970"/>
      <c r="P25" s="970"/>
      <c r="Q25" s="970"/>
      <c r="R25" s="970"/>
      <c r="S25" s="970"/>
      <c r="T25" s="970"/>
      <c r="U25" s="971"/>
      <c r="V25" s="961">
        <f t="shared" si="0"/>
        <v>5</v>
      </c>
      <c r="W25" s="961"/>
      <c r="X25" s="961"/>
      <c r="Y25" s="961"/>
      <c r="Z25" s="961"/>
      <c r="AB25" s="965" t="s">
        <v>69</v>
      </c>
      <c r="AC25" s="962"/>
      <c r="AD25" s="962"/>
      <c r="AE25" s="962"/>
      <c r="AF25" s="962"/>
      <c r="AG25" s="962"/>
      <c r="AH25" s="962"/>
      <c r="AI25" s="962"/>
      <c r="AJ25" s="962"/>
      <c r="AK25" s="962"/>
      <c r="AL25" s="962"/>
      <c r="AM25" s="962"/>
      <c r="AN25" s="962"/>
      <c r="AO25" s="969">
        <f>AO26</f>
        <v>13602125</v>
      </c>
      <c r="AP25" s="970"/>
      <c r="AQ25" s="970"/>
      <c r="AR25" s="970"/>
      <c r="AS25" s="970"/>
      <c r="AT25" s="970"/>
      <c r="AU25" s="970"/>
      <c r="AV25" s="971"/>
      <c r="AW25" s="961">
        <f t="shared" si="1"/>
        <v>177</v>
      </c>
      <c r="AX25" s="961"/>
      <c r="AY25" s="961"/>
      <c r="AZ25" s="961"/>
      <c r="BA25" s="961"/>
    </row>
    <row r="26" spans="1:53" ht="15.75" customHeight="1">
      <c r="A26" s="28"/>
      <c r="B26" s="27"/>
      <c r="C26" s="962" t="s">
        <v>68</v>
      </c>
      <c r="D26" s="962"/>
      <c r="E26" s="962"/>
      <c r="F26" s="962"/>
      <c r="G26" s="962"/>
      <c r="H26" s="962"/>
      <c r="I26" s="962"/>
      <c r="J26" s="962"/>
      <c r="K26" s="962"/>
      <c r="L26" s="962"/>
      <c r="M26" s="962"/>
      <c r="N26" s="969">
        <v>409000</v>
      </c>
      <c r="O26" s="970"/>
      <c r="P26" s="970"/>
      <c r="Q26" s="970"/>
      <c r="R26" s="970"/>
      <c r="S26" s="970"/>
      <c r="T26" s="970"/>
      <c r="U26" s="971"/>
      <c r="V26" s="961">
        <f t="shared" si="0"/>
        <v>5</v>
      </c>
      <c r="W26" s="961"/>
      <c r="X26" s="961"/>
      <c r="Y26" s="961"/>
      <c r="Z26" s="961"/>
      <c r="AB26" s="28"/>
      <c r="AC26" s="965" t="s">
        <v>69</v>
      </c>
      <c r="AD26" s="962"/>
      <c r="AE26" s="962"/>
      <c r="AF26" s="962"/>
      <c r="AG26" s="962"/>
      <c r="AH26" s="962"/>
      <c r="AI26" s="962"/>
      <c r="AJ26" s="962"/>
      <c r="AK26" s="962"/>
      <c r="AL26" s="962"/>
      <c r="AM26" s="962"/>
      <c r="AN26" s="962"/>
      <c r="AO26" s="969">
        <f>AO27</f>
        <v>13602125</v>
      </c>
      <c r="AP26" s="970"/>
      <c r="AQ26" s="970"/>
      <c r="AR26" s="970"/>
      <c r="AS26" s="970"/>
      <c r="AT26" s="970"/>
      <c r="AU26" s="970"/>
      <c r="AV26" s="971"/>
      <c r="AW26" s="961">
        <f t="shared" si="1"/>
        <v>177</v>
      </c>
      <c r="AX26" s="961"/>
      <c r="AY26" s="961"/>
      <c r="AZ26" s="961"/>
      <c r="BA26" s="961"/>
    </row>
    <row r="27" spans="1:53" ht="15.75" customHeight="1">
      <c r="A27" s="965" t="s">
        <v>70</v>
      </c>
      <c r="B27" s="962"/>
      <c r="C27" s="962"/>
      <c r="D27" s="962"/>
      <c r="E27" s="962"/>
      <c r="F27" s="962"/>
      <c r="G27" s="962"/>
      <c r="H27" s="962"/>
      <c r="I27" s="962"/>
      <c r="J27" s="962"/>
      <c r="K27" s="962"/>
      <c r="L27" s="962"/>
      <c r="M27" s="962"/>
      <c r="N27" s="969">
        <f>N28</f>
        <v>498990</v>
      </c>
      <c r="O27" s="970"/>
      <c r="P27" s="970"/>
      <c r="Q27" s="970"/>
      <c r="R27" s="970"/>
      <c r="S27" s="970"/>
      <c r="T27" s="970"/>
      <c r="U27" s="971"/>
      <c r="V27" s="961">
        <f t="shared" si="0"/>
        <v>6</v>
      </c>
      <c r="W27" s="961"/>
      <c r="X27" s="961"/>
      <c r="Y27" s="961"/>
      <c r="Z27" s="961"/>
      <c r="AB27" s="27"/>
      <c r="AC27" s="27"/>
      <c r="AD27" s="962" t="s">
        <v>69</v>
      </c>
      <c r="AE27" s="962"/>
      <c r="AF27" s="962"/>
      <c r="AG27" s="962"/>
      <c r="AH27" s="962"/>
      <c r="AI27" s="962"/>
      <c r="AJ27" s="962"/>
      <c r="AK27" s="962"/>
      <c r="AL27" s="962"/>
      <c r="AM27" s="962"/>
      <c r="AN27" s="962"/>
      <c r="AO27" s="969">
        <v>13602125</v>
      </c>
      <c r="AP27" s="970"/>
      <c r="AQ27" s="970"/>
      <c r="AR27" s="970"/>
      <c r="AS27" s="970"/>
      <c r="AT27" s="970"/>
      <c r="AU27" s="970"/>
      <c r="AV27" s="971"/>
      <c r="AW27" s="961">
        <f t="shared" si="1"/>
        <v>177</v>
      </c>
      <c r="AX27" s="961"/>
      <c r="AY27" s="961"/>
      <c r="AZ27" s="961"/>
      <c r="BA27" s="961"/>
    </row>
    <row r="28" spans="1:53" ht="15.75" customHeight="1">
      <c r="A28" s="28"/>
      <c r="B28" s="965" t="s">
        <v>74</v>
      </c>
      <c r="C28" s="962"/>
      <c r="D28" s="962"/>
      <c r="E28" s="962"/>
      <c r="F28" s="962"/>
      <c r="G28" s="962"/>
      <c r="H28" s="962"/>
      <c r="I28" s="962"/>
      <c r="J28" s="962"/>
      <c r="K28" s="962"/>
      <c r="L28" s="962"/>
      <c r="M28" s="962"/>
      <c r="N28" s="969">
        <f>N29</f>
        <v>498990</v>
      </c>
      <c r="O28" s="970"/>
      <c r="P28" s="970"/>
      <c r="Q28" s="970"/>
      <c r="R28" s="970"/>
      <c r="S28" s="970"/>
      <c r="T28" s="970"/>
      <c r="U28" s="971"/>
      <c r="V28" s="961">
        <f t="shared" si="0"/>
        <v>6</v>
      </c>
      <c r="W28" s="961"/>
      <c r="X28" s="961"/>
      <c r="Y28" s="961"/>
      <c r="Z28" s="961"/>
      <c r="AB28" s="965" t="s">
        <v>114</v>
      </c>
      <c r="AC28" s="962"/>
      <c r="AD28" s="962"/>
      <c r="AE28" s="962"/>
      <c r="AF28" s="962"/>
      <c r="AG28" s="962"/>
      <c r="AH28" s="962"/>
      <c r="AI28" s="962"/>
      <c r="AJ28" s="962"/>
      <c r="AK28" s="962"/>
      <c r="AL28" s="962"/>
      <c r="AM28" s="962"/>
      <c r="AN28" s="962"/>
      <c r="AO28" s="969">
        <f>AO29</f>
        <v>498990</v>
      </c>
      <c r="AP28" s="970"/>
      <c r="AQ28" s="970"/>
      <c r="AR28" s="970"/>
      <c r="AS28" s="970"/>
      <c r="AT28" s="970"/>
      <c r="AU28" s="970"/>
      <c r="AV28" s="971"/>
      <c r="AW28" s="961">
        <f t="shared" si="1"/>
        <v>6</v>
      </c>
      <c r="AX28" s="961"/>
      <c r="AY28" s="961"/>
      <c r="AZ28" s="961"/>
      <c r="BA28" s="961"/>
    </row>
    <row r="29" spans="1:53" ht="15.75" customHeight="1">
      <c r="A29" s="27"/>
      <c r="B29" s="27"/>
      <c r="C29" s="962" t="s">
        <v>75</v>
      </c>
      <c r="D29" s="962"/>
      <c r="E29" s="962"/>
      <c r="F29" s="962"/>
      <c r="G29" s="962"/>
      <c r="H29" s="962"/>
      <c r="I29" s="962"/>
      <c r="J29" s="962"/>
      <c r="K29" s="962"/>
      <c r="L29" s="962"/>
      <c r="M29" s="962"/>
      <c r="N29" s="969">
        <v>498990</v>
      </c>
      <c r="O29" s="970"/>
      <c r="P29" s="970"/>
      <c r="Q29" s="970"/>
      <c r="R29" s="970"/>
      <c r="S29" s="970"/>
      <c r="T29" s="970"/>
      <c r="U29" s="971"/>
      <c r="V29" s="961">
        <f t="shared" si="0"/>
        <v>6</v>
      </c>
      <c r="W29" s="961"/>
      <c r="X29" s="961"/>
      <c r="Y29" s="961"/>
      <c r="Z29" s="961"/>
      <c r="AB29" s="28"/>
      <c r="AC29" s="965" t="s">
        <v>114</v>
      </c>
      <c r="AD29" s="962"/>
      <c r="AE29" s="962"/>
      <c r="AF29" s="962"/>
      <c r="AG29" s="962"/>
      <c r="AH29" s="962"/>
      <c r="AI29" s="962"/>
      <c r="AJ29" s="962"/>
      <c r="AK29" s="962"/>
      <c r="AL29" s="962"/>
      <c r="AM29" s="962"/>
      <c r="AN29" s="962"/>
      <c r="AO29" s="969">
        <f>AO30</f>
        <v>498990</v>
      </c>
      <c r="AP29" s="970"/>
      <c r="AQ29" s="970"/>
      <c r="AR29" s="970"/>
      <c r="AS29" s="970"/>
      <c r="AT29" s="970"/>
      <c r="AU29" s="970"/>
      <c r="AV29" s="971"/>
      <c r="AW29" s="961">
        <f t="shared" si="1"/>
        <v>6</v>
      </c>
      <c r="AX29" s="961"/>
      <c r="AY29" s="961"/>
      <c r="AZ29" s="961"/>
      <c r="BA29" s="961"/>
    </row>
    <row r="30" spans="1:53" ht="15.75" customHeight="1">
      <c r="A30" s="965" t="s">
        <v>76</v>
      </c>
      <c r="B30" s="962"/>
      <c r="C30" s="962"/>
      <c r="D30" s="962"/>
      <c r="E30" s="962"/>
      <c r="F30" s="962"/>
      <c r="G30" s="962"/>
      <c r="H30" s="962"/>
      <c r="I30" s="962"/>
      <c r="J30" s="962"/>
      <c r="K30" s="962"/>
      <c r="L30" s="962"/>
      <c r="M30" s="962"/>
      <c r="N30" s="969">
        <f>N31</f>
        <v>3164598466</v>
      </c>
      <c r="O30" s="970"/>
      <c r="P30" s="970"/>
      <c r="Q30" s="970"/>
      <c r="R30" s="970"/>
      <c r="S30" s="970"/>
      <c r="T30" s="970"/>
      <c r="U30" s="971"/>
      <c r="V30" s="961">
        <f t="shared" si="0"/>
        <v>41138</v>
      </c>
      <c r="W30" s="961"/>
      <c r="X30" s="961"/>
      <c r="Y30" s="961"/>
      <c r="Z30" s="961"/>
      <c r="AB30" s="27"/>
      <c r="AC30" s="27"/>
      <c r="AD30" s="962" t="s">
        <v>114</v>
      </c>
      <c r="AE30" s="962"/>
      <c r="AF30" s="962"/>
      <c r="AG30" s="962"/>
      <c r="AH30" s="962"/>
      <c r="AI30" s="962"/>
      <c r="AJ30" s="962"/>
      <c r="AK30" s="962"/>
      <c r="AL30" s="962"/>
      <c r="AM30" s="962"/>
      <c r="AN30" s="962"/>
      <c r="AO30" s="969">
        <v>498990</v>
      </c>
      <c r="AP30" s="970"/>
      <c r="AQ30" s="970"/>
      <c r="AR30" s="970"/>
      <c r="AS30" s="970"/>
      <c r="AT30" s="970"/>
      <c r="AU30" s="970"/>
      <c r="AV30" s="971"/>
      <c r="AW30" s="961">
        <f t="shared" si="1"/>
        <v>6</v>
      </c>
      <c r="AX30" s="961"/>
      <c r="AY30" s="961"/>
      <c r="AZ30" s="961"/>
      <c r="BA30" s="961"/>
    </row>
    <row r="31" spans="1:53" ht="15.75" customHeight="1">
      <c r="A31" s="28"/>
      <c r="B31" s="965" t="s">
        <v>76</v>
      </c>
      <c r="C31" s="962"/>
      <c r="D31" s="962"/>
      <c r="E31" s="962"/>
      <c r="F31" s="962"/>
      <c r="G31" s="962"/>
      <c r="H31" s="962"/>
      <c r="I31" s="962"/>
      <c r="J31" s="962"/>
      <c r="K31" s="962"/>
      <c r="L31" s="962"/>
      <c r="M31" s="962"/>
      <c r="N31" s="969">
        <f>N32+N33</f>
        <v>3164598466</v>
      </c>
      <c r="O31" s="970"/>
      <c r="P31" s="970"/>
      <c r="Q31" s="970"/>
      <c r="R31" s="970"/>
      <c r="S31" s="970"/>
      <c r="T31" s="970"/>
      <c r="U31" s="971"/>
      <c r="V31" s="961">
        <f t="shared" si="0"/>
        <v>41138</v>
      </c>
      <c r="W31" s="961"/>
      <c r="X31" s="961"/>
      <c r="Y31" s="961"/>
      <c r="Z31" s="961"/>
      <c r="AB31" s="965" t="s">
        <v>115</v>
      </c>
      <c r="AC31" s="962"/>
      <c r="AD31" s="962"/>
      <c r="AE31" s="962"/>
      <c r="AF31" s="962"/>
      <c r="AG31" s="962"/>
      <c r="AH31" s="962"/>
      <c r="AI31" s="962"/>
      <c r="AJ31" s="962"/>
      <c r="AK31" s="962"/>
      <c r="AL31" s="962"/>
      <c r="AM31" s="962"/>
      <c r="AN31" s="962"/>
      <c r="AO31" s="969">
        <f>AO32</f>
        <v>70995589</v>
      </c>
      <c r="AP31" s="970"/>
      <c r="AQ31" s="970"/>
      <c r="AR31" s="970"/>
      <c r="AS31" s="970"/>
      <c r="AT31" s="970"/>
      <c r="AU31" s="970"/>
      <c r="AV31" s="971"/>
      <c r="AW31" s="961">
        <f t="shared" si="1"/>
        <v>923</v>
      </c>
      <c r="AX31" s="961"/>
      <c r="AY31" s="961"/>
      <c r="AZ31" s="961"/>
      <c r="BA31" s="961"/>
    </row>
    <row r="32" spans="1:53" ht="15.75" customHeight="1">
      <c r="A32" s="28"/>
      <c r="B32" s="28"/>
      <c r="C32" s="962" t="s">
        <v>77</v>
      </c>
      <c r="D32" s="962"/>
      <c r="E32" s="962"/>
      <c r="F32" s="962"/>
      <c r="G32" s="962"/>
      <c r="H32" s="962"/>
      <c r="I32" s="962"/>
      <c r="J32" s="962"/>
      <c r="K32" s="962"/>
      <c r="L32" s="962"/>
      <c r="M32" s="962"/>
      <c r="N32" s="969">
        <v>491000000</v>
      </c>
      <c r="O32" s="970"/>
      <c r="P32" s="970"/>
      <c r="Q32" s="970"/>
      <c r="R32" s="970"/>
      <c r="S32" s="970"/>
      <c r="T32" s="970"/>
      <c r="U32" s="971"/>
      <c r="V32" s="961">
        <f t="shared" si="0"/>
        <v>6383</v>
      </c>
      <c r="W32" s="961"/>
      <c r="X32" s="961"/>
      <c r="Y32" s="961"/>
      <c r="Z32" s="961"/>
      <c r="AB32" s="28"/>
      <c r="AC32" s="965" t="s">
        <v>116</v>
      </c>
      <c r="AD32" s="962"/>
      <c r="AE32" s="962"/>
      <c r="AF32" s="962"/>
      <c r="AG32" s="962"/>
      <c r="AH32" s="962"/>
      <c r="AI32" s="962"/>
      <c r="AJ32" s="962"/>
      <c r="AK32" s="962"/>
      <c r="AL32" s="962"/>
      <c r="AM32" s="962"/>
      <c r="AN32" s="962"/>
      <c r="AO32" s="969">
        <f>AO33</f>
        <v>70995589</v>
      </c>
      <c r="AP32" s="970"/>
      <c r="AQ32" s="970"/>
      <c r="AR32" s="970"/>
      <c r="AS32" s="970"/>
      <c r="AT32" s="970"/>
      <c r="AU32" s="970"/>
      <c r="AV32" s="971"/>
      <c r="AW32" s="961">
        <f t="shared" si="1"/>
        <v>923</v>
      </c>
      <c r="AX32" s="961"/>
      <c r="AY32" s="961"/>
      <c r="AZ32" s="961"/>
      <c r="BA32" s="961"/>
    </row>
    <row r="33" spans="1:89" ht="15.75" customHeight="1">
      <c r="A33" s="27"/>
      <c r="B33" s="27"/>
      <c r="C33" s="962" t="s">
        <v>78</v>
      </c>
      <c r="D33" s="962"/>
      <c r="E33" s="962"/>
      <c r="F33" s="962"/>
      <c r="G33" s="962"/>
      <c r="H33" s="962"/>
      <c r="I33" s="962"/>
      <c r="J33" s="962"/>
      <c r="K33" s="962"/>
      <c r="L33" s="962"/>
      <c r="M33" s="962"/>
      <c r="N33" s="969">
        <v>2673598466</v>
      </c>
      <c r="O33" s="970"/>
      <c r="P33" s="970"/>
      <c r="Q33" s="970"/>
      <c r="R33" s="970"/>
      <c r="S33" s="970"/>
      <c r="T33" s="970"/>
      <c r="U33" s="971"/>
      <c r="V33" s="961">
        <f t="shared" si="0"/>
        <v>34755</v>
      </c>
      <c r="W33" s="961"/>
      <c r="X33" s="961"/>
      <c r="Y33" s="961"/>
      <c r="Z33" s="961"/>
      <c r="AB33" s="28"/>
      <c r="AC33" s="27"/>
      <c r="AD33" s="962" t="s">
        <v>116</v>
      </c>
      <c r="AE33" s="962"/>
      <c r="AF33" s="962"/>
      <c r="AG33" s="962"/>
      <c r="AH33" s="962"/>
      <c r="AI33" s="962"/>
      <c r="AJ33" s="962"/>
      <c r="AK33" s="962"/>
      <c r="AL33" s="962"/>
      <c r="AM33" s="962"/>
      <c r="AN33" s="962"/>
      <c r="AO33" s="969">
        <v>70995589</v>
      </c>
      <c r="AP33" s="970"/>
      <c r="AQ33" s="970"/>
      <c r="AR33" s="970"/>
      <c r="AS33" s="970"/>
      <c r="AT33" s="970"/>
      <c r="AU33" s="970"/>
      <c r="AV33" s="971"/>
      <c r="AW33" s="961">
        <f t="shared" si="1"/>
        <v>923</v>
      </c>
      <c r="AX33" s="961"/>
      <c r="AY33" s="961"/>
      <c r="AZ33" s="961"/>
      <c r="BA33" s="961"/>
      <c r="BL33" s="249"/>
      <c r="BM33" s="249"/>
      <c r="BN33" s="249"/>
      <c r="BO33" s="249"/>
      <c r="BP33" s="249"/>
      <c r="BQ33" s="249"/>
      <c r="BR33" s="249"/>
      <c r="BS33" s="249"/>
      <c r="BT33" s="249"/>
      <c r="BU33" s="249"/>
      <c r="BV33" s="249"/>
      <c r="BW33" s="249"/>
      <c r="BX33" s="249"/>
      <c r="BY33" s="176"/>
      <c r="BZ33" s="176"/>
      <c r="CA33" s="176"/>
      <c r="CB33" s="176"/>
      <c r="CC33" s="176"/>
      <c r="CD33" s="176"/>
      <c r="CE33" s="176"/>
      <c r="CF33" s="176"/>
      <c r="CG33" s="176"/>
      <c r="CH33" s="176"/>
      <c r="CI33" s="176"/>
      <c r="CJ33" s="176"/>
      <c r="CK33" s="176"/>
    </row>
    <row r="34" spans="1:89" ht="15.75" customHeight="1">
      <c r="A34" s="965" t="s">
        <v>79</v>
      </c>
      <c r="B34" s="962"/>
      <c r="C34" s="962"/>
      <c r="D34" s="962"/>
      <c r="E34" s="962"/>
      <c r="F34" s="962"/>
      <c r="G34" s="962"/>
      <c r="H34" s="962"/>
      <c r="I34" s="962"/>
      <c r="J34" s="962"/>
      <c r="K34" s="962"/>
      <c r="L34" s="962"/>
      <c r="M34" s="962"/>
      <c r="N34" s="969">
        <f>N35</f>
        <v>70236716</v>
      </c>
      <c r="O34" s="970"/>
      <c r="P34" s="970"/>
      <c r="Q34" s="970"/>
      <c r="R34" s="970"/>
      <c r="S34" s="970"/>
      <c r="T34" s="970"/>
      <c r="U34" s="971"/>
      <c r="V34" s="961">
        <f t="shared" si="0"/>
        <v>913</v>
      </c>
      <c r="W34" s="961"/>
      <c r="X34" s="961"/>
      <c r="Y34" s="961"/>
      <c r="Z34" s="961"/>
      <c r="AB34" s="965" t="s">
        <v>117</v>
      </c>
      <c r="AC34" s="962"/>
      <c r="AD34" s="962"/>
      <c r="AE34" s="962"/>
      <c r="AF34" s="962"/>
      <c r="AG34" s="962"/>
      <c r="AH34" s="962"/>
      <c r="AI34" s="962"/>
      <c r="AJ34" s="962"/>
      <c r="AK34" s="962"/>
      <c r="AL34" s="962"/>
      <c r="AM34" s="962"/>
      <c r="AN34" s="962"/>
      <c r="AO34" s="969">
        <f>AO35</f>
        <v>0</v>
      </c>
      <c r="AP34" s="970"/>
      <c r="AQ34" s="970"/>
      <c r="AR34" s="970"/>
      <c r="AS34" s="970"/>
      <c r="AT34" s="970"/>
      <c r="AU34" s="970"/>
      <c r="AV34" s="971"/>
      <c r="AW34" s="961">
        <f t="shared" si="1"/>
        <v>0</v>
      </c>
      <c r="AX34" s="961"/>
      <c r="AY34" s="961"/>
      <c r="AZ34" s="961"/>
      <c r="BA34" s="961"/>
      <c r="BL34" s="249"/>
      <c r="BM34" s="249"/>
      <c r="BN34" s="249"/>
      <c r="BO34" s="249"/>
      <c r="BP34" s="249"/>
      <c r="BQ34" s="249"/>
      <c r="BR34" s="249"/>
      <c r="BS34" s="249"/>
      <c r="BT34" s="249"/>
      <c r="BU34" s="249"/>
      <c r="BV34" s="249"/>
      <c r="BW34" s="249"/>
      <c r="BX34" s="249"/>
      <c r="BY34" s="250"/>
      <c r="BZ34" s="250"/>
      <c r="CA34" s="250"/>
      <c r="CB34" s="250"/>
      <c r="CC34" s="250"/>
      <c r="CD34" s="250"/>
      <c r="CE34" s="250"/>
      <c r="CF34" s="250"/>
      <c r="CG34" s="176"/>
      <c r="CH34" s="176"/>
      <c r="CI34" s="176"/>
      <c r="CJ34" s="176"/>
      <c r="CK34" s="176"/>
    </row>
    <row r="35" spans="1:53" ht="15.75" customHeight="1">
      <c r="A35" s="28"/>
      <c r="B35" s="965" t="s">
        <v>79</v>
      </c>
      <c r="C35" s="962"/>
      <c r="D35" s="962"/>
      <c r="E35" s="962"/>
      <c r="F35" s="962"/>
      <c r="G35" s="962"/>
      <c r="H35" s="962"/>
      <c r="I35" s="962"/>
      <c r="J35" s="962"/>
      <c r="K35" s="962"/>
      <c r="L35" s="962"/>
      <c r="M35" s="962"/>
      <c r="N35" s="969">
        <f>N36</f>
        <v>70236716</v>
      </c>
      <c r="O35" s="970"/>
      <c r="P35" s="970"/>
      <c r="Q35" s="970"/>
      <c r="R35" s="970"/>
      <c r="S35" s="970"/>
      <c r="T35" s="970"/>
      <c r="U35" s="971"/>
      <c r="V35" s="961">
        <f t="shared" si="0"/>
        <v>913</v>
      </c>
      <c r="W35" s="961"/>
      <c r="X35" s="961"/>
      <c r="Y35" s="961"/>
      <c r="Z35" s="961"/>
      <c r="AB35" s="28"/>
      <c r="AC35" s="965" t="s">
        <v>117</v>
      </c>
      <c r="AD35" s="962"/>
      <c r="AE35" s="962"/>
      <c r="AF35" s="962"/>
      <c r="AG35" s="962"/>
      <c r="AH35" s="962"/>
      <c r="AI35" s="962"/>
      <c r="AJ35" s="962"/>
      <c r="AK35" s="962"/>
      <c r="AL35" s="962"/>
      <c r="AM35" s="962"/>
      <c r="AN35" s="962"/>
      <c r="AO35" s="969">
        <f>AO36</f>
        <v>0</v>
      </c>
      <c r="AP35" s="970"/>
      <c r="AQ35" s="970"/>
      <c r="AR35" s="970"/>
      <c r="AS35" s="970"/>
      <c r="AT35" s="970"/>
      <c r="AU35" s="970"/>
      <c r="AV35" s="971"/>
      <c r="AW35" s="961">
        <f t="shared" si="1"/>
        <v>0</v>
      </c>
      <c r="AX35" s="961"/>
      <c r="AY35" s="961"/>
      <c r="AZ35" s="961"/>
      <c r="BA35" s="961"/>
    </row>
    <row r="36" spans="1:53" ht="15.75" customHeight="1">
      <c r="A36" s="27"/>
      <c r="B36" s="27"/>
      <c r="C36" s="962" t="s">
        <v>79</v>
      </c>
      <c r="D36" s="962"/>
      <c r="E36" s="962"/>
      <c r="F36" s="962"/>
      <c r="G36" s="962"/>
      <c r="H36" s="962"/>
      <c r="I36" s="962"/>
      <c r="J36" s="962"/>
      <c r="K36" s="962"/>
      <c r="L36" s="962"/>
      <c r="M36" s="962"/>
      <c r="N36" s="969">
        <v>70236716</v>
      </c>
      <c r="O36" s="970"/>
      <c r="P36" s="970"/>
      <c r="Q36" s="970"/>
      <c r="R36" s="970"/>
      <c r="S36" s="970"/>
      <c r="T36" s="970"/>
      <c r="U36" s="971"/>
      <c r="V36" s="961">
        <f t="shared" si="0"/>
        <v>913</v>
      </c>
      <c r="W36" s="961"/>
      <c r="X36" s="961"/>
      <c r="Y36" s="961"/>
      <c r="Z36" s="961"/>
      <c r="AB36" s="27"/>
      <c r="AC36" s="27"/>
      <c r="AD36" s="962" t="s">
        <v>117</v>
      </c>
      <c r="AE36" s="962"/>
      <c r="AF36" s="962"/>
      <c r="AG36" s="962"/>
      <c r="AH36" s="962"/>
      <c r="AI36" s="962"/>
      <c r="AJ36" s="962"/>
      <c r="AK36" s="962"/>
      <c r="AL36" s="962"/>
      <c r="AM36" s="962"/>
      <c r="AN36" s="962"/>
      <c r="AO36" s="969">
        <v>0</v>
      </c>
      <c r="AP36" s="970"/>
      <c r="AQ36" s="970"/>
      <c r="AR36" s="970"/>
      <c r="AS36" s="970"/>
      <c r="AT36" s="970"/>
      <c r="AU36" s="970"/>
      <c r="AV36" s="971"/>
      <c r="AW36" s="961">
        <f t="shared" si="1"/>
        <v>0</v>
      </c>
      <c r="AX36" s="961"/>
      <c r="AY36" s="961"/>
      <c r="AZ36" s="961"/>
      <c r="BA36" s="961"/>
    </row>
    <row r="37" spans="1:53" ht="15.75" customHeight="1">
      <c r="A37" s="965" t="s">
        <v>96</v>
      </c>
      <c r="B37" s="962"/>
      <c r="C37" s="962"/>
      <c r="D37" s="962"/>
      <c r="E37" s="962"/>
      <c r="F37" s="962"/>
      <c r="G37" s="962"/>
      <c r="H37" s="962"/>
      <c r="I37" s="962"/>
      <c r="J37" s="962"/>
      <c r="K37" s="962"/>
      <c r="L37" s="962"/>
      <c r="M37" s="962"/>
      <c r="N37" s="969">
        <f>N38+N40</f>
        <v>4080862</v>
      </c>
      <c r="O37" s="970"/>
      <c r="P37" s="970"/>
      <c r="Q37" s="970"/>
      <c r="R37" s="970"/>
      <c r="S37" s="970"/>
      <c r="T37" s="970"/>
      <c r="U37" s="971"/>
      <c r="V37" s="961">
        <f t="shared" si="0"/>
        <v>53</v>
      </c>
      <c r="W37" s="961"/>
      <c r="X37" s="961"/>
      <c r="Y37" s="961"/>
      <c r="Z37" s="961"/>
      <c r="AB37" s="962" t="s">
        <v>118</v>
      </c>
      <c r="AC37" s="962"/>
      <c r="AD37" s="962"/>
      <c r="AE37" s="962"/>
      <c r="AF37" s="962"/>
      <c r="AG37" s="962"/>
      <c r="AH37" s="962"/>
      <c r="AI37" s="962"/>
      <c r="AJ37" s="962"/>
      <c r="AK37" s="962"/>
      <c r="AL37" s="962"/>
      <c r="AM37" s="962"/>
      <c r="AN37" s="962"/>
      <c r="AO37" s="969">
        <f>AO9+AO16+AO25+AO28+AO31+AO34</f>
        <v>17300459903</v>
      </c>
      <c r="AP37" s="970"/>
      <c r="AQ37" s="970"/>
      <c r="AR37" s="970"/>
      <c r="AS37" s="970"/>
      <c r="AT37" s="970"/>
      <c r="AU37" s="970"/>
      <c r="AV37" s="971"/>
      <c r="AW37" s="961">
        <f t="shared" si="1"/>
        <v>224897</v>
      </c>
      <c r="AX37" s="961"/>
      <c r="AY37" s="961"/>
      <c r="AZ37" s="961"/>
      <c r="BA37" s="961"/>
    </row>
    <row r="38" spans="1:53" ht="15.75" customHeight="1">
      <c r="A38" s="28"/>
      <c r="B38" s="965" t="s">
        <v>97</v>
      </c>
      <c r="C38" s="962"/>
      <c r="D38" s="962"/>
      <c r="E38" s="962"/>
      <c r="F38" s="962"/>
      <c r="G38" s="962"/>
      <c r="H38" s="962"/>
      <c r="I38" s="962"/>
      <c r="J38" s="962"/>
      <c r="K38" s="962"/>
      <c r="L38" s="962"/>
      <c r="M38" s="962"/>
      <c r="N38" s="969">
        <f>N39</f>
        <v>0</v>
      </c>
      <c r="O38" s="970"/>
      <c r="P38" s="970"/>
      <c r="Q38" s="970"/>
      <c r="R38" s="970"/>
      <c r="S38" s="970"/>
      <c r="T38" s="970"/>
      <c r="U38" s="971"/>
      <c r="V38" s="961">
        <f t="shared" si="0"/>
        <v>0</v>
      </c>
      <c r="W38" s="961"/>
      <c r="X38" s="961"/>
      <c r="Y38" s="961"/>
      <c r="Z38" s="961"/>
      <c r="AB38" s="962" t="s">
        <v>121</v>
      </c>
      <c r="AC38" s="962"/>
      <c r="AD38" s="962"/>
      <c r="AE38" s="962"/>
      <c r="AF38" s="962"/>
      <c r="AG38" s="962"/>
      <c r="AH38" s="962"/>
      <c r="AI38" s="962"/>
      <c r="AJ38" s="962"/>
      <c r="AK38" s="962"/>
      <c r="AL38" s="962"/>
      <c r="AM38" s="962"/>
      <c r="AN38" s="962"/>
      <c r="AO38" s="969">
        <f>N44-AO37</f>
        <v>72109694</v>
      </c>
      <c r="AP38" s="970"/>
      <c r="AQ38" s="970"/>
      <c r="AR38" s="970"/>
      <c r="AS38" s="970"/>
      <c r="AT38" s="970"/>
      <c r="AU38" s="970"/>
      <c r="AV38" s="971"/>
      <c r="AW38" s="961">
        <f t="shared" si="1"/>
        <v>937</v>
      </c>
      <c r="AX38" s="961"/>
      <c r="AY38" s="961"/>
      <c r="AZ38" s="961"/>
      <c r="BA38" s="961"/>
    </row>
    <row r="39" spans="1:53" ht="15.75" customHeight="1">
      <c r="A39" s="28"/>
      <c r="B39" s="27"/>
      <c r="C39" s="962" t="s">
        <v>97</v>
      </c>
      <c r="D39" s="962"/>
      <c r="E39" s="962"/>
      <c r="F39" s="962"/>
      <c r="G39" s="962"/>
      <c r="H39" s="962"/>
      <c r="I39" s="962"/>
      <c r="J39" s="962"/>
      <c r="K39" s="962"/>
      <c r="L39" s="962"/>
      <c r="M39" s="962"/>
      <c r="N39" s="969">
        <v>0</v>
      </c>
      <c r="O39" s="970"/>
      <c r="P39" s="970"/>
      <c r="Q39" s="970"/>
      <c r="R39" s="970"/>
      <c r="S39" s="970"/>
      <c r="T39" s="970"/>
      <c r="U39" s="971"/>
      <c r="V39" s="961">
        <f t="shared" si="0"/>
        <v>0</v>
      </c>
      <c r="W39" s="961"/>
      <c r="X39" s="961"/>
      <c r="Y39" s="961"/>
      <c r="Z39" s="961"/>
      <c r="AB39" s="972" t="s">
        <v>123</v>
      </c>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2"/>
      <c r="AY39" s="972"/>
      <c r="AZ39" s="972"/>
      <c r="BA39" s="972"/>
    </row>
    <row r="40" spans="1:53" ht="15.75" customHeight="1">
      <c r="A40" s="28"/>
      <c r="B40" s="965" t="s">
        <v>98</v>
      </c>
      <c r="C40" s="962"/>
      <c r="D40" s="962"/>
      <c r="E40" s="962"/>
      <c r="F40" s="962"/>
      <c r="G40" s="962"/>
      <c r="H40" s="962"/>
      <c r="I40" s="962"/>
      <c r="J40" s="962"/>
      <c r="K40" s="962"/>
      <c r="L40" s="962"/>
      <c r="M40" s="962"/>
      <c r="N40" s="969">
        <f>N41+N42+N43</f>
        <v>4080862</v>
      </c>
      <c r="O40" s="970"/>
      <c r="P40" s="970"/>
      <c r="Q40" s="970"/>
      <c r="R40" s="970"/>
      <c r="S40" s="970"/>
      <c r="T40" s="970"/>
      <c r="U40" s="971"/>
      <c r="V40" s="961">
        <f t="shared" si="0"/>
        <v>53</v>
      </c>
      <c r="W40" s="961"/>
      <c r="X40" s="961"/>
      <c r="Y40" s="961"/>
      <c r="Z40" s="961"/>
      <c r="AB40" s="973"/>
      <c r="AC40" s="973"/>
      <c r="AD40" s="973"/>
      <c r="AE40" s="973"/>
      <c r="AF40" s="973"/>
      <c r="AG40" s="973"/>
      <c r="AH40" s="973"/>
      <c r="AI40" s="973"/>
      <c r="AJ40" s="973"/>
      <c r="AK40" s="973"/>
      <c r="AL40" s="973"/>
      <c r="AM40" s="973"/>
      <c r="AN40" s="973"/>
      <c r="AO40" s="973"/>
      <c r="AP40" s="973"/>
      <c r="AQ40" s="973"/>
      <c r="AR40" s="973"/>
      <c r="AS40" s="973"/>
      <c r="AT40" s="973"/>
      <c r="AU40" s="973"/>
      <c r="AV40" s="973"/>
      <c r="AW40" s="973"/>
      <c r="AX40" s="973"/>
      <c r="AY40" s="973"/>
      <c r="AZ40" s="973"/>
      <c r="BA40" s="973"/>
    </row>
    <row r="41" spans="1:65" ht="15.75" customHeight="1">
      <c r="A41" s="28"/>
      <c r="B41" s="28"/>
      <c r="C41" s="962" t="s">
        <v>99</v>
      </c>
      <c r="D41" s="962"/>
      <c r="E41" s="962"/>
      <c r="F41" s="962"/>
      <c r="G41" s="962"/>
      <c r="H41" s="962"/>
      <c r="I41" s="962"/>
      <c r="J41" s="962"/>
      <c r="K41" s="962"/>
      <c r="L41" s="962"/>
      <c r="M41" s="962"/>
      <c r="N41" s="969">
        <v>0</v>
      </c>
      <c r="O41" s="970"/>
      <c r="P41" s="970"/>
      <c r="Q41" s="970"/>
      <c r="R41" s="970"/>
      <c r="S41" s="970"/>
      <c r="T41" s="970"/>
      <c r="U41" s="971"/>
      <c r="V41" s="961">
        <f t="shared" si="0"/>
        <v>0</v>
      </c>
      <c r="W41" s="961"/>
      <c r="X41" s="961"/>
      <c r="Y41" s="961"/>
      <c r="Z41" s="961"/>
      <c r="AB41" s="1012"/>
      <c r="AC41" s="1013"/>
      <c r="AD41" s="1013"/>
      <c r="AE41" s="1013"/>
      <c r="AF41" s="1013"/>
      <c r="AG41" s="1013"/>
      <c r="AH41" s="1013"/>
      <c r="AI41" s="1013"/>
      <c r="AJ41" s="1013"/>
      <c r="AK41" s="1013"/>
      <c r="AL41" s="1013"/>
      <c r="AM41" s="1013"/>
      <c r="AN41" s="1014"/>
      <c r="AO41" s="1003" t="s">
        <v>157</v>
      </c>
      <c r="AP41" s="1004"/>
      <c r="AQ41" s="1004"/>
      <c r="AR41" s="1004"/>
      <c r="AS41" s="1004"/>
      <c r="AT41" s="1004"/>
      <c r="AU41" s="1004"/>
      <c r="AV41" s="1005"/>
      <c r="AW41" s="994" t="s">
        <v>411</v>
      </c>
      <c r="AX41" s="995"/>
      <c r="AY41" s="995"/>
      <c r="AZ41" s="995"/>
      <c r="BA41" s="996"/>
      <c r="BM41" s="167"/>
    </row>
    <row r="42" spans="1:53" ht="15.75" customHeight="1">
      <c r="A42" s="28"/>
      <c r="B42" s="28"/>
      <c r="C42" s="962" t="s">
        <v>100</v>
      </c>
      <c r="D42" s="962"/>
      <c r="E42" s="962"/>
      <c r="F42" s="962"/>
      <c r="G42" s="962"/>
      <c r="H42" s="962"/>
      <c r="I42" s="962"/>
      <c r="J42" s="962"/>
      <c r="K42" s="962"/>
      <c r="L42" s="962"/>
      <c r="M42" s="962"/>
      <c r="N42" s="969">
        <v>124488</v>
      </c>
      <c r="O42" s="970"/>
      <c r="P42" s="970"/>
      <c r="Q42" s="970"/>
      <c r="R42" s="970"/>
      <c r="S42" s="970"/>
      <c r="T42" s="970"/>
      <c r="U42" s="971"/>
      <c r="V42" s="961">
        <f t="shared" si="0"/>
        <v>2</v>
      </c>
      <c r="W42" s="961"/>
      <c r="X42" s="961"/>
      <c r="Y42" s="961"/>
      <c r="Z42" s="961"/>
      <c r="AB42" s="1015"/>
      <c r="AC42" s="1016"/>
      <c r="AD42" s="1016"/>
      <c r="AE42" s="1016"/>
      <c r="AF42" s="1016"/>
      <c r="AG42" s="1016"/>
      <c r="AH42" s="1016"/>
      <c r="AI42" s="1016"/>
      <c r="AJ42" s="1016"/>
      <c r="AK42" s="1016"/>
      <c r="AL42" s="1016"/>
      <c r="AM42" s="1016"/>
      <c r="AN42" s="1017"/>
      <c r="AO42" s="1006"/>
      <c r="AP42" s="1007"/>
      <c r="AQ42" s="1007"/>
      <c r="AR42" s="1007"/>
      <c r="AS42" s="1007"/>
      <c r="AT42" s="1007"/>
      <c r="AU42" s="1007"/>
      <c r="AV42" s="1008"/>
      <c r="AW42" s="997"/>
      <c r="AX42" s="998"/>
      <c r="AY42" s="998"/>
      <c r="AZ42" s="998"/>
      <c r="BA42" s="999"/>
    </row>
    <row r="43" spans="1:53" ht="15.75" customHeight="1">
      <c r="A43" s="27"/>
      <c r="B43" s="27"/>
      <c r="C43" s="962" t="s">
        <v>98</v>
      </c>
      <c r="D43" s="962"/>
      <c r="E43" s="962"/>
      <c r="F43" s="962"/>
      <c r="G43" s="962"/>
      <c r="H43" s="962"/>
      <c r="I43" s="962"/>
      <c r="J43" s="962"/>
      <c r="K43" s="962"/>
      <c r="L43" s="962"/>
      <c r="M43" s="962"/>
      <c r="N43" s="969">
        <v>3956374</v>
      </c>
      <c r="O43" s="970"/>
      <c r="P43" s="970"/>
      <c r="Q43" s="970"/>
      <c r="R43" s="970"/>
      <c r="S43" s="970"/>
      <c r="T43" s="970"/>
      <c r="U43" s="971"/>
      <c r="V43" s="961">
        <f t="shared" si="0"/>
        <v>51</v>
      </c>
      <c r="W43" s="961"/>
      <c r="X43" s="961"/>
      <c r="Y43" s="961"/>
      <c r="Z43" s="961"/>
      <c r="AB43" s="1018"/>
      <c r="AC43" s="1019"/>
      <c r="AD43" s="1019"/>
      <c r="AE43" s="1019"/>
      <c r="AF43" s="1019"/>
      <c r="AG43" s="1019"/>
      <c r="AH43" s="1019"/>
      <c r="AI43" s="1019"/>
      <c r="AJ43" s="1019"/>
      <c r="AK43" s="1019"/>
      <c r="AL43" s="1019"/>
      <c r="AM43" s="1019"/>
      <c r="AN43" s="1020"/>
      <c r="AO43" s="1009"/>
      <c r="AP43" s="1010"/>
      <c r="AQ43" s="1010"/>
      <c r="AR43" s="1010"/>
      <c r="AS43" s="1010"/>
      <c r="AT43" s="1010"/>
      <c r="AU43" s="1010"/>
      <c r="AV43" s="1011"/>
      <c r="AW43" s="1000"/>
      <c r="AX43" s="1001"/>
      <c r="AY43" s="1001"/>
      <c r="AZ43" s="1001"/>
      <c r="BA43" s="1002"/>
    </row>
    <row r="44" spans="1:53" ht="15.75" customHeight="1">
      <c r="A44" s="962" t="s">
        <v>119</v>
      </c>
      <c r="B44" s="962"/>
      <c r="C44" s="962"/>
      <c r="D44" s="962"/>
      <c r="E44" s="962"/>
      <c r="F44" s="962"/>
      <c r="G44" s="962"/>
      <c r="H44" s="962"/>
      <c r="I44" s="962"/>
      <c r="J44" s="962"/>
      <c r="K44" s="962"/>
      <c r="L44" s="962"/>
      <c r="M44" s="962"/>
      <c r="N44" s="969">
        <f>N9+N12+N19+N22+N27+N30+N34+N37</f>
        <v>17372569597</v>
      </c>
      <c r="O44" s="970"/>
      <c r="P44" s="970"/>
      <c r="Q44" s="970"/>
      <c r="R44" s="970"/>
      <c r="S44" s="970"/>
      <c r="T44" s="970"/>
      <c r="U44" s="971"/>
      <c r="V44" s="961">
        <f t="shared" si="0"/>
        <v>225835</v>
      </c>
      <c r="W44" s="961"/>
      <c r="X44" s="961"/>
      <c r="Y44" s="961"/>
      <c r="Z44" s="961"/>
      <c r="AB44" s="964" t="s">
        <v>616</v>
      </c>
      <c r="AC44" s="964"/>
      <c r="AD44" s="964"/>
      <c r="AE44" s="964"/>
      <c r="AF44" s="964"/>
      <c r="AG44" s="964"/>
      <c r="AH44" s="964"/>
      <c r="AI44" s="964"/>
      <c r="AJ44" s="964"/>
      <c r="AK44" s="964"/>
      <c r="AL44" s="964"/>
      <c r="AM44" s="964"/>
      <c r="AN44" s="964"/>
      <c r="AO44" s="963">
        <v>86023192</v>
      </c>
      <c r="AP44" s="963"/>
      <c r="AQ44" s="963"/>
      <c r="AR44" s="963"/>
      <c r="AS44" s="963"/>
      <c r="AT44" s="963"/>
      <c r="AU44" s="963"/>
      <c r="AV44" s="963"/>
      <c r="AW44" s="961">
        <f>ROUND(AO44/$K$47,0)</f>
        <v>1118</v>
      </c>
      <c r="AX44" s="961"/>
      <c r="AY44" s="961"/>
      <c r="AZ44" s="961"/>
      <c r="BA44" s="961"/>
    </row>
    <row r="45" spans="1:26" ht="15.75" customHeight="1">
      <c r="A45" s="380" t="s">
        <v>169</v>
      </c>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row>
    <row r="47" spans="3:53" ht="11.25">
      <c r="C47" s="992" t="s">
        <v>419</v>
      </c>
      <c r="D47" s="992"/>
      <c r="E47" s="992"/>
      <c r="F47" s="992"/>
      <c r="G47" s="992"/>
      <c r="H47" s="992"/>
      <c r="I47" s="992"/>
      <c r="J47" s="992"/>
      <c r="K47" s="993">
        <v>76926</v>
      </c>
      <c r="L47" s="993"/>
      <c r="M47" s="993"/>
      <c r="N47" s="993"/>
      <c r="O47" s="993"/>
      <c r="P47" s="992" t="s">
        <v>1229</v>
      </c>
      <c r="Q47" s="992"/>
      <c r="AA47" s="379"/>
      <c r="AB47" s="379"/>
      <c r="AC47" s="379"/>
      <c r="AD47" s="379"/>
      <c r="AE47" s="379"/>
      <c r="AF47" s="379"/>
      <c r="AG47" s="379"/>
      <c r="AH47" s="379"/>
      <c r="AI47" s="379"/>
      <c r="AJ47" s="379"/>
      <c r="AK47" s="379"/>
      <c r="AL47" s="379"/>
      <c r="AM47" s="379"/>
      <c r="AN47" s="379"/>
      <c r="AO47" s="379"/>
      <c r="AP47" s="379"/>
      <c r="AQ47" s="379"/>
      <c r="AR47" s="379"/>
      <c r="AS47" s="379"/>
      <c r="AW47" s="176"/>
      <c r="AX47" s="176"/>
      <c r="AY47" s="176"/>
      <c r="AZ47" s="176"/>
      <c r="BA47" s="176"/>
    </row>
    <row r="48" spans="28:52" ht="32.25" customHeight="1">
      <c r="AB48" s="361"/>
      <c r="AC48" s="361"/>
      <c r="AD48" s="361"/>
      <c r="AE48" s="361"/>
      <c r="AF48" s="361"/>
      <c r="AG48" s="361"/>
      <c r="AH48" s="361"/>
      <c r="AI48" s="361"/>
      <c r="AJ48" s="277"/>
      <c r="AK48" s="277"/>
      <c r="AL48" s="277"/>
      <c r="AM48" s="277"/>
      <c r="AN48" s="277"/>
      <c r="AO48" s="277"/>
      <c r="AP48" s="277"/>
      <c r="AQ48" s="277"/>
      <c r="AR48" s="277"/>
      <c r="AS48" s="277"/>
      <c r="AT48" s="277"/>
      <c r="AU48" s="277"/>
      <c r="AV48" s="277"/>
      <c r="AW48" s="277"/>
      <c r="AX48" s="277"/>
      <c r="AY48" s="277"/>
      <c r="AZ48" s="277"/>
    </row>
  </sheetData>
  <mergeCells count="214">
    <mergeCell ref="N19:U19"/>
    <mergeCell ref="N20:U20"/>
    <mergeCell ref="N21:U21"/>
    <mergeCell ref="N17:U17"/>
    <mergeCell ref="AW22:BA22"/>
    <mergeCell ref="C47:J47"/>
    <mergeCell ref="K47:O47"/>
    <mergeCell ref="P47:Q47"/>
    <mergeCell ref="N24:U24"/>
    <mergeCell ref="N25:U25"/>
    <mergeCell ref="N26:U26"/>
    <mergeCell ref="C21:M21"/>
    <mergeCell ref="AW41:BA43"/>
    <mergeCell ref="A22:M22"/>
    <mergeCell ref="B23:M23"/>
    <mergeCell ref="A6:M8"/>
    <mergeCell ref="A9:M9"/>
    <mergeCell ref="B10:M10"/>
    <mergeCell ref="C11:M11"/>
    <mergeCell ref="A12:M12"/>
    <mergeCell ref="C18:M18"/>
    <mergeCell ref="C17:M17"/>
    <mergeCell ref="N6:U8"/>
    <mergeCell ref="C26:M26"/>
    <mergeCell ref="N18:U18"/>
    <mergeCell ref="N9:U9"/>
    <mergeCell ref="N10:U10"/>
    <mergeCell ref="N11:U11"/>
    <mergeCell ref="N12:U12"/>
    <mergeCell ref="N13:U13"/>
    <mergeCell ref="N16:U16"/>
    <mergeCell ref="N23:U23"/>
    <mergeCell ref="N22:U22"/>
    <mergeCell ref="AB6:AN8"/>
    <mergeCell ref="AO9:AV9"/>
    <mergeCell ref="AO10:AV10"/>
    <mergeCell ref="AO11:AV11"/>
    <mergeCell ref="AO12:AV12"/>
    <mergeCell ref="AO13:AV13"/>
    <mergeCell ref="AO6:AV8"/>
    <mergeCell ref="AO21:AV21"/>
    <mergeCell ref="AD13:AN13"/>
    <mergeCell ref="AW6:BA8"/>
    <mergeCell ref="V28:Z28"/>
    <mergeCell ref="V9:Z9"/>
    <mergeCell ref="V10:Z10"/>
    <mergeCell ref="V11:Z11"/>
    <mergeCell ref="V12:Z12"/>
    <mergeCell ref="AO22:AV22"/>
    <mergeCell ref="AO23:AV23"/>
    <mergeCell ref="V6:Z8"/>
    <mergeCell ref="V17:Z17"/>
    <mergeCell ref="N30:U30"/>
    <mergeCell ref="V24:Z24"/>
    <mergeCell ref="V25:Z25"/>
    <mergeCell ref="V26:Z26"/>
    <mergeCell ref="V29:Z29"/>
    <mergeCell ref="V30:Z30"/>
    <mergeCell ref="V27:Z27"/>
    <mergeCell ref="N27:U27"/>
    <mergeCell ref="N39:U39"/>
    <mergeCell ref="N40:U40"/>
    <mergeCell ref="N41:U41"/>
    <mergeCell ref="N35:U35"/>
    <mergeCell ref="N36:U36"/>
    <mergeCell ref="N37:U37"/>
    <mergeCell ref="N42:U42"/>
    <mergeCell ref="V13:Z13"/>
    <mergeCell ref="V14:Z14"/>
    <mergeCell ref="V15:Z15"/>
    <mergeCell ref="V16:Z16"/>
    <mergeCell ref="V19:Z19"/>
    <mergeCell ref="V20:Z20"/>
    <mergeCell ref="V21:Z21"/>
    <mergeCell ref="V22:Z22"/>
    <mergeCell ref="V23:Z23"/>
    <mergeCell ref="V40:Z40"/>
    <mergeCell ref="V33:Z33"/>
    <mergeCell ref="V34:Z34"/>
    <mergeCell ref="V35:Z35"/>
    <mergeCell ref="V36:Z36"/>
    <mergeCell ref="V38:Z38"/>
    <mergeCell ref="AO18:AV18"/>
    <mergeCell ref="AO19:AV19"/>
    <mergeCell ref="AO20:AV20"/>
    <mergeCell ref="V39:Z39"/>
    <mergeCell ref="V18:Z18"/>
    <mergeCell ref="AO14:AV14"/>
    <mergeCell ref="AO15:AV15"/>
    <mergeCell ref="AO16:AV16"/>
    <mergeCell ref="AO17:AV17"/>
    <mergeCell ref="AO24:AV24"/>
    <mergeCell ref="AO25:AV25"/>
    <mergeCell ref="B35:M35"/>
    <mergeCell ref="AO26:AV26"/>
    <mergeCell ref="AO27:AV27"/>
    <mergeCell ref="AO28:AV28"/>
    <mergeCell ref="AO29:AV29"/>
    <mergeCell ref="V31:Z31"/>
    <mergeCell ref="N28:U28"/>
    <mergeCell ref="N29:U29"/>
    <mergeCell ref="A37:M37"/>
    <mergeCell ref="V37:Z37"/>
    <mergeCell ref="C33:M33"/>
    <mergeCell ref="N33:U33"/>
    <mergeCell ref="N34:U34"/>
    <mergeCell ref="AO38:AV38"/>
    <mergeCell ref="N38:U38"/>
    <mergeCell ref="N31:U31"/>
    <mergeCell ref="N32:U32"/>
    <mergeCell ref="V32:Z32"/>
    <mergeCell ref="AD36:AN36"/>
    <mergeCell ref="AB38:AN38"/>
    <mergeCell ref="AB39:BA40"/>
    <mergeCell ref="AW38:BA38"/>
    <mergeCell ref="AO32:AV32"/>
    <mergeCell ref="AO33:AV33"/>
    <mergeCell ref="AB37:AN37"/>
    <mergeCell ref="AC35:AN35"/>
    <mergeCell ref="AO37:AV37"/>
    <mergeCell ref="AB34:AN34"/>
    <mergeCell ref="AO34:AV34"/>
    <mergeCell ref="AO35:AV35"/>
    <mergeCell ref="AO36:AV36"/>
    <mergeCell ref="A30:M30"/>
    <mergeCell ref="B31:M31"/>
    <mergeCell ref="C32:M32"/>
    <mergeCell ref="AD33:AN33"/>
    <mergeCell ref="A34:M34"/>
    <mergeCell ref="AO30:AV30"/>
    <mergeCell ref="AO31:AV31"/>
    <mergeCell ref="C36:M36"/>
    <mergeCell ref="AW17:BA17"/>
    <mergeCell ref="A27:M27"/>
    <mergeCell ref="B28:M28"/>
    <mergeCell ref="C29:M29"/>
    <mergeCell ref="AW18:BA18"/>
    <mergeCell ref="AW19:BA19"/>
    <mergeCell ref="AW20:BA20"/>
    <mergeCell ref="AW21:BA21"/>
    <mergeCell ref="AW23:BA23"/>
    <mergeCell ref="AW24:BA24"/>
    <mergeCell ref="AW13:BA13"/>
    <mergeCell ref="AW14:BA14"/>
    <mergeCell ref="AW15:BA15"/>
    <mergeCell ref="AW16:BA16"/>
    <mergeCell ref="AW9:BA9"/>
    <mergeCell ref="AW10:BA10"/>
    <mergeCell ref="AW11:BA11"/>
    <mergeCell ref="AW12:BA12"/>
    <mergeCell ref="AW25:BA25"/>
    <mergeCell ref="AW26:BA26"/>
    <mergeCell ref="AW27:BA27"/>
    <mergeCell ref="AW28:BA28"/>
    <mergeCell ref="AW29:BA29"/>
    <mergeCell ref="AW30:BA30"/>
    <mergeCell ref="C24:M24"/>
    <mergeCell ref="A19:M19"/>
    <mergeCell ref="B20:M20"/>
    <mergeCell ref="AE21:AN21"/>
    <mergeCell ref="AE23:AN23"/>
    <mergeCell ref="AE22:AN22"/>
    <mergeCell ref="AD24:AN24"/>
    <mergeCell ref="AC26:AN26"/>
    <mergeCell ref="AW37:BA37"/>
    <mergeCell ref="AW34:BA34"/>
    <mergeCell ref="AW35:BA35"/>
    <mergeCell ref="AW36:BA36"/>
    <mergeCell ref="AW31:BA31"/>
    <mergeCell ref="AW32:BA32"/>
    <mergeCell ref="AW33:BA33"/>
    <mergeCell ref="B25:M25"/>
    <mergeCell ref="AD30:AN30"/>
    <mergeCell ref="AB31:AN31"/>
    <mergeCell ref="AC32:AN32"/>
    <mergeCell ref="AB28:AN28"/>
    <mergeCell ref="AC29:AN29"/>
    <mergeCell ref="AB25:AN25"/>
    <mergeCell ref="AC14:AN14"/>
    <mergeCell ref="AD15:AN15"/>
    <mergeCell ref="AB16:AN16"/>
    <mergeCell ref="B13:M13"/>
    <mergeCell ref="C14:M14"/>
    <mergeCell ref="B15:M15"/>
    <mergeCell ref="C16:M16"/>
    <mergeCell ref="N14:U14"/>
    <mergeCell ref="N15:U15"/>
    <mergeCell ref="AB9:AN9"/>
    <mergeCell ref="AC10:AN10"/>
    <mergeCell ref="AD11:AN11"/>
    <mergeCell ref="AD12:AN12"/>
    <mergeCell ref="AC17:AN17"/>
    <mergeCell ref="AD18:AN18"/>
    <mergeCell ref="AE19:AN19"/>
    <mergeCell ref="AE20:AN20"/>
    <mergeCell ref="AD27:AN27"/>
    <mergeCell ref="AW44:BA44"/>
    <mergeCell ref="C42:M42"/>
    <mergeCell ref="C43:M43"/>
    <mergeCell ref="B38:M38"/>
    <mergeCell ref="C39:M39"/>
    <mergeCell ref="B40:M40"/>
    <mergeCell ref="C41:M41"/>
    <mergeCell ref="V41:Z41"/>
    <mergeCell ref="V42:Z42"/>
    <mergeCell ref="V43:Z43"/>
    <mergeCell ref="A44:M44"/>
    <mergeCell ref="AO44:AV44"/>
    <mergeCell ref="AB44:AN44"/>
    <mergeCell ref="V44:Z44"/>
    <mergeCell ref="N43:U43"/>
    <mergeCell ref="N44:U44"/>
    <mergeCell ref="AO41:AV43"/>
    <mergeCell ref="AB41:AN43"/>
  </mergeCells>
  <printOptions/>
  <pageMargins left="0.7874015748031497" right="0.51" top="0.984251968503937" bottom="0.984251968503937" header="0.5118110236220472" footer="0.5118110236220472"/>
  <pageSetup firstPageNumber="9"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西宮市</cp:lastModifiedBy>
  <cp:lastPrinted>2006-11-15T07:34:26Z</cp:lastPrinted>
  <dcterms:created xsi:type="dcterms:W3CDTF">2002-08-05T05:15:47Z</dcterms:created>
  <dcterms:modified xsi:type="dcterms:W3CDTF">2006-12-06T10:56:00Z</dcterms:modified>
  <cp:category/>
  <cp:version/>
  <cp:contentType/>
  <cp:contentStatus/>
</cp:coreProperties>
</file>