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50" windowHeight="8790" tabRatio="554"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地域支援事業の状況" sheetId="9" r:id="rId9"/>
    <sheet name="特別会計決算の状況" sheetId="10" r:id="rId10"/>
    <sheet name="条例" sheetId="11" r:id="rId11"/>
    <sheet name="規則" sheetId="12" r:id="rId12"/>
    <sheet name="年報表紙" sheetId="13" r:id="rId13"/>
    <sheet name="様式１" sheetId="14" r:id="rId14"/>
    <sheet name="様式１の２" sheetId="15" r:id="rId15"/>
    <sheet name="様式１の３" sheetId="16" r:id="rId16"/>
    <sheet name="様式１の４" sheetId="17" r:id="rId17"/>
    <sheet name="様式１の６" sheetId="18" r:id="rId18"/>
    <sheet name="様式２"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6">'介護サービス費の状況'!$A$1:$AH$109</definedName>
    <definedName name="_xlnm.Print_Area" localSheetId="2">'介護保険制度の沿革'!$A$1:$AG$79</definedName>
    <definedName name="_xlnm.Print_Area" localSheetId="11">'規則'!$A$1:$AG$285</definedName>
    <definedName name="_xlnm.Print_Area" localSheetId="3">'事務体制'!$A$1:$AG$154</definedName>
    <definedName name="_xlnm.Print_Area" localSheetId="10">'条例'!$A$1:$AG$335</definedName>
    <definedName name="_xlnm.Print_Area" localSheetId="8">'地域支援事業の状況'!$A$1:$AC$80</definedName>
    <definedName name="_xlnm.Print_Area" localSheetId="9">'特別会計決算の状況'!$A$1:$BC$56</definedName>
    <definedName name="_xlnm.Print_Area" localSheetId="12">'年報表紙'!$A$1:$N$31</definedName>
    <definedName name="_xlnm.Print_Area" localSheetId="4">'被保険者等の状況'!$A$1:$AK$52</definedName>
    <definedName name="_xlnm.Print_Area" localSheetId="7">'保険料の状況'!$A$1:$AO$83</definedName>
    <definedName name="_xlnm.Print_Area" localSheetId="1">'目次'!$A$1:$AE$56</definedName>
    <definedName name="_xlnm.Print_Area" localSheetId="13">'様式１'!$A$1:$V$41</definedName>
    <definedName name="_xlnm.Print_Area" localSheetId="14">'様式１の２'!$A$1:$Q$51</definedName>
    <definedName name="_xlnm.Print_Area" localSheetId="15">'様式１の３'!$A$1:$Q$51</definedName>
    <definedName name="_xlnm.Print_Area" localSheetId="16">'様式１の４'!$A$1:$Q$38</definedName>
    <definedName name="_xlnm.Print_Area" localSheetId="17">'様式１の６'!$A$1:$P$44</definedName>
    <definedName name="_xlnm.Print_Area" localSheetId="24">'様式２の７'!$A$1:$N$60</definedName>
    <definedName name="_xlnm.Print_Area" localSheetId="25">'様式３'!$A$1:$J$29</definedName>
    <definedName name="_xlnm.Print_Area" localSheetId="26">'様式４'!$A$1:$J$48</definedName>
    <definedName name="_xlnm.Print_Area" localSheetId="5">'要介護認定の状況'!$A$1:$AF$48</definedName>
    <definedName name="_xlnm.Print_Titles" localSheetId="17">'様式１の６'!$1:$6</definedName>
    <definedName name="_xlnm.Print_Titles" localSheetId="18">'様式２'!$1:$7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10">'条例'!#REF!</definedName>
    <definedName name="SEARCH_TOP2" localSheetId="11">'規則'!#REF!</definedName>
  </definedNames>
  <calcPr fullCalcOnLoad="1"/>
</workbook>
</file>

<file path=xl/comments27.xml><?xml version="1.0" encoding="utf-8"?>
<comments xmlns="http://schemas.openxmlformats.org/spreadsheetml/2006/main">
  <authors>
    <author>西宮市</author>
  </authors>
  <commentList>
    <comment ref="H11" authorId="0">
      <text>
        <r>
          <rPr>
            <sz val="9"/>
            <rFont val="ＭＳ Ｐゴシック"/>
            <family val="3"/>
          </rPr>
          <t>様式3の支払済額累計と一致する。下の３つも同じ。</t>
        </r>
      </text>
    </comment>
  </commentList>
</comments>
</file>

<file path=xl/sharedStrings.xml><?xml version="1.0" encoding="utf-8"?>
<sst xmlns="http://schemas.openxmlformats.org/spreadsheetml/2006/main" count="2813" uniqueCount="1568">
  <si>
    <t>短期入所生活介護</t>
  </si>
  <si>
    <t>居住費（滞在費）</t>
  </si>
  <si>
    <t>イ　給付費</t>
  </si>
  <si>
    <t>食費</t>
  </si>
  <si>
    <t>総計</t>
  </si>
  <si>
    <t>① 総数</t>
  </si>
  <si>
    <t xml:space="preserve">イ 利用者負担第三段階 </t>
  </si>
  <si>
    <t>オ 合計</t>
  </si>
  <si>
    <t>（3）高額介護（介護予防）サービス費</t>
  </si>
  <si>
    <t>ウ 利用者負担第二段階</t>
  </si>
  <si>
    <t>エ 利用者負担第一段階</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</si>
  <si>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</si>
  <si>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</si>
  <si>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</si>
  <si>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</si>
  <si>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</si>
  <si>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</si>
  <si>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</si>
  <si>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</si>
  <si>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</si>
  <si>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</si>
  <si>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</si>
  <si>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</si>
  <si>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</si>
  <si>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</si>
  <si>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</si>
  <si>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</si>
  <si>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</si>
  <si>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</si>
  <si>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</si>
  <si>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</si>
  <si>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</si>
  <si>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</si>
  <si>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　　　　　平成24年２月29日　規則40号［８］</t>
  </si>
  <si>
    <t>　　　　　平成24年３月30日　規則70号［９］</t>
  </si>
  <si>
    <t>被用者保険または
国民健康保険
（70歳～74歳）</t>
  </si>
  <si>
    <t>後期高齢者医療制度</t>
  </si>
  <si>
    <t>（平成12年３月30日）</t>
  </si>
  <si>
    <t>（［３］［５］）</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</si>
  <si>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</si>
  <si>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</si>
  <si>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</si>
  <si>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</si>
  <si>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</si>
  <si>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</si>
  <si>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</si>
  <si>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</si>
  <si>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</si>
  <si>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</si>
  <si>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平成 9年12月17日</t>
  </si>
  <si>
    <t>平成10年 4月 1日</t>
  </si>
  <si>
    <t>平成11年 4月 1日</t>
  </si>
  <si>
    <t>西宮市／介護保険事業状況報告（年報）</t>
  </si>
  <si>
    <t>　　　　　平成15年３月28日　規則67号［３］</t>
  </si>
  <si>
    <t>　　　　　平成17年９月30日　規則16号［４］</t>
  </si>
  <si>
    <t>　　　　　平成18年３月31日　規則62号［５］</t>
  </si>
  <si>
    <t>　　　　　平成21年３月30日　規則82号［６］</t>
  </si>
  <si>
    <r>
      <t>　　　　</t>
    </r>
    <r>
      <rPr>
        <b/>
        <sz val="10"/>
        <rFont val="ＭＳ Ｐゴシック"/>
        <family val="3"/>
      </rPr>
      <t>沿　革</t>
    </r>
  </si>
  <si>
    <t>介護保険課</t>
  </si>
  <si>
    <t>介護保険災害臨時特例補助金</t>
  </si>
  <si>
    <t>介護保険事業費補助金</t>
  </si>
  <si>
    <t>　急速な高齢化の進展に伴う寝たきりや認知症の高齢者の急増、核家族化による家庭介護の問題など、高齢者介護の問題は、老後の最大の不安要因となっている。一方、高齢者介護サービスは老人福祉と老人保健の二つの異なる制度のもとで提供されており、総合的、効率的なサービス利用が出来ない状況にあった。
　そこで、給付と負担の関係が明確な社会保険方式によりこれらの両制度を再編成し、また国民の共同連帯の理念に基づき、社会全体で介護を支える新しい仕組みとして平成12年度より「介護保険制度」が創設された。その後、制度開始後6年が経過した平成18年度には制度全般の見直しが行われた。</t>
  </si>
  <si>
    <t>１　経緯</t>
  </si>
  <si>
    <t>当年度中増（※１）</t>
  </si>
  <si>
    <t>　　　　　平成23年６月30日　規則11号［７］</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</si>
  <si>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</si>
  <si>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</si>
  <si>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</si>
  <si>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</si>
  <si>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</si>
  <si>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</si>
  <si>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</si>
  <si>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</si>
  <si>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国の特別対策により、保険料の３／４を軽減</t>
  </si>
  <si>
    <t>国の特別対策により、保険料の１／４を軽減</t>
  </si>
  <si>
    <t>(※1)</t>
  </si>
  <si>
    <t>(※2)</t>
  </si>
  <si>
    <t>(※3)</t>
  </si>
  <si>
    <t>平成12年度
(※1)</t>
  </si>
  <si>
    <t>歳入合計（Ａ）</t>
  </si>
  <si>
    <t>歳出合計（Ｂ）</t>
  </si>
  <si>
    <t>介護給付費準備基金</t>
  </si>
  <si>
    <t>（※第１号被保険者１人当たりの額については、１円未満四捨五入の
 ため決算額の値に戻らない場合があります。）</t>
  </si>
  <si>
    <t>Ⅳ　要介護（支援）認定の状況</t>
  </si>
  <si>
    <t>新規申請</t>
  </si>
  <si>
    <t>更新申請</t>
  </si>
  <si>
    <t>4月</t>
  </si>
  <si>
    <t>5月</t>
  </si>
  <si>
    <t>6月</t>
  </si>
  <si>
    <t>7月</t>
  </si>
  <si>
    <t>8月</t>
  </si>
  <si>
    <t>9月</t>
  </si>
  <si>
    <t>10月</t>
  </si>
  <si>
    <t>11月</t>
  </si>
  <si>
    <t>12月</t>
  </si>
  <si>
    <t>1月</t>
  </si>
  <si>
    <t>2月</t>
  </si>
  <si>
    <t>3月</t>
  </si>
  <si>
    <t>９割（償還払）</t>
  </si>
  <si>
    <t>単位：件</t>
  </si>
  <si>
    <t>調査区分</t>
  </si>
  <si>
    <t>直営調査</t>
  </si>
  <si>
    <t>委託調査</t>
  </si>
  <si>
    <t>件数</t>
  </si>
  <si>
    <t>委員数</t>
  </si>
  <si>
    <t>合議体数（合議体は５人の委員で構成）</t>
  </si>
  <si>
    <t>合議体開催回数年度累計</t>
  </si>
  <si>
    <t>Ⅴ　介護サービス費の状況</t>
  </si>
  <si>
    <t>居宅サービス</t>
  </si>
  <si>
    <t>基準額×1.5</t>
  </si>
  <si>
    <t>基準額×1.25</t>
  </si>
  <si>
    <t>基準額×0.75</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</si>
  <si>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</si>
  <si>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</si>
  <si>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</si>
  <si>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</si>
  <si>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</si>
  <si>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</si>
  <si>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</si>
  <si>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</si>
  <si>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</si>
  <si>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</si>
  <si>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</si>
  <si>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</si>
  <si>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</si>
  <si>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</si>
  <si>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</si>
  <si>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</si>
  <si>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</si>
  <si>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</si>
  <si>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</si>
  <si>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</si>
  <si>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</si>
  <si>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</si>
  <si>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介護サービス費／合計</t>
  </si>
  <si>
    <t>保険給付費／合計</t>
  </si>
  <si>
    <t>※各サービスは介護予防サービスを含む。</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</si>
  <si>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</si>
  <si>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</si>
  <si>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</si>
  <si>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</si>
  <si>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</si>
  <si>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</si>
  <si>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</si>
  <si>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</si>
  <si>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</si>
  <si>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</si>
  <si>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</si>
  <si>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</si>
  <si>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９割</t>
  </si>
  <si>
    <t>１０割</t>
  </si>
  <si>
    <t>給付割合</t>
  </si>
  <si>
    <t>施設サービス</t>
  </si>
  <si>
    <t>高額介護サービス等費</t>
  </si>
  <si>
    <t>１５，０００円</t>
  </si>
  <si>
    <t>２４，６００円</t>
  </si>
  <si>
    <t>３７，２００円</t>
  </si>
  <si>
    <t>＜１単位の単価＞</t>
  </si>
  <si>
    <t>その他</t>
  </si>
  <si>
    <t>１０円</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</si>
  <si>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</si>
  <si>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</si>
  <si>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</si>
  <si>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</si>
  <si>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</si>
  <si>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</si>
  <si>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</si>
  <si>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</si>
  <si>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</si>
  <si>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</si>
  <si>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</si>
  <si>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</si>
  <si>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</si>
  <si>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</si>
  <si>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</si>
  <si>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</si>
  <si>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</si>
  <si>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</si>
  <si>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</si>
  <si>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</si>
  <si>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</si>
  <si>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</si>
  <si>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</si>
  <si>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</si>
  <si>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Ⅲ　被保険者等の状況</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</si>
  <si>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</si>
  <si>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</si>
  <si>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</si>
  <si>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</si>
  <si>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</si>
  <si>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</si>
  <si>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</si>
  <si>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</si>
  <si>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</si>
  <si>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</si>
  <si>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</si>
  <si>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</si>
  <si>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</si>
  <si>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</si>
  <si>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</si>
  <si>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</si>
  <si>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</si>
  <si>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</si>
  <si>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</si>
  <si>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</si>
  <si>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</si>
  <si>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</si>
  <si>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</si>
  <si>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 xml:space="preserve"> 要介護
 認定者
 １人当り
 給付額</t>
  </si>
  <si>
    <t>平成21～
23年度</t>
  </si>
  <si>
    <t>第８段階</t>
  </si>
  <si>
    <t>第９段階</t>
  </si>
  <si>
    <t>第１０段階</t>
  </si>
  <si>
    <t>基準額×0.875</t>
  </si>
  <si>
    <t>基準額×1.125</t>
  </si>
  <si>
    <t>基準額×1.875</t>
  </si>
  <si>
    <t>基準額×2.0</t>
  </si>
  <si>
    <t>特例分</t>
  </si>
  <si>
    <t>　　イ　要保護者であって、その者が課される保険料額についてこの号の区分による額を適用されたならば保護を必</t>
  </si>
  <si>
    <t>　　　要としない状態となるもの（令第39条第１項第１号イ（(1)に係る部分を除く。）、次号イ、第８号イ又は第９号イに</t>
  </si>
  <si>
    <t>　　　該当する者を除く。）</t>
  </si>
  <si>
    <t>　　ア　合計所得金額が4,000,000円未満である者であり、かつ、前各号のいずれにも該当しないもの</t>
  </si>
  <si>
    <t>　　　要としない状態となるもの（令第39条第１項第１号イ（(1)に係る部分を除く。）、次号イ又は第９号イに該当する者</t>
  </si>
  <si>
    <t>　　　を除く。）</t>
  </si>
  <si>
    <t>　　ア　合計所得金額が6,000,000円未満である者であり、かつ、前各号のいずれにも該当しないもの</t>
  </si>
  <si>
    <t>　　　要としない状態となるもの（令第39条第１項第１号イ（(1)に係る部分を除く。）又は次号イに該当する者を除く。）</t>
  </si>
  <si>
    <t>　　ア　合計所得金額が10,000,000円未満である者であり、かつ、前各号のいずれにも該当しないもの</t>
  </si>
  <si>
    <t>　　　要としない状態となるもの（令第39条第１項第１号イ（(1)に係る部分を除く。）に該当する者を除く。）</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</si>
  <si>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</si>
  <si>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</si>
  <si>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</si>
  <si>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</si>
  <si>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</si>
  <si>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</si>
  <si>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</si>
  <si>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</si>
  <si>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</si>
  <si>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</si>
  <si>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</si>
  <si>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</si>
  <si>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</si>
  <si>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</si>
  <si>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</si>
  <si>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</si>
  <si>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</si>
  <si>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</si>
  <si>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</si>
  <si>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</si>
  <si>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</si>
  <si>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</si>
  <si>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</si>
  <si>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</si>
  <si>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</si>
  <si>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</si>
  <si>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び(1)に係る者を除く。）、ロ及びハ、第２号ロ、第３号ロ、第４号ロ、第５号ロ又は第６号ロに該当するに至った第１号</t>
  </si>
  <si>
    <t>　被保険者に係る保険料の額は、当該該当するに至った日の属する月の前月まで月割により算定した当該第１号</t>
  </si>
  <si>
    <t>　被保険者に係る保険料の額と、当該該当するに至った日の属する月から令第39条第１項第１号から第６号までの</t>
  </si>
  <si>
    <t>　いずれかに規定する者として月割により算定した保険料の額の合算額とする。［３］</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</si>
  <si>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</si>
  <si>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</si>
  <si>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</si>
  <si>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</si>
  <si>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</si>
  <si>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</si>
  <si>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</si>
  <si>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</si>
  <si>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</si>
  <si>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</si>
  <si>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</si>
  <si>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</si>
  <si>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</si>
  <si>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</si>
  <si>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</si>
  <si>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</si>
  <si>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</si>
  <si>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</si>
  <si>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</si>
  <si>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(2)　生計を維持する者が死亡したとき、又はその者が心身に重大な障害を受け、若しくは長期間入院したことによ</t>
  </si>
  <si>
    <t>　　り、その者の収入が著しく減少したとき。</t>
  </si>
  <si>
    <t>(3)　生計を維持する者の収入が、事業又は業務の休廃止、事業における著しい損失、失業その他これらに類する</t>
  </si>
  <si>
    <t>　　理由により著しく減少したとき。</t>
  </si>
  <si>
    <t>(4)　生計を維持する者の収入が、干ばつ、冷害、凍霜害等による農作物の不作その他これらに類する理由により</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</si>
  <si>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</si>
  <si>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</si>
  <si>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</si>
  <si>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t>第７段階以上</t>
  </si>
  <si>
    <t>年度末現在被保険者数
（税制改正による特例
措置がなかった場合）</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</si>
  <si>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</si>
  <si>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</si>
  <si>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</si>
  <si>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</si>
  <si>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</si>
  <si>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</si>
  <si>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</si>
  <si>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</si>
  <si>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</si>
  <si>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サービス事業者振興・介護相談員派遣事業経費</t>
  </si>
  <si>
    <t>サービス事業者振興事業</t>
  </si>
  <si>
    <t>家族介護支援事業経費</t>
  </si>
  <si>
    <t>介護保険住宅改修サービス支援事業経費</t>
  </si>
  <si>
    <t>介護給付等費用適正化緊急対策事業経費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</si>
  <si>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</si>
  <si>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</si>
  <si>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</si>
  <si>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</si>
  <si>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</si>
  <si>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</si>
  <si>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認知症家族介護者支援事業経費</t>
  </si>
  <si>
    <t>徘徊高齢者家族支援サービス事業</t>
  </si>
  <si>
    <t>成年後見制度利用促進のための広報・普及活動事業</t>
  </si>
  <si>
    <t>成年後見制度等利用支援事業</t>
  </si>
  <si>
    <t>地域包括支援センター関係経費</t>
  </si>
  <si>
    <t>権利擁護相談支援事業</t>
  </si>
  <si>
    <t>認知症高齢者見守り支援事業</t>
  </si>
  <si>
    <t>在宅認知症高齢者介護者等支援事業</t>
  </si>
  <si>
    <t>平成11年10月 1日</t>
  </si>
  <si>
    <t>款項目</t>
  </si>
  <si>
    <t>平成12年 3月</t>
  </si>
  <si>
    <t>合計所得金額＋課税年金収入金額が80万円以下</t>
  </si>
  <si>
    <t>平成12年 4月 1日</t>
  </si>
  <si>
    <t>（平成13年10月から保険料満額徴収）</t>
  </si>
  <si>
    <t>（介護認定審査会委員報酬、平成17年度から
　4年間減額）</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</si>
  <si>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</si>
  <si>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</si>
  <si>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</si>
  <si>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</si>
  <si>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</si>
  <si>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</si>
  <si>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</si>
  <si>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</si>
  <si>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</si>
  <si>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</si>
  <si>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</si>
  <si>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</si>
  <si>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</si>
  <si>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</si>
  <si>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ア 利用者負担第四段階</t>
  </si>
  <si>
    <t>認知症対応型共同生活介護</t>
  </si>
  <si>
    <t>平成13年10月 1日</t>
  </si>
  <si>
    <t>平成15年 3月</t>
  </si>
  <si>
    <t>地域区分</t>
  </si>
  <si>
    <t>サービス種類</t>
  </si>
  <si>
    <t>単価</t>
  </si>
  <si>
    <t>（西宮市規則第113号）</t>
  </si>
  <si>
    <t>平成12年10月</t>
  </si>
  <si>
    <t>平成17年 3月</t>
  </si>
  <si>
    <t>（地域包括支援センターの設置等）</t>
  </si>
  <si>
    <t>F=B/H</t>
  </si>
  <si>
    <t>講演会等</t>
  </si>
  <si>
    <t>第１号被保険者１人当たりの額</t>
  </si>
  <si>
    <t>Ⅱ　事務体制</t>
  </si>
  <si>
    <t>企画・管理チーム</t>
  </si>
  <si>
    <t>給付・適正化チーム</t>
  </si>
  <si>
    <t>資格・賦課チーム</t>
  </si>
  <si>
    <t>保険料収納チーム</t>
  </si>
  <si>
    <t>認定委託チーム</t>
  </si>
  <si>
    <t>認定審査運営チーム</t>
  </si>
  <si>
    <t>平成13年度
(※2)</t>
  </si>
  <si>
    <t>市独自減免</t>
  </si>
  <si>
    <t>(5)　その他市長が特に必要と認めるとき。</t>
  </si>
  <si>
    <t>介　　　　護　　　　給　　　　付</t>
  </si>
  <si>
    <t>介　　　護　　　給　　　付</t>
  </si>
  <si>
    <t>法定減免</t>
  </si>
  <si>
    <t>4月～3月の被保険者数の平均</t>
  </si>
  <si>
    <t xml:space="preserve">※ </t>
  </si>
  <si>
    <t>審査支払手数料</t>
  </si>
  <si>
    <t>開催回数</t>
  </si>
  <si>
    <t>② 包括的支援事業・任意事業</t>
  </si>
  <si>
    <t>Ⅵ　保険料の状況</t>
  </si>
  <si>
    <t>Ⅷ　介護保険特別会計決算の状況</t>
  </si>
  <si>
    <t xml:space="preserve"> (1) 地域包括支援センターの設置状況</t>
  </si>
  <si>
    <t>地域包括支援センターの設置数</t>
  </si>
  <si>
    <t>直営</t>
  </si>
  <si>
    <t>委託</t>
  </si>
  <si>
    <r>
      <t>地域支援事業交付金</t>
    </r>
    <r>
      <rPr>
        <sz val="8"/>
        <rFont val="ＭＳ ゴシック"/>
        <family val="3"/>
      </rPr>
      <t>（介護予防・日常生活支援総合事業）</t>
    </r>
  </si>
  <si>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</si>
  <si>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</si>
  <si>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</si>
  <si>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</si>
  <si>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</si>
  <si>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</si>
  <si>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</si>
  <si>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（平成13年9月まで保険料半額徴収）</t>
  </si>
  <si>
    <t>国</t>
  </si>
  <si>
    <t>西宮市</t>
  </si>
  <si>
    <t>認知症対応型共同生活介護</t>
  </si>
  <si>
    <t>平成17年の税制改正により、高齢者の非課税限度額（平成17年度市民税では合計所得金額が125万円以下の</t>
  </si>
  <si>
    <t>人については非課税）が廃止されたことに伴い、保険料段階が上昇する人については激変緩和措置が講じられ、</t>
  </si>
  <si>
    <t>保険料を減額。</t>
  </si>
  <si>
    <t>特定入所者介護サービス費</t>
  </si>
  <si>
    <t>高額介護サービス費</t>
  </si>
  <si>
    <t>　 要介護
　 認定者
　 １人当り
　 件数</t>
  </si>
  <si>
    <t>D=A/G</t>
  </si>
  <si>
    <t>福祉用具貸与</t>
  </si>
  <si>
    <t>福祉用具購入費</t>
  </si>
  <si>
    <t>住宅改修費</t>
  </si>
  <si>
    <t>２</t>
  </si>
  <si>
    <t>事業施策</t>
  </si>
  <si>
    <t>負担限度額（日額）</t>
  </si>
  <si>
    <t>居住費</t>
  </si>
  <si>
    <t>多床室</t>
  </si>
  <si>
    <t>従来型個室</t>
  </si>
  <si>
    <t>ユニット型
準個室</t>
  </si>
  <si>
    <t>ユニット型
個室</t>
  </si>
  <si>
    <t>特養</t>
  </si>
  <si>
    <t>老健・療養型</t>
  </si>
  <si>
    <t>合計所得金額＋課税年金収入金額が80万円超</t>
  </si>
  <si>
    <t>３　合議体は、長が招集し、その会議の議長となる。</t>
  </si>
  <si>
    <t>４　長に事故があるときは、あらかじめその指名する委員が、その職務を代理する。</t>
  </si>
  <si>
    <t>［５］</t>
  </si>
  <si>
    <t>老齢福祉年金受給者等</t>
  </si>
  <si>
    <t>１９，４８０</t>
  </si>
  <si>
    <t>２６，７５０</t>
  </si>
  <si>
    <t>３０，６００</t>
  </si>
  <si>
    <t>２　前項の給付割合は、次項の規定による申請のあった日の属する月から６月間適用する。［１］</t>
  </si>
  <si>
    <t>２　条例第５条各号（第４号を除く。）に定める額は、前項の規定による端数処理前の額を用いて算定する。［５］［６］</t>
  </si>
  <si>
    <t>　(2)　診断を受けるべき期日又は期間</t>
  </si>
  <si>
    <t>　(3)　診断を受けるべき場所</t>
  </si>
  <si>
    <t>　(4)　前３号に掲げるもののほか、市長が必要があると認める事項</t>
  </si>
  <si>
    <t>　この規則は、平成24年４月1日から施行する。</t>
  </si>
  <si>
    <t>歳入歳出差引残額</t>
  </si>
  <si>
    <t>円</t>
  </si>
  <si>
    <t>　うち基金繰入額</t>
  </si>
  <si>
    <t>介護給付費準備基金保有額</t>
  </si>
  <si>
    <t>１　保険料額の状況</t>
  </si>
  <si>
    <t>［１］</t>
  </si>
  <si>
    <t>：２８２０４</t>
  </si>
  <si>
    <t>食費</t>
  </si>
  <si>
    <t>備考</t>
  </si>
  <si>
    <t>減免額
(別掲)</t>
  </si>
  <si>
    <t>刑務所等
施設収監</t>
  </si>
  <si>
    <t>災害等</t>
  </si>
  <si>
    <t>失業等</t>
  </si>
  <si>
    <t>海外
滞在者</t>
  </si>
  <si>
    <t>介護保険課（１３人）及び介護認定課（１８人）設置</t>
  </si>
  <si>
    <t>西宮市介護保険条例及び施行規則施行</t>
  </si>
  <si>
    <t>介護保険料の徴収開始</t>
  </si>
  <si>
    <t>　る。［１］</t>
  </si>
  <si>
    <t>　（保険料の減免）</t>
  </si>
  <si>
    <t>平成24～
26年度</t>
  </si>
  <si>
    <t>基準額×0.625</t>
  </si>
  <si>
    <t>老齢福祉
年金
受給者</t>
  </si>
  <si>
    <t>西宮市外国人
等高齢者特別
給付金受給者</t>
  </si>
  <si>
    <t>80万円
以下</t>
  </si>
  <si>
    <t>150万円
以下</t>
  </si>
  <si>
    <t>居住用
財産の
譲渡</t>
  </si>
  <si>
    <t>介護予防健康講座事業経費</t>
  </si>
  <si>
    <t>予算事業名等</t>
  </si>
  <si>
    <t>自己負担限度額（年額）</t>
  </si>
  <si>
    <t>現役並み所得者
（70歳未満は上位所得者）</t>
  </si>
  <si>
    <t>被用者保険または
国民健康保険
（70歳未満）</t>
  </si>
  <si>
    <t>適用範囲</t>
  </si>
  <si>
    <t>地域介護予防活動支援事業</t>
  </si>
  <si>
    <t>　（趣旨）</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</si>
  <si>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</si>
  <si>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</si>
  <si>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</si>
  <si>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</si>
  <si>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　（用語の意義）</t>
  </si>
  <si>
    <r>
      <t>第２条</t>
    </r>
    <r>
      <rPr>
        <sz val="10"/>
        <rFont val="ＭＳ Ｐゴシック"/>
        <family val="3"/>
      </rPr>
      <t>　この規則における用語の意義は、法及び政令の例による。</t>
    </r>
  </si>
  <si>
    <t>　（認定審査会に係る合議体）</t>
  </si>
  <si>
    <r>
      <t>第３条</t>
    </r>
    <r>
      <rPr>
        <sz val="10"/>
        <rFont val="ＭＳ Ｐゴシック"/>
        <family val="3"/>
      </rPr>
      <t>　政令第９条第１項に規定する合議体（以下「合議体」という。）の数は、40以内とする。［１］［３］</t>
    </r>
  </si>
  <si>
    <t>５　政令及び前２項に定めるもののほか、合議体の運営に関し必要な事項は、認定審査会の会長が認定審査会に</t>
  </si>
  <si>
    <t>　諮って定める。</t>
  </si>
  <si>
    <t>　（診断命令）</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</si>
  <si>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</si>
  <si>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</si>
  <si>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て準用する場合を含む。）の規定による被保険者に対する診断命令は、次に掲げる事項を書面により被保険者に</t>
  </si>
  <si>
    <t>　通知して行うものとする。</t>
  </si>
  <si>
    <t>ア 現役並み所得者（上位所得者）</t>
  </si>
  <si>
    <t>イ 一般</t>
  </si>
  <si>
    <t>ウ 低所得者Ⅱ</t>
  </si>
  <si>
    <t>当年度中減（※２）</t>
  </si>
  <si>
    <t>－</t>
  </si>
  <si>
    <t>平成17年 6月29日</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</si>
  <si>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</si>
  <si>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</si>
  <si>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</si>
  <si>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</si>
  <si>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</si>
  <si>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</si>
  <si>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介護給付費／地域密着</t>
  </si>
  <si>
    <t>単位：件・円</t>
  </si>
  <si>
    <t>単位：人・円</t>
  </si>
  <si>
    <t>第１号被保険者保険料</t>
  </si>
  <si>
    <t>平成 9年10月 1日</t>
  </si>
  <si>
    <t>西宮市介護従事者処遇改善臨時特例基金条例施行</t>
  </si>
  <si>
    <t>平成18年 4月</t>
  </si>
  <si>
    <t>平成20年 3月</t>
  </si>
  <si>
    <t>C=B/A</t>
  </si>
  <si>
    <t>E=B/G</t>
  </si>
  <si>
    <t>特定福祉用具購入</t>
  </si>
  <si>
    <t>４，９７０</t>
  </si>
  <si>
    <t>１０，４００</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</si>
  <si>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</si>
  <si>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</si>
  <si>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</si>
  <si>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</si>
  <si>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</si>
  <si>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</si>
  <si>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</si>
  <si>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</si>
  <si>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</si>
  <si>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</si>
  <si>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</si>
  <si>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</si>
  <si>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</si>
  <si>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老齢福祉年金受給者等</t>
  </si>
  <si>
    <t>利用者負担段階区分</t>
  </si>
  <si>
    <t>低所得者Ⅰ</t>
  </si>
  <si>
    <t>低所得者Ⅱ</t>
  </si>
  <si>
    <t>高額医療合算
介護サービス</t>
  </si>
  <si>
    <t>１２６万円</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</si>
  <si>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</si>
  <si>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</si>
  <si>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</si>
  <si>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</si>
  <si>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</si>
  <si>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</si>
  <si>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</si>
  <si>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</si>
  <si>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</si>
  <si>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</si>
  <si>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</si>
  <si>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</si>
  <si>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</si>
  <si>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</si>
  <si>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</si>
  <si>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r>
      <t>地域支援事業交付金</t>
    </r>
    <r>
      <rPr>
        <sz val="8"/>
        <rFont val="ＭＳ ゴシック"/>
        <family val="3"/>
      </rPr>
      <t>（介護予防事業）</t>
    </r>
  </si>
  <si>
    <r>
      <t>地域支援事業交付金</t>
    </r>
    <r>
      <rPr>
        <sz val="8"/>
        <rFont val="ＭＳ ゴシック"/>
        <family val="3"/>
      </rPr>
      <t>（包括的支援事業・任意事業）</t>
    </r>
  </si>
  <si>
    <t>支出金</t>
  </si>
  <si>
    <t>国庫</t>
  </si>
  <si>
    <t>支払基金</t>
  </si>
  <si>
    <t>　されるに至った第１号被保険者に係る保険料の額の算定については、前条第２項の規定を準用する。［８］</t>
  </si>
  <si>
    <t>福祉用具・住宅改修サービス</t>
  </si>
  <si>
    <t>第１号
被保険者
１人当り
給付額</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</si>
  <si>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</si>
  <si>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</si>
  <si>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</si>
  <si>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</si>
  <si>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</si>
  <si>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</si>
  <si>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</si>
  <si>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</si>
  <si>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</si>
  <si>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</si>
  <si>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</si>
  <si>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</si>
  <si>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</si>
  <si>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</si>
  <si>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</si>
  <si>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介護保険制度の沿革</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</si>
  <si>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</si>
  <si>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</si>
  <si>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</si>
  <si>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</si>
  <si>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</si>
  <si>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</si>
  <si>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</si>
  <si>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</si>
  <si>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</si>
  <si>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</si>
  <si>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</si>
  <si>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</si>
  <si>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</si>
  <si>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</si>
  <si>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</si>
  <si>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</si>
  <si>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３５，８３０</t>
  </si>
  <si>
    <t>A</t>
  </si>
  <si>
    <t>B</t>
  </si>
  <si>
    <t>認定調査支援チーム</t>
  </si>
  <si>
    <r>
      <t>地域支援事業繰入金</t>
    </r>
    <r>
      <rPr>
        <sz val="8"/>
        <rFont val="ＭＳ ゴシック"/>
        <family val="3"/>
      </rPr>
      <t>（介護予防事業）</t>
    </r>
  </si>
  <si>
    <r>
      <t>地域支援事業繰入金</t>
    </r>
    <r>
      <rPr>
        <sz val="8"/>
        <rFont val="ＭＳ ゴシック"/>
        <family val="3"/>
      </rPr>
      <t>（包括的支援事業・任意事業）</t>
    </r>
  </si>
  <si>
    <t>西宮市介護保険条例・施行規則</t>
  </si>
  <si>
    <t>５-（２）</t>
  </si>
  <si>
    <t>介護予防事業</t>
  </si>
  <si>
    <t>事業名等</t>
  </si>
  <si>
    <t>事業額</t>
  </si>
  <si>
    <t>受益者負担・
利用料収入等</t>
  </si>
  <si>
    <t>① 介護予防事業</t>
  </si>
  <si>
    <t>区分変更申請</t>
  </si>
  <si>
    <t>要支援者の要介護申請</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</si>
  <si>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</si>
  <si>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</si>
  <si>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</si>
  <si>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</si>
  <si>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</si>
  <si>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</si>
  <si>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</si>
  <si>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</si>
  <si>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</si>
  <si>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平成 8年 6月10日</t>
  </si>
  <si>
    <t>老人保健福祉審議会</t>
  </si>
  <si>
    <t>「介護保険制度案大綱」について答申</t>
  </si>
  <si>
    <t>「介護保険関連三法案」提出（継続審議に）</t>
  </si>
  <si>
    <t>平成 8年11月29日</t>
  </si>
  <si>
    <t>合計所得金額＋課税年金
収入金額が80万円以下</t>
  </si>
  <si>
    <t>390円</t>
  </si>
  <si>
    <t>420円</t>
  </si>
  <si>
    <t>490円</t>
  </si>
  <si>
    <t>300円</t>
  </si>
  <si>
    <t>0円</t>
  </si>
  <si>
    <t>＜歳出＞</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</si>
  <si>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</si>
  <si>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</si>
  <si>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</si>
  <si>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</si>
  <si>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</si>
  <si>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</si>
  <si>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</si>
  <si>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</si>
  <si>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１６，５８０</t>
  </si>
  <si>
    <t>（西宮市条例第50号）</t>
  </si>
  <si>
    <t>（様式２）</t>
  </si>
  <si>
    <t>（単位：世帯）</t>
  </si>
  <si>
    <t>（単位：人）</t>
  </si>
  <si>
    <t>（単位：円）</t>
  </si>
  <si>
    <t>減免の額</t>
  </si>
  <si>
    <t>西宮市介護保険条例改正</t>
  </si>
  <si>
    <t>地域密着型サービス</t>
  </si>
  <si>
    <t>認知症対応型通所介護</t>
  </si>
  <si>
    <t>小規模多機能型居宅介護</t>
  </si>
  <si>
    <t>地域密着型特定施設入居者生活介護</t>
  </si>
  <si>
    <t>地域密着型介護老人福祉施設入所者生活介護</t>
  </si>
  <si>
    <t>地域支援事業実施</t>
  </si>
  <si>
    <t>訪問サービス</t>
  </si>
  <si>
    <t>標準割合</t>
  </si>
  <si>
    <t>四分の二</t>
  </si>
  <si>
    <t>四分の三</t>
  </si>
  <si>
    <t>四分の四</t>
  </si>
  <si>
    <t>四分の五</t>
  </si>
  <si>
    <t>四分の六</t>
  </si>
  <si>
    <t>第６段階</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</si>
  <si>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</si>
  <si>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</si>
  <si>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</si>
  <si>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</si>
  <si>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</si>
  <si>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</si>
  <si>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</si>
  <si>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</si>
  <si>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</si>
  <si>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</si>
  <si>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</si>
  <si>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</si>
  <si>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</si>
  <si>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</si>
  <si>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</si>
  <si>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（平成20年度における保険料激変緩和措置の継続）</t>
  </si>
  <si>
    <t>　　　　　　　　　　医療保険
　所得区分</t>
  </si>
  <si>
    <t xml:space="preserve"> 第１号被保
 険者１人当
 たりの額</t>
  </si>
  <si>
    <t>650円</t>
  </si>
  <si>
    <t>320円</t>
  </si>
  <si>
    <t>820円</t>
  </si>
  <si>
    <t>1,310円</t>
  </si>
  <si>
    <t>介護保険制度開始</t>
  </si>
  <si>
    <t>増減率(Ｂ/Ａ)</t>
  </si>
  <si>
    <t>特定入所者サービス</t>
  </si>
  <si>
    <t>介護給付費／居宅</t>
  </si>
  <si>
    <t>介護給付費／施設</t>
  </si>
  <si>
    <t>介護老人福祉施設</t>
  </si>
  <si>
    <t>平成15～
17年度</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</si>
  <si>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</si>
  <si>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</si>
  <si>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</si>
  <si>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</si>
  <si>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</si>
  <si>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</si>
  <si>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</si>
  <si>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</si>
  <si>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</si>
  <si>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</si>
  <si>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</si>
  <si>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</si>
  <si>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</si>
  <si>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</si>
  <si>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</si>
  <si>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</si>
  <si>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</si>
  <si>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</si>
  <si>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</si>
  <si>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</si>
  <si>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</si>
  <si>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</si>
  <si>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</si>
  <si>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</si>
  <si>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</si>
  <si>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</si>
  <si>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</si>
  <si>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</si>
  <si>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</si>
  <si>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</si>
  <si>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</si>
  <si>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</si>
  <si>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</si>
  <si>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</si>
  <si>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</si>
  <si>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</si>
  <si>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</si>
  <si>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</si>
  <si>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</si>
  <si>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</si>
  <si>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</si>
  <si>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</si>
  <si>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</si>
  <si>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</si>
  <si>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</si>
  <si>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</si>
  <si>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</si>
  <si>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</si>
  <si>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</si>
  <si>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</si>
  <si>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</si>
  <si>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</si>
  <si>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</si>
  <si>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</si>
  <si>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</si>
  <si>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</si>
  <si>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</si>
  <si>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</si>
  <si>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</si>
  <si>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</si>
  <si>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</si>
  <si>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</si>
  <si>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</si>
  <si>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</si>
  <si>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</si>
  <si>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</si>
  <si>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</si>
  <si>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</si>
  <si>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</si>
  <si>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</si>
  <si>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</si>
  <si>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</si>
  <si>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</si>
  <si>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</si>
  <si>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</si>
  <si>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</si>
  <si>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</si>
  <si>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</si>
  <si>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</si>
  <si>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平成18年 3月</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</si>
  <si>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</si>
  <si>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</si>
  <si>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</si>
  <si>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</si>
  <si>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</si>
  <si>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</si>
  <si>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</si>
  <si>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</si>
  <si>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</si>
  <si>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</si>
  <si>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</si>
  <si>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</si>
  <si>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</si>
  <si>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</si>
  <si>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</si>
  <si>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</si>
  <si>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</si>
  <si>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</si>
  <si>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</si>
  <si>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</si>
  <si>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</si>
  <si>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　　　○西宮市介護保険条例</t>
  </si>
  <si>
    <t>　　　　　平成15年３月25日　条例28号［１］</t>
  </si>
  <si>
    <t>　　　　　平成17年３月30日　条例17号［２］</t>
  </si>
  <si>
    <t>　　　　　平成18年３月30日　条例75号［３］</t>
  </si>
  <si>
    <t>　　　　　平成20年３月27日　条例47号［４］</t>
  </si>
  <si>
    <t>　　　　　平成21年３月30日　条例47号［５］</t>
  </si>
  <si>
    <t>　　　　　平成21年９月25日　条例11号［６］</t>
  </si>
  <si>
    <t>　　　　　平成21年12月25日　条例16号［７］</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</si>
  <si>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</si>
  <si>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</si>
  <si>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</si>
  <si>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</si>
  <si>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</si>
  <si>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</si>
  <si>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</si>
  <si>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</si>
  <si>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</si>
  <si>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</si>
  <si>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t>　条第１号に規定する第１号被保険者をいう。以下同じ。）の区分に応じ、それぞれ当該各号に定める額とする。</t>
  </si>
  <si>
    <t>　　ア　地方税法（昭和25年法律第226号）第292条第１項第13号に規定する合計所得金額（以下「合計所得金額」と</t>
  </si>
  <si>
    <t>　　　いう。）が1,250,001円未満である者であり、かつ、前各号のいずれにも該当しないもの</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</si>
  <si>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</si>
  <si>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</si>
  <si>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　　　なるもの（令第39条第１項第１号イ（(1)に係る部分を除く。）、次号イ、第７号イ、第８号イ又は第９号イに該当す</t>
  </si>
  <si>
    <t>　　　る者を除く。）</t>
  </si>
  <si>
    <t>地域支援事業の開始</t>
  </si>
  <si>
    <t>居宅介護支援</t>
  </si>
  <si>
    <t>特定施設入居者生活介護</t>
  </si>
  <si>
    <t>特定福祉用具購入（利用限度額１０万円）</t>
  </si>
  <si>
    <t>住宅改修（利用限度額２０万円）</t>
  </si>
  <si>
    <t>合計所得金額＋課税年金
収入金額が80万円超</t>
  </si>
  <si>
    <t>自己負担額上限（月額）</t>
  </si>
  <si>
    <t>基準費用額</t>
  </si>
  <si>
    <t>1,380円</t>
  </si>
  <si>
    <t>1,150円</t>
  </si>
  <si>
    <t>1,640円</t>
  </si>
  <si>
    <t>1,970円</t>
  </si>
  <si>
    <t>Ⅷ</t>
  </si>
  <si>
    <t>地域支援事業の状況</t>
  </si>
  <si>
    <t>Ⅶ　地域支援事業の状況</t>
  </si>
  <si>
    <t xml:space="preserve"> (2) 主な包括的支援事業の実施状況</t>
  </si>
  <si>
    <t>区分等</t>
  </si>
  <si>
    <t>延参加者数</t>
  </si>
  <si>
    <t>地域活動組織</t>
  </si>
  <si>
    <t>② 第２号被保険者分（再掲）</t>
  </si>
  <si>
    <t>④ 第２号被保険者分（再掲：介護給付、介護予防給付の特例分）</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</si>
  <si>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</si>
  <si>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</si>
  <si>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</si>
  <si>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</si>
  <si>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</si>
  <si>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</si>
  <si>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</si>
  <si>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</si>
  <si>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</si>
  <si>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</si>
  <si>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</si>
  <si>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</si>
  <si>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</si>
  <si>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</si>
  <si>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</si>
  <si>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</si>
  <si>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</si>
  <si>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</si>
  <si>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　(1)　被保険者及びその生計を維持する者の氏名及び住所</t>
  </si>
  <si>
    <t>　(2)　納期限及び保険料の額</t>
  </si>
  <si>
    <t>　(3)　徴収猶予を必要とする理由</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</si>
  <si>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</si>
  <si>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</si>
  <si>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</si>
  <si>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</si>
  <si>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</si>
  <si>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</si>
  <si>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</si>
  <si>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</si>
  <si>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</si>
  <si>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</si>
  <si>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</si>
  <si>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</si>
  <si>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</si>
  <si>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</si>
  <si>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</si>
  <si>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</si>
  <si>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</si>
  <si>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</si>
  <si>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</si>
  <si>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</si>
  <si>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</si>
  <si>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</si>
  <si>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</si>
  <si>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</si>
  <si>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</si>
  <si>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</si>
  <si>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</si>
  <si>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</si>
  <si>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</si>
  <si>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</si>
  <si>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</si>
  <si>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(1)　西宮市介護保険特別会計の歳入歳出決算上生じた剰余金から翌年度に繰越した歳出予算の財源に充てる</t>
  </si>
  <si>
    <t>　　べき金額を控除した額</t>
  </si>
  <si>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</si>
  <si>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</si>
  <si>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</si>
  <si>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</si>
  <si>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</si>
  <si>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</si>
  <si>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</si>
  <si>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t>福祉部</t>
  </si>
  <si>
    <t>基準額×1.25</t>
  </si>
  <si>
    <t>平成18～
20年度(※3)</t>
  </si>
  <si>
    <t>減免額</t>
  </si>
  <si>
    <t>基準額×0.5</t>
  </si>
  <si>
    <t>基準額×1.0</t>
  </si>
  <si>
    <t>平成14年度</t>
  </si>
  <si>
    <t>区分</t>
  </si>
  <si>
    <t>介護予防普及啓発事業</t>
  </si>
  <si>
    <t>通所サービス</t>
  </si>
  <si>
    <t>福祉用具・住宅改修サービス</t>
  </si>
  <si>
    <t>施設給付の見直し</t>
  </si>
  <si>
    <t>（平成15年度～平成17年度の保険料率設定）</t>
  </si>
  <si>
    <t>（平成18年度～平成20年度の保険料率設定）</t>
  </si>
  <si>
    <t>住宅改修</t>
  </si>
  <si>
    <t>介護保険法等の一部を改正する法律公布</t>
  </si>
  <si>
    <t>平成17年10月 1日</t>
  </si>
  <si>
    <t>介護老人保健施設</t>
  </si>
  <si>
    <t>第１期高齢者保健福祉計画</t>
  </si>
  <si>
    <t>生活困窮者に対する介護保険料減免開始</t>
  </si>
  <si>
    <t>　　及び介護保険事業計画の策定</t>
  </si>
  <si>
    <t>第２期高齢者保健福祉計画</t>
  </si>
  <si>
    <t>第３期高齢者保健福祉計画</t>
  </si>
  <si>
    <t>　　及び介護保険事業計画の策定</t>
  </si>
  <si>
    <t>居宅
サービス</t>
  </si>
  <si>
    <t>地域密着型
サービス</t>
  </si>
  <si>
    <t>特定入所者介護
サービス</t>
  </si>
  <si>
    <t>生活困窮者</t>
  </si>
  <si>
    <t>Ⅰ　介護保険制度の沿革</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</si>
  <si>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</si>
  <si>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</si>
  <si>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</si>
  <si>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</si>
  <si>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</si>
  <si>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</si>
  <si>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</si>
  <si>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</si>
  <si>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</si>
  <si>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</si>
  <si>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</si>
  <si>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</si>
  <si>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</si>
  <si>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</si>
  <si>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</si>
  <si>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</si>
  <si>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</si>
  <si>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</si>
  <si>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</si>
  <si>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</si>
  <si>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</si>
  <si>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</si>
  <si>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</si>
  <si>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</si>
  <si>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</si>
  <si>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</si>
  <si>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</si>
  <si>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</si>
  <si>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</si>
  <si>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</si>
  <si>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</si>
  <si>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</si>
  <si>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</si>
  <si>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</si>
  <si>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</si>
  <si>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</si>
  <si>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</si>
  <si>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</si>
  <si>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</si>
  <si>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</si>
  <si>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</si>
  <si>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</si>
  <si>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</si>
  <si>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</si>
  <si>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</si>
  <si>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</si>
  <si>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３　前項の規定により算定した額に100円未満の端数があるときは、第１項の規定の例による。</t>
  </si>
  <si>
    <t>３　減免の額に10円未満の端数があるときは、これを切り上げるものとする。</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</si>
  <si>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</si>
  <si>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</si>
  <si>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</si>
  <si>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</si>
  <si>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</si>
  <si>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　　　○西宮市介護保険施行規則</t>
  </si>
  <si>
    <t>　　　　　平成12年12月28日　規則37号［１］</t>
  </si>
  <si>
    <t>　　　　　平成13年10月30日　規則23号［２］</t>
  </si>
  <si>
    <t>　月29日までの利用に係る居宅介護サービス費の額の特例等については、市長が別に定める。［７］［９］</t>
  </si>
  <si>
    <t>　　月2８日まで（市長が指定する者にあっては、平成24年9月30日まで）の利用に係る居宅介護サービス費等の額の特例等</t>
  </si>
  <si>
    <t>　（平成24年度から平成26年度までの各年度における保険料の減免の特例）［９］</t>
  </si>
  <si>
    <t>　条例第11条第1項の規定による保険料の減免については、第15条第2項の規定にかかわらず、別表第2（３）の部カの</t>
  </si>
  <si>
    <t>　項中「３分の２」とあるのは「５分の３」と、同部キの項中、「３分の１」とあるのは「５分の１」とする。</t>
  </si>
  <si>
    <t>個別事例検討（実件数）</t>
  </si>
  <si>
    <t>平成24年 3月</t>
  </si>
  <si>
    <t>第５期高齢者保健福祉計画</t>
  </si>
  <si>
    <t>（平成24年度～平成26年度の保険料率設定）</t>
  </si>
  <si>
    <t>介護給付費負担金</t>
  </si>
  <si>
    <t>ウ　損害の程度が大規模半壊若しくは全壊又は全焼に相当するとき</t>
  </si>
  <si>
    <t xml:space="preserve">　当該事由が生じた日の属する月分以後６月分の保険料の2分の１に相当する額 </t>
  </si>
  <si>
    <t>相談会等</t>
  </si>
  <si>
    <t xml:space="preserve"> (1) 介護給付・予防給付</t>
  </si>
  <si>
    <t>要支援計</t>
  </si>
  <si>
    <t>要介護計</t>
  </si>
  <si>
    <t xml:space="preserve"> (1) 介護給付・予防給付</t>
  </si>
  <si>
    <t>③ 総数（再掲：介護給付、介護予防給付の特例分）</t>
  </si>
  <si>
    <t xml:space="preserve"> (2) 特定入所者介護（介護予防）サービス費（別掲）</t>
  </si>
  <si>
    <t>：西宮市</t>
  </si>
  <si>
    <t>保険者番号</t>
  </si>
  <si>
    <t>給付実績通知書の送付</t>
  </si>
  <si>
    <t>保険者名</t>
  </si>
  <si>
    <t>保険者名</t>
  </si>
  <si>
    <t>介護保険事業状況報告</t>
  </si>
  <si>
    <t>保険者番号</t>
  </si>
  <si>
    <t>保険者名</t>
  </si>
  <si>
    <t>その他</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</si>
  <si>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</si>
  <si>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</si>
  <si>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</si>
  <si>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</si>
  <si>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</si>
  <si>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</si>
  <si>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</si>
  <si>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</si>
  <si>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</si>
  <si>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</si>
  <si>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</si>
  <si>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</si>
  <si>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</si>
  <si>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</si>
  <si>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</si>
  <si>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</si>
  <si>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</si>
  <si>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</si>
  <si>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</si>
  <si>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</si>
  <si>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</si>
  <si>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</si>
  <si>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</si>
  <si>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</si>
  <si>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</si>
  <si>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</si>
  <si>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</si>
  <si>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</si>
  <si>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</si>
  <si>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</si>
  <si>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</si>
  <si>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</si>
  <si>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</si>
  <si>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</si>
  <si>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</si>
  <si>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</si>
  <si>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</si>
  <si>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</si>
  <si>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</si>
  <si>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</si>
  <si>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平成21年 3月</t>
  </si>
  <si>
    <t>第４期高齢者保健福祉計画</t>
  </si>
  <si>
    <t>（平成21年度～平成23年度の保険料率設定）</t>
  </si>
  <si>
    <t>　(1)　当該診断命令に係る診断を行う医師の氏名並びにその者が現に従事する病院又は診療所の名称及び所在</t>
  </si>
  <si>
    <t>　　地</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</si>
  <si>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</si>
  <si>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</si>
  <si>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</si>
  <si>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</si>
  <si>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</si>
  <si>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</si>
  <si>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</si>
  <si>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</si>
  <si>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</si>
  <si>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</si>
  <si>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</si>
  <si>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</si>
  <si>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</si>
  <si>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</si>
  <si>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</si>
  <si>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</si>
  <si>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</si>
  <si>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</si>
  <si>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</si>
  <si>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</si>
  <si>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</si>
  <si>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</si>
  <si>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</si>
  <si>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</si>
  <si>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</si>
  <si>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</si>
  <si>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</si>
  <si>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</si>
  <si>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</si>
  <si>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介護保険料軽減交付金</t>
  </si>
  <si>
    <t>平成25年3月末(B)</t>
  </si>
  <si>
    <t>1. 介護保険事業計画の作成及び施策の調整に関すること。</t>
  </si>
  <si>
    <t>　　　　　平成24年3月29日　条例35号［８］</t>
  </si>
  <si>
    <r>
      <t>第５条</t>
    </r>
    <r>
      <rPr>
        <sz val="10"/>
        <rFont val="ＭＳ Ｐゴシック"/>
        <family val="3"/>
      </rPr>
      <t>　平成24年度から平成26年度までの各年度における保険料率は、次の各号に掲げる第１号被保険者（法第９</t>
    </r>
  </si>
  <si>
    <t>　(1)　介護保険法施行令（平成10年政令第412号。以下「令」という。）第39条第１項第１号に掲げる者　29,700円</t>
  </si>
  <si>
    <t>　(2)　令第39条第１項第２号に掲げる者　29,700円</t>
  </si>
  <si>
    <t>　(3)　令第39条第１項第３号に掲げる者　44,500円</t>
  </si>
  <si>
    <t>　(4)　令第39条第１項第４号に掲げる者　59,400円</t>
  </si>
  <si>
    <t>　(5)　次のいずれかに該当する者　66,800円</t>
  </si>
  <si>
    <t>　(6)　次のいずれかに該当する者　74,200円</t>
  </si>
  <si>
    <t>　　ア　合計所得金額が1,900,000円未満である者であり、かつ、前各号のいずれにも該当しないもの</t>
  </si>
  <si>
    <t>　(7)　次のいずれかに該当する者　89,000円</t>
  </si>
  <si>
    <t>　(8)　次のいずれかに該当する者　103,900円</t>
  </si>
  <si>
    <t>　(9)　次のいずれかに該当する者　111,300円</t>
  </si>
  <si>
    <t>　(10)　前各号のいずれにも該当しない者　118,700円</t>
  </si>
  <si>
    <t>［１］［３］［５］［８］</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</si>
  <si>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</si>
  <si>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</si>
  <si>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</si>
  <si>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</si>
  <si>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</si>
  <si>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</si>
  <si>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</si>
  <si>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</si>
  <si>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</si>
  <si>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</si>
  <si>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</si>
  <si>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</si>
  <si>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</si>
  <si>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</si>
  <si>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</si>
  <si>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</si>
  <si>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</si>
  <si>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</si>
  <si>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</si>
  <si>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</si>
  <si>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</si>
  <si>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</si>
  <si>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</si>
  <si>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r>
      <t>第１条</t>
    </r>
    <r>
      <rPr>
        <sz val="10"/>
        <rFont val="ＭＳ Ｐゴシック"/>
        <family val="3"/>
      </rPr>
      <t>　この条例は、平成12年４月１日から施行する。</t>
    </r>
  </si>
  <si>
    <t>　　　［８］</t>
  </si>
  <si>
    <t>　（平成21年度から平成23年度までの各年度における保険料率の特例等）［５］</t>
  </si>
  <si>
    <r>
      <t>第2条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</si>
  <si>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</si>
  <si>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　ず、42,900円とする。［５］［８］</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</si>
  <si>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</si>
  <si>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</si>
  <si>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</si>
  <si>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</si>
  <si>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（平成24年度から平成26年度までの各年度における保険料率の特例等）［８］</t>
  </si>
  <si>
    <r>
      <t>第3条</t>
    </r>
    <r>
      <rPr>
        <sz val="10"/>
        <rFont val="ＭＳ Ｐゴシック"/>
        <family val="3"/>
      </rPr>
      <t>　令附則第16条第１項及び第２項（同条第３項及び第４項において準用する場合を含む。以下同じ。）に規定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</si>
  <si>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</si>
  <si>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ず、37,100円とする。［８］</t>
  </si>
  <si>
    <t>２　平成24年度から平成26年度までの各年度において、保険料の賦課期日後に令附則第16条第２項の規定を適用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</si>
  <si>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</si>
  <si>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</si>
  <si>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者として月割により算定した保険料の額の合算額とする。［８］</t>
  </si>
  <si>
    <r>
      <t>第4条</t>
    </r>
    <r>
      <rPr>
        <sz val="10"/>
        <rFont val="ＭＳ Ｐゴシック"/>
        <family val="3"/>
      </rPr>
      <t>　令附則第17条第１項及び第２項（同条第３項及び第４項において準用する場合を含む。以下同じ。）に規定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</si>
  <si>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</si>
  <si>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ず、51,900円とする。［８］</t>
  </si>
  <si>
    <t>２　平成24年度から平成26年度までの各年度において、保険料の賦課期日後に令附則第17条第２項の規定を適用</t>
  </si>
  <si>
    <t xml:space="preserve">（延滞金の割合の特例）［７］
</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</si>
  <si>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</si>
  <si>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</si>
  <si>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</si>
  <si>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</si>
  <si>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t>
    </r>
    <r>
      <rPr>
        <b/>
        <sz val="10"/>
        <rFont val="ＭＳ Ｐゴシック"/>
        <family val="3"/>
      </rPr>
      <t>沿　革</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</si>
  <si>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</si>
  <si>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</si>
  <si>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</si>
  <si>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</si>
  <si>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</si>
  <si>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</si>
  <si>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</si>
  <si>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</si>
  <si>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</si>
  <si>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</si>
  <si>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</si>
  <si>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</si>
  <si>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</si>
  <si>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</si>
  <si>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</si>
  <si>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</si>
  <si>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</si>
  <si>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</si>
  <si>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</si>
  <si>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</si>
  <si>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</si>
  <si>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</si>
  <si>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</si>
  <si>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</si>
  <si>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</si>
  <si>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</si>
  <si>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</si>
  <si>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</si>
  <si>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</si>
  <si>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</si>
  <si>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</si>
  <si>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</si>
  <si>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</si>
  <si>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</si>
  <si>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</si>
  <si>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</si>
  <si>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</si>
  <si>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</si>
  <si>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</si>
  <si>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</si>
  <si>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</si>
  <si>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</si>
  <si>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</si>
  <si>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</si>
  <si>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</si>
  <si>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</si>
  <si>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</si>
  <si>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</si>
  <si>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</si>
  <si>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</si>
  <si>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</si>
  <si>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</si>
  <si>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</si>
  <si>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</si>
  <si>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</si>
  <si>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</si>
  <si>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</si>
  <si>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</si>
  <si>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</si>
  <si>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</si>
  <si>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</si>
  <si>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該当するもの　47,900円</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</si>
  <si>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</si>
  <si>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</si>
  <si>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</si>
  <si>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</si>
  <si>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</si>
  <si>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</si>
  <si>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</si>
  <si>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</si>
  <si>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</si>
  <si>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</si>
  <si>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</si>
  <si>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</si>
  <si>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</si>
  <si>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</si>
  <si>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</si>
  <si>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</si>
  <si>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r>
      <t>　　　</t>
    </r>
    <r>
      <rPr>
        <b/>
        <sz val="10"/>
        <rFont val="ＭＳ Ｐゴシック"/>
        <family val="3"/>
      </rPr>
      <t>付　則</t>
    </r>
    <r>
      <rPr>
        <sz val="10"/>
        <rFont val="ＭＳ Ｐゴシック"/>
        <family val="3"/>
      </rPr>
      <t>（平成24年３月29日西宮市条例第35号［８］）</t>
    </r>
  </si>
  <si>
    <t>１　この条例は、平成24年４月１日から施行する。</t>
  </si>
  <si>
    <t>　（特例居宅介護サービス費等の額）</t>
  </si>
  <si>
    <r>
      <t>第５条</t>
    </r>
    <r>
      <rPr>
        <sz val="10"/>
        <rFont val="ＭＳ Ｐゴシック"/>
        <family val="3"/>
      </rPr>
      <t>　次の各号に掲げる介護給付の額は、当該各号に定める額とする。</t>
    </r>
  </si>
  <si>
    <t>　(1)　法第42条第３項に規定する特例居宅介護サービス費の額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</si>
  <si>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</si>
  <si>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</si>
  <si>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</si>
  <si>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</si>
  <si>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［４］［５］［６］［９］</t>
  </si>
  <si>
    <t>　（特例介護予防サービス費等の額）［５］</t>
  </si>
  <si>
    <r>
      <t>第６条</t>
    </r>
    <r>
      <rPr>
        <sz val="10"/>
        <rFont val="ＭＳ Ｐゴシック"/>
        <family val="3"/>
      </rPr>
      <t>　次の各号に掲げる予防給付の額は、当該各号に定める額とする。</t>
    </r>
  </si>
  <si>
    <t>　(1)　法第54条第３項に規定する特例介護予防サービス費の額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</si>
  <si>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</si>
  <si>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</si>
  <si>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</si>
  <si>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</si>
  <si>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</si>
  <si>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</si>
  <si>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</si>
  <si>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50条又は法第60条に規定する災害その他の厚生労働省令で定める特別の事情があることを証明する書類その</t>
  </si>
  <si>
    <t>　他市長が必要と認める書類を添付して、市長に申請しなければならない。</t>
  </si>
  <si>
    <t>　(1)　氏名、性別、生年月日及び住所並びに被保険者証の番号</t>
  </si>
  <si>
    <t>　(2)　法第50条又は法第60条に規定する費用を負担することが困難である理由</t>
  </si>
  <si>
    <t>　(3)　前２号に掲げるもののほか、市長が必要と認める事項</t>
  </si>
  <si>
    <t>４　市長は、前項の申請書の提出があった場合において、法第50条又は法第60条の規定による認定をしたときは、</t>
  </si>
  <si>
    <t>　その旨、その適用期間その他必要な事項を書面により当該申請者に通知するとともに、介護保険利用者負担額</t>
  </si>
  <si>
    <t>　減額・免除認定証を、期限を定めて交付するものとする。</t>
  </si>
  <si>
    <t>５　市長は、第３項の申請書の提出があった場合において、法第50条又は法第60条の規定による認定をしないとき</t>
  </si>
  <si>
    <t>　は、理由を付して、その旨を書面により当該申請者に通知しなければならない。</t>
  </si>
  <si>
    <t>　（条例第12条の規定による申告）</t>
  </si>
  <si>
    <r>
      <t>第８条</t>
    </r>
    <r>
      <rPr>
        <sz val="10"/>
        <rFont val="ＭＳ Ｐゴシック"/>
        <family val="3"/>
      </rPr>
      <t>　条例第12条の規定による申告は、介護保険料申告書によって行わなければならない。</t>
    </r>
  </si>
  <si>
    <t>　（保険料基準額の算定）</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</si>
  <si>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</si>
  <si>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</si>
  <si>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t>　（納期の分割に係る端数処理）</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</si>
  <si>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</si>
  <si>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</si>
  <si>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t>　（賦課期日後において第１号被保険者の資格取得、喪失等があった場合の端数処理）</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</si>
  <si>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</si>
  <si>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</si>
  <si>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t>　（保険料の過誤納金の取扱い）</t>
  </si>
  <si>
    <r>
      <t>第12条</t>
    </r>
    <r>
      <rPr>
        <sz val="10"/>
        <rFont val="ＭＳ Ｐゴシック"/>
        <family val="3"/>
      </rPr>
      <t>　納付義務者の保険料の過納又は誤納に係る徴収金がある場合は、これを納付義務者に還付しなければ</t>
    </r>
  </si>
  <si>
    <t>　ならない。ただし、当該納付義務者の保険料の未納に係る徴収金がある場合は、これに充当する。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</si>
  <si>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</si>
  <si>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</si>
  <si>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t>　（介護保険料等徴収職員証）</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</si>
  <si>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</si>
  <si>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</si>
  <si>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t>　（延滞金の減免）［５］</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</si>
  <si>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</si>
  <si>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t>
  </si>
  <si>
    <t>　（保険料の減免）</t>
  </si>
  <si>
    <r>
      <t>第15条</t>
    </r>
    <r>
      <rPr>
        <sz val="10"/>
        <rFont val="ＭＳ Ｐゴシック"/>
        <family val="3"/>
      </rPr>
      <t>　条例第11条第１項の規定による保険料の減免は、別表第２区分の欄に掲げる保険料減免の事由の区分</t>
    </r>
  </si>
  <si>
    <t>　に応じ、それぞれ同表適用範囲の欄に定める場合に行う。［５］</t>
  </si>
  <si>
    <t>２　前項の規定による減免の額は、別表第２適用範囲の欄に定める場合の区分に応じ、それぞれ同表減免の額の</t>
  </si>
  <si>
    <t>　欄に定める額とする。</t>
  </si>
  <si>
    <t>　（過料）</t>
  </si>
  <si>
    <r>
      <t>第16条</t>
    </r>
    <r>
      <rPr>
        <sz val="10"/>
        <rFont val="ＭＳ Ｐゴシック"/>
        <family val="3"/>
      </rPr>
      <t>　条例第20条から第23条までに規定する過料を徴収する場合は、介護保険過料処分通知書によるものとす</t>
    </r>
  </si>
  <si>
    <t>　る。［５］</t>
  </si>
  <si>
    <t>　（様式）</t>
  </si>
  <si>
    <r>
      <t>第17条</t>
    </r>
    <r>
      <rPr>
        <sz val="10"/>
        <rFont val="ＭＳ Ｐゴシック"/>
        <family val="3"/>
      </rPr>
      <t>　法令、条例及びこの規則の規定による申請書その他の書類の様式は、市長が別に定める。［５］</t>
    </r>
  </si>
  <si>
    <t>　（施行細目の委任）</t>
  </si>
  <si>
    <r>
      <t>第18条</t>
    </r>
    <r>
      <rPr>
        <sz val="10"/>
        <rFont val="ＭＳ Ｐゴシック"/>
        <family val="3"/>
      </rPr>
      <t>　前各条に規定するもののほか、この規則の施行に関し必要な事項は、市長が別に定める。［５］</t>
    </r>
  </si>
  <si>
    <r>
      <t>　　　</t>
    </r>
    <r>
      <rPr>
        <b/>
        <sz val="10"/>
        <rFont val="ＭＳ Ｐゴシック"/>
        <family val="3"/>
      </rPr>
      <t>付　則</t>
    </r>
  </si>
  <si>
    <t>　（施行期日）</t>
  </si>
  <si>
    <t>　（平成12年度における保険料の額の端数処理の特例）</t>
  </si>
  <si>
    <t>　　　［９］</t>
  </si>
  <si>
    <t>　（東日本大震災の被災被保険者に対する居宅介護サービス費の額の特例等）［７］</t>
  </si>
  <si>
    <t>第２条　第７条の規定にかかわらず、東日本大震災により被災した被保険者の平成23年３月11日から平成24年２</t>
  </si>
  <si>
    <t>　　については、市長が別に定める。［８］</t>
  </si>
  <si>
    <t>　（東日本大震災の被災被保険者に対する保険料の減免の特例）［７］</t>
  </si>
  <si>
    <r>
      <t>第３条</t>
    </r>
    <r>
      <rPr>
        <sz val="10"/>
        <rFont val="ＭＳ Ｐゴシック"/>
        <family val="3"/>
      </rPr>
      <t>　第15条の規定にかかわらず、東日本大震災により被災した被保険者の平成22年度分から平成24年度分まで</t>
    </r>
  </si>
  <si>
    <t>　（市長が指定する者にあっては、平成24年9月分まで）の保険料の減免については、市長が別に定める。［７］［８］［９］　</t>
  </si>
  <si>
    <r>
      <t>第４条</t>
    </r>
    <r>
      <rPr>
        <sz val="10"/>
        <rFont val="ＭＳ Ｐゴシック"/>
        <family val="3"/>
      </rPr>
      <t>　条例付則第３条第1項に規定する第1号被保険者に係る平成24年度分から平成26年度分までの各年度における</t>
    </r>
  </si>
  <si>
    <r>
      <t>　　　</t>
    </r>
    <r>
      <rPr>
        <b/>
        <sz val="10"/>
        <rFont val="ＭＳ Ｐゴシック"/>
        <family val="3"/>
      </rPr>
      <t>付　則</t>
    </r>
    <r>
      <rPr>
        <sz val="10"/>
        <rFont val="ＭＳ Ｐゴシック"/>
        <family val="3"/>
      </rPr>
      <t>（平成12年12月28日西宮市規則第37号［１］）</t>
    </r>
  </si>
  <si>
    <t>２　改正後の第７条第２項の規定は平成12年９月25日から、改正後の付則別表第１、付則別表第２及び別表第２の</t>
  </si>
  <si>
    <t>　規定は同年10月１日から適用する。</t>
  </si>
  <si>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</si>
  <si>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</si>
  <si>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t>２　改正後の別表第２の規定は、平成15年度分からの保険料の減免について適用し、平成14年度分までの保険料</t>
  </si>
  <si>
    <t>　の減免については、なお従前の例による。</t>
  </si>
  <si>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</si>
  <si>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</si>
  <si>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</si>
  <si>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　　　</t>
    </r>
    <r>
      <rPr>
        <b/>
        <sz val="10"/>
        <rFont val="ＭＳ Ｐゴシック"/>
        <family val="3"/>
      </rPr>
      <t>付　則</t>
    </r>
    <r>
      <rPr>
        <sz val="10"/>
        <rFont val="ＭＳ Ｐゴシック"/>
        <family val="3"/>
      </rPr>
      <t>（平成23年６月30日西宮市規則第11号［７］）</t>
    </r>
  </si>
  <si>
    <t>　この規則は、公布の日から施行する。</t>
  </si>
  <si>
    <r>
      <t>　　　</t>
    </r>
    <r>
      <rPr>
        <b/>
        <sz val="10"/>
        <rFont val="ＭＳ Ｐゴシック"/>
        <family val="3"/>
      </rPr>
      <t>付　則</t>
    </r>
    <r>
      <rPr>
        <sz val="10"/>
        <rFont val="ＭＳ Ｐゴシック"/>
        <family val="3"/>
      </rPr>
      <t>（平成24年２月29日西宮市規則第40号［８］）</t>
    </r>
  </si>
  <si>
    <r>
      <t>　　　</t>
    </r>
    <r>
      <rPr>
        <b/>
        <sz val="10"/>
        <rFont val="ＭＳ Ｐゴシック"/>
        <family val="3"/>
      </rPr>
      <t>付　則</t>
    </r>
    <r>
      <rPr>
        <sz val="10"/>
        <rFont val="ＭＳ Ｐゴシック"/>
        <family val="3"/>
      </rPr>
      <t>（平成24年３月30日西宮市規則第70号［９］）</t>
    </r>
  </si>
  <si>
    <r>
      <t>別表第１</t>
    </r>
    <r>
      <rPr>
        <sz val="10"/>
        <rFont val="ＭＳ Ｐゴシック"/>
        <family val="3"/>
      </rPr>
      <t>（第７条関係）</t>
    </r>
  </si>
  <si>
    <t>［１］［５］［６］［９］</t>
  </si>
  <si>
    <t>１　省令第83条第１項第１号又は省令第97条第１項第１号に規定する特別の事情</t>
  </si>
  <si>
    <t xml:space="preserve">　損害の程度が一部損壊又は部分焼若しくはぼやに相当するとき　100分の93 </t>
  </si>
  <si>
    <t xml:space="preserve">　損害の程度が半壊又は半焼に相当するとき　100分の95 </t>
  </si>
  <si>
    <t xml:space="preserve">　損害の程度が大規模半壊若しくは全壊又は全焼に相当するとき　100分の100 </t>
  </si>
  <si>
    <t>２　省令第83条第１項第２号、第３号及び第４号又は省令第97条第１項第２号、第３号及び第４号に規定する特別の事情</t>
  </si>
  <si>
    <t>　100分の95</t>
  </si>
  <si>
    <t>　(1)　二以上の特別の事情があるときは、給付割合の最も高い規定のみを適用する。</t>
  </si>
  <si>
    <t>　(2)　床上浸水により家屋の壁の下部又は畳若しくは床のみに損害を受けた場合は、この表の１の項に規定する損害の程度</t>
  </si>
  <si>
    <t>　　が半壊に相当するときとみなし、家屋の１階の大部分について浸水を受け、かつ、内壁、外壁、建具等に損</t>
  </si>
  <si>
    <t>　　害を受けた場合又はこれを超える損害を受けた場合は、同項に規定する損害の程度が大規模半壊に相当するときとみなす。</t>
  </si>
  <si>
    <t>　(3)　災害による損害の程度の認定は、消防署長その他官公署の長の証明する書類に</t>
  </si>
  <si>
    <t>　　基づき、市長が行う。</t>
  </si>
  <si>
    <t>　(4)　この表の２の項に規定する特別の事情は、条例第11条第１項の規定により当該年度分の保険料の減免を受</t>
  </si>
  <si>
    <t>　　けていることとする。</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</si>
  <si>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</si>
  <si>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</si>
  <si>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４第２項に規定する特例特定入所者介護予防サービス費については、適用しない。</t>
  </si>
  <si>
    <r>
      <t>別表第２</t>
    </r>
    <r>
      <rPr>
        <sz val="10"/>
        <rFont val="ＭＳ Ｐゴシック"/>
        <family val="3"/>
      </rPr>
      <t>（第15条関係）</t>
    </r>
  </si>
  <si>
    <t>［１］［２］［３］［５］［６］［９］</t>
  </si>
  <si>
    <t>(1)　条例第10条第１項第１号に該当するとき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</si>
  <si>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</si>
  <si>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</si>
  <si>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</si>
  <si>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xml:space="preserve">　当該事由が生じた日の属する月分以後６月分の保険料の全額 </t>
  </si>
  <si>
    <t>(2)　条例第10条第１項第２号から第４号までのいずれかに該当するとき</t>
  </si>
  <si>
    <t>　条例第10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10号に該当する者を除く。）が同条第１号から第８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</si>
  <si>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を控除した額を12で除して得た額を乗じて得た額</t>
  </si>
  <si>
    <t>(3)　条例第10条第１項第５号に該当するとき</t>
  </si>
  <si>
    <t>ア　法第63条に規定する施設に１月以上拘禁されているとき 　</t>
  </si>
  <si>
    <t>　当該拘禁された日の属する月から当該拘禁を解かれた日の属する月の前月までの月数分の保険料の合計</t>
  </si>
  <si>
    <t>イ　政令第39条第１項第１号イ(1)に該当するとき</t>
  </si>
  <si>
    <t>　当該年度分の保険料の２分の１に相当する額</t>
  </si>
  <si>
    <t>ウ　政令第39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</si>
  <si>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エ　政令第39条第１項第１号ロに規定する被保護者となった場合で、保険料の滞納があるとき</t>
  </si>
  <si>
    <t>　当該保険料の滞納額のうち、市長が免除を相当と認めた額</t>
  </si>
  <si>
    <t>オ　政令第39条第１項第２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</si>
  <si>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カ　政令第39条第１項第３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</si>
  <si>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当該年度分の保険料の３分の２に相当する額</t>
  </si>
  <si>
    <t>キ　政令第39条第１項第３号に該当し、かつ、保険料の賦課期日現在に属する世帯のすべての世帯員の当該賦課期日の属する年の前年の収入金額の合計額が150万円（世帯員の数が２以上である場合は、150万円に、当該世帯員の数から１を減じた数に50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</si>
  <si>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当該年度分の保険料の３分の１に相当する額</t>
  </si>
  <si>
    <t>ク　その他上記の事由に類する事由があるとき</t>
  </si>
  <si>
    <t>　市長が必要と認める額</t>
  </si>
  <si>
    <t>　(1)　二以上の減免理由があるときは、減免の額の最も多い規定のみを適用する。</t>
  </si>
  <si>
    <t>　(2)　床上浸水により家屋の壁の下部又は畳若しくは床のみに損害を受けた場合は、この表の(1)の部イの項に規定する損害</t>
  </si>
  <si>
    <t>　　の程度が半壊に相当するときとみなし、家屋の１階の大部分について浸水を受け、かつ、内壁、外壁、建具</t>
  </si>
  <si>
    <t>　　等に損害を受けた場合又はこれを超える損害を受けた場合は、同部ウの項に規定する損害の程度が大規模半壊に相当する</t>
  </si>
  <si>
    <t>　　ときとみなす。</t>
  </si>
  <si>
    <t xml:space="preserve"> ３　第７条の規定にかかわらず、東日本大震災により被災した被保険者（市長が指定する者</t>
  </si>
  <si>
    <t>　　市長が別に定める。［１０］</t>
  </si>
  <si>
    <t xml:space="preserve">　　保険料の減免については、市長が別に定める。［１０］
</t>
  </si>
  <si>
    <t xml:space="preserve">　この規則は、公布の日から施行し、改正後の付則第２条第３項の規定は、平成25年３月１日から適用する。
</t>
  </si>
  <si>
    <t>　２　　第15条の規定にかかわらず、東日本大震災により被災した被保険者（市長が指定する者を除く。）の平成25年度分の</t>
  </si>
  <si>
    <r>
      <t>第１条</t>
    </r>
    <r>
      <rPr>
        <sz val="10"/>
        <rFont val="ＭＳ Ｐゴシック"/>
        <family val="3"/>
      </rPr>
      <t>　この規則は、平成12年4月１日から施行する。</t>
    </r>
  </si>
  <si>
    <t>　　を除く。）の平成25年３月１日から平成26年２月28日までの利用に係る居宅介護サービス費等の額の特例については、</t>
  </si>
  <si>
    <t>　２　　第７条の規定にかかわらず、東日本大震災により被災した被保険者の平成24年３月1日から平成25年２</t>
  </si>
  <si>
    <t>①</t>
  </si>
  <si>
    <t>②</t>
  </si>
  <si>
    <t>③</t>
  </si>
  <si>
    <t>定期巡回・随時対応型訪問介護看護</t>
  </si>
  <si>
    <t>複合型サービス</t>
  </si>
  <si>
    <t>定期巡回・随時対応型訪問介護看護</t>
  </si>
  <si>
    <t>複合型サービス</t>
  </si>
  <si>
    <t>1,310円</t>
  </si>
  <si>
    <t>１０．８４円</t>
  </si>
  <si>
    <t>１０．８４円</t>
  </si>
  <si>
    <t>１０．６６円</t>
  </si>
  <si>
    <t>１０．５４円</t>
  </si>
  <si>
    <t>１０．５４円</t>
  </si>
  <si>
    <t>１０．６６円</t>
  </si>
  <si>
    <t>（平成２５年度実績）</t>
  </si>
  <si>
    <t>平成２５年度／介護保険事業状況報告（年報）</t>
  </si>
  <si>
    <t>（平成26年4月1日現在）</t>
  </si>
  <si>
    <t>高齢福祉課</t>
  </si>
  <si>
    <t>高齢事業チーム</t>
  </si>
  <si>
    <t>平成26年3月末(B)</t>
  </si>
  <si>
    <t>２　要介護認定者／平成26年3月末</t>
  </si>
  <si>
    <t>３　介護サービス受給者／平成26年3月審査分</t>
  </si>
  <si>
    <t>１　介護（介護予防）サービスの種類及び給付割合／平成25年度</t>
  </si>
  <si>
    <t>要介護認定者数／年間平均（平成25年3月末～平成26年2月末）</t>
  </si>
  <si>
    <t>第１号被保険者数／年間平均（平成25年3月末～平成26年2月末）</t>
  </si>
  <si>
    <t>３　徴収方法別収納状況（現年度分）／平成25年度</t>
  </si>
  <si>
    <t>２　所得段階別保険料（現年度分）収納状況／平成25年度</t>
  </si>
  <si>
    <t>４　滞納繰越分収納状況／平成25年度</t>
  </si>
  <si>
    <t>５　保険料減免の状況／平成25年度</t>
  </si>
  <si>
    <t>介護予防事業経費</t>
  </si>
  <si>
    <t>ケアプラン検討</t>
  </si>
  <si>
    <t>介護支援専門員活動等支援事業経費</t>
  </si>
  <si>
    <t>シニアサポート事業経費</t>
  </si>
  <si>
    <t>２　地域支援事業の事業費／平成25年度</t>
  </si>
  <si>
    <t>【　平成２５年度／決算状況　】</t>
  </si>
  <si>
    <t>平成２５年度末
残高
（平成26年5月末）</t>
  </si>
  <si>
    <t>第１号被保険者１人当たりの額は、決算額及び準備基金の平成２５年度末残高を第１号被保険者数の年間平均</t>
  </si>
  <si>
    <t>人数（平成25年4月末から平成26年3月末）である101,581人で割った額です。</t>
  </si>
  <si>
    <t>　円未満の端数があるときは、これを切り捨てる。）につき年14.6パーセント（当該納期限の翌日から３月を経過する</t>
  </si>
  <si>
    <r>
      <t>第5条</t>
    </r>
    <r>
      <rPr>
        <sz val="10"/>
        <rFont val="ＭＳ Ｐゴシック"/>
        <family val="3"/>
      </rPr>
      <t>　第９条第１項に規定する延滞金の年１４.６パーセントの割合及び年７.３パーセントの割合は、当分の間、同項</t>
    </r>
  </si>
  <si>
    <t>　の規定にかかわらず、各年の特例基準割合（当該年の前年に租税特別措置法（昭和３２年法律第２６号）第９３条</t>
  </si>
  <si>
    <t>　第２項の規定により告示された割合に年１パーセントの割合を加算した割合をいう。以下この条において同じ。）が</t>
  </si>
  <si>
    <t>　年７.３パーセントの割合に満たない場合には、その年中においては、年１４.６パーセントの割合にあってはその年に</t>
  </si>
  <si>
    <t>　における特例基準割合に年７.３パーセントの割合を加算した割合とし、年７.３パーセントの割合にあっては当該特例</t>
  </si>
  <si>
    <t>　基準割合に年１パーセントの割合を加算した割合（当該加算した割合が年７.３パーセントの割合を超える場合には、</t>
  </si>
  <si>
    <t>　年７.３パーセントの割合）とする。［７］［８］［９］</t>
  </si>
  <si>
    <r>
      <t>　　　</t>
    </r>
    <r>
      <rPr>
        <b/>
        <sz val="10"/>
        <rFont val="ＭＳ Ｐゴシック"/>
        <family val="3"/>
      </rPr>
      <t>付　則</t>
    </r>
    <r>
      <rPr>
        <sz val="10"/>
        <rFont val="ＭＳ Ｐゴシック"/>
        <family val="3"/>
      </rPr>
      <t>（平成25年12月27日西宮市条例第25号［９］西宮市国民健康保険条例等の一部を改正する条例2条によ</t>
    </r>
  </si>
  <si>
    <t>１　この条例は、平成26年１月１日から施行する。</t>
  </si>
  <si>
    <t>２　改正後の第５条の規定は、平成24年度以後の年度分の保険料から適用し、平成23年度以前の年度分の保険料</t>
  </si>
  <si>
    <t>２　この条例による改正後の〔中略〕西宮市介護保険条例第９条第１項及び付則第５条〔中略〕の規定は、それぞれ、</t>
  </si>
  <si>
    <t>　については、なお従前の例による。</t>
  </si>
  <si>
    <t>　なお従前の例による。</t>
  </si>
  <si>
    <t>　この条例の施行の日以後の期間に対応する延滞金について適用し、同日前の期間に対応する延滞金については、</t>
  </si>
  <si>
    <t>　　　　　平成26年２月28日　規則40号［１１］</t>
  </si>
  <si>
    <t xml:space="preserve"> ４　第７条の規定にかかわらず、東日本大震災により被災した被保険者（市長が指定する者</t>
  </si>
  <si>
    <t>　　利用に係る居宅介護サービス費等の額の特例については、市長が別に定める。［１１］</t>
  </si>
  <si>
    <t>　　を除く。）の平成26年３月１日から平成27年２月28日まで（市長が指定する者にあっては、平成２６年９月３０日まで）の</t>
  </si>
  <si>
    <t>　３　　第15条の規定にかかわらず、東日本大震災により被災した被保険者（市長が指定する者を除く。）の平成26年度分</t>
  </si>
  <si>
    <t xml:space="preserve">　　（市長が指定する者にあっては、平成２６年９月分まで）の保険料の減免については、市長が別に定める。［１１］
</t>
  </si>
  <si>
    <r>
      <t>　　　</t>
    </r>
    <r>
      <rPr>
        <b/>
        <sz val="10"/>
        <color indexed="10"/>
        <rFont val="ＭＳ Ｐゴシック"/>
        <family val="3"/>
      </rPr>
      <t>付　則</t>
    </r>
    <r>
      <rPr>
        <sz val="10"/>
        <color indexed="10"/>
        <rFont val="ＭＳ Ｐゴシック"/>
        <family val="3"/>
      </rPr>
      <t>（平成26年２月</t>
    </r>
    <r>
      <rPr>
        <sz val="10"/>
        <color indexed="10"/>
        <rFont val="ＭＳ Ｐゴシック"/>
        <family val="3"/>
      </rPr>
      <t>28</t>
    </r>
    <r>
      <rPr>
        <sz val="10"/>
        <color indexed="10"/>
        <rFont val="ＭＳ Ｐゴシック"/>
        <family val="3"/>
      </rPr>
      <t>日西宮市規則第</t>
    </r>
    <r>
      <rPr>
        <sz val="10"/>
        <color indexed="10"/>
        <rFont val="ＭＳ Ｐゴシック"/>
        <family val="3"/>
      </rPr>
      <t>40</t>
    </r>
    <r>
      <rPr>
        <sz val="10"/>
        <color indexed="10"/>
        <rFont val="ＭＳ Ｐゴシック"/>
        <family val="3"/>
      </rPr>
      <t xml:space="preserve">号［１１］）
</t>
    </r>
  </si>
  <si>
    <t xml:space="preserve">　この規則は、公布の日から施行する。
</t>
  </si>
  <si>
    <t>福祉総括室</t>
  </si>
  <si>
    <t>地域共生推進課</t>
  </si>
  <si>
    <t>福祉のまちづくり課</t>
  </si>
  <si>
    <t>生活支援課</t>
  </si>
  <si>
    <t>支援第１チーム</t>
  </si>
  <si>
    <t>支援第２チーム</t>
  </si>
  <si>
    <t>支援第３チーム</t>
  </si>
  <si>
    <t>支援第４チーム</t>
  </si>
  <si>
    <t>支援第５チーム</t>
  </si>
  <si>
    <t>2. 福祉情報システムの運用に関すること。</t>
  </si>
  <si>
    <t>3. 介護保険に係る被保険者の資格管理に関すること。</t>
  </si>
  <si>
    <t>4. 介護保険に係る被保険者証の交付及び回収に関すること。</t>
  </si>
  <si>
    <t>5. 介護保険に係る保険料の賦課及び徴収に関すること。</t>
  </si>
  <si>
    <t>6. 介護保険に係る保険給付に関すること。</t>
  </si>
  <si>
    <t>7. 介護保険に係る保険料率算定に関すること。</t>
  </si>
  <si>
    <t>8. 介護保険に係る負担金,補助金及び支払基金交付金に関すること。</t>
  </si>
  <si>
    <t>9. 財政安定化基金に関すること。</t>
  </si>
  <si>
    <t>10. 高齢者の低所得利用者対策事業に関すること。</t>
  </si>
  <si>
    <t>11. 介護保険制度の広報及び啓発に関すること（他課に属するものを除く。）。</t>
  </si>
  <si>
    <t>12. 介護保険の相談に関すること（他課に属するものを除く。）。</t>
  </si>
  <si>
    <t>13. 介護保険システムに関すること（他課に属するものを除く。）。</t>
  </si>
  <si>
    <t>14. 県、国民健康保険団体連合会その他関係機関との連絡調整に関すること（他課に属するものを除く。）。</t>
  </si>
  <si>
    <t>15. 介護保険法に基づく地域支援事業に係る介護予防事業、包括的支援事業及び任意事業に関すること</t>
  </si>
  <si>
    <t>（他課に属するものを除く。）。</t>
  </si>
  <si>
    <t>16. 地域包括支援センター運営協議会等に関すること（他課に属するものを除く。）。</t>
  </si>
  <si>
    <t>17. 高齢者福祉計画に関すること（他課に属するものを除く。）。</t>
  </si>
  <si>
    <t>18. 社会福祉審議会高齢者福祉専門分科会に関すること。</t>
  </si>
  <si>
    <t>19. 介護保険事業の業務改善に関すること。</t>
  </si>
  <si>
    <t>（２）高齢福祉課</t>
  </si>
  <si>
    <t>1. 西宮市高齢者福祉計画及び西宮市介護保険事業計画に関すること（他課に属するものを除く。）。</t>
  </si>
  <si>
    <t>2. 介護認定の申請受付に関すること。</t>
  </si>
  <si>
    <t>3. 介護認定の不服申立ての受付に関すること。</t>
  </si>
  <si>
    <t>4. 介護認定調査に関すること。</t>
  </si>
  <si>
    <t>5. 主治医意見書の作成依頼に関すること。</t>
  </si>
  <si>
    <t>6. 介護保険に係る受給者管理に関すること。</t>
  </si>
  <si>
    <t>7. 介護認定審査会に関すること。</t>
  </si>
  <si>
    <t>8. 自己作成ケアプランの受付及び助言に関すること。</t>
  </si>
  <si>
    <t>9. 介護保険システムに関すること（他課に属するものを除く。）。</t>
  </si>
  <si>
    <t>11. 高齢者等サービス調整事務に関すること（他課に属するものを除く。）。</t>
  </si>
  <si>
    <t>12. 在宅福祉サービスの措置（利用調整）に関すること。</t>
  </si>
  <si>
    <t>13. 福祉情報システムの運用に関すること（他課に属するものを除く。）。</t>
  </si>
  <si>
    <t>14. 高齢者福祉サービスの相談及び助言に関すること（他課に属するものを除く。）。</t>
  </si>
  <si>
    <t>15. 高齢者福祉サービスに係る関係団体等への助成等に関すること。</t>
  </si>
  <si>
    <t>16. 養護老人ホーム等の入所措置及び費用の徴収に関すること。</t>
  </si>
  <si>
    <t>17. 在宅高齢者生活支援事業(ヘルプ・デイ)に関すること。</t>
  </si>
  <si>
    <t>18. 老人日常生活用具給付等事業に関すること。</t>
  </si>
  <si>
    <t>19. 福祉タクシー派遣事業に関すること。</t>
  </si>
  <si>
    <t>20. 老人いこいの家の管理及び運営に関すること。</t>
  </si>
  <si>
    <t>21. 地域交流室等の管理に関すること。</t>
  </si>
  <si>
    <t>22. 老人福祉センターに関すること（指定管理者が行うものを除く。）。</t>
  </si>
  <si>
    <t>23. すこやかケア西宮に関すること（指定管理者が行うものを除く。）。</t>
  </si>
  <si>
    <t>24. 長寿祝い事業に関すること。</t>
  </si>
  <si>
    <t>25. 高齢者交通助成事業に関すること。</t>
  </si>
  <si>
    <t>26. 高齢者住宅整備資金償還事務に関すること。</t>
  </si>
  <si>
    <t>27. はり・きゅう・マッサージ施術費補助事業に関すること。</t>
  </si>
  <si>
    <t>28. 車いすバンク及び交通安全杖に関すること。</t>
  </si>
  <si>
    <t>29. 介護保険法に基づく地域支援事業に係る介護予防事業、包括的支援事業及び任意事業に関すること</t>
  </si>
  <si>
    <t>30. 災害復興公営住宅入居高齢者世帯への高齢者生活援助員派遣に関すること。</t>
  </si>
  <si>
    <t>31. 高齢者自立支援ひろば事業に関すること。</t>
  </si>
  <si>
    <t>32. 軽費老人ホーム補助金の交付に関すること。</t>
  </si>
  <si>
    <t>（３）生活支援課</t>
  </si>
  <si>
    <t>1. 障害者及び障害児の相談業務に関すること。</t>
  </si>
  <si>
    <t>2. 障害者あんしん相談窓口に関すること。</t>
  </si>
  <si>
    <t>3. 地域自立支援協議会に関すること。</t>
  </si>
  <si>
    <t>4. 障害者虐待の防止、障害者の養護者に対する支援等に関する法律（平成23年法律第79号）及び</t>
  </si>
  <si>
    <t xml:space="preserve">   障害者の権利擁護事業に関すること。</t>
  </si>
  <si>
    <t>5. 障害者の日常生活及び社会生活を総合的に支援するための法律に係る広報及び啓発に関すること。</t>
  </si>
  <si>
    <t>6. 障害者の日常生活及び社会生活を総合的に支援するための法律及び児童福祉法（昭和２２年法律</t>
  </si>
  <si>
    <t xml:space="preserve">   第１６４号）に係る障害支援区分認定、支給決定及び受給者管理に関すること。</t>
  </si>
  <si>
    <t>7. 障害者介護給付費等審査会に関すること。</t>
  </si>
  <si>
    <t>8. 障害者の日常生活及び社会生活を総合的に支援するための法律に係る地域生活支援事業の実施に</t>
  </si>
  <si>
    <t xml:space="preserve">   関すること（他課に属するものを除く。）。</t>
  </si>
  <si>
    <t>9. 障害福祉サービス及び障害者支援施設等への入所等の措置並びに費用徴収に関すること。</t>
  </si>
  <si>
    <t>10. 補装具費支給に関すること。</t>
  </si>
  <si>
    <t>11. 障害児施設（通所）事業に関すること。</t>
  </si>
  <si>
    <t>12. 住宅改造助成事業に関すること。</t>
  </si>
  <si>
    <t>13. 小規模通所作業所運営費の補助に関すること。</t>
  </si>
  <si>
    <t>14. 民間の社会福祉施設等の指定等及び指導監督に関すること（障害者施設に係るものに限る。）。</t>
  </si>
  <si>
    <t>15. 在宅福祉サービスの措置に関すること（他課に属するものを除く。）。</t>
  </si>
  <si>
    <t>16. 成年後見人制度に関すること。</t>
  </si>
  <si>
    <t>（４）地域共生推進課</t>
  </si>
  <si>
    <t>1. 保健福祉行政の企画及び調整並びに施策の調査及び啓発に関すること。</t>
  </si>
  <si>
    <t>2. 西宮市地域福祉計画に関すること。</t>
  </si>
  <si>
    <t>3. 西宮市高齢者福祉計画及び西宮市介護保険事業計画の調整に関すること。</t>
  </si>
  <si>
    <t>4. 西宮市障害福祉推進計画の調整に関すること。</t>
  </si>
  <si>
    <t>5. 社会福祉審議会に関すること。</t>
  </si>
  <si>
    <t>6. 慰霊祭の開催並びに軍人、軍属及び戦争犠牲者等の関係団体の支援に関すること。</t>
  </si>
  <si>
    <t>7. 戦没者遺族、戦傷病者等の援護に関すること。</t>
  </si>
  <si>
    <t>8. 老人クラブに関すること。</t>
  </si>
  <si>
    <t>9. 敬老行事等に関すること。</t>
  </si>
  <si>
    <t>10. 地域福祉活動の推進に関すること。</t>
  </si>
  <si>
    <t>11. 地域安心ネットワーク事業に関すること。</t>
  </si>
  <si>
    <t>12. 民生委員・児童委員、社会福祉審議会民生委員審査専門分科会及び民生委員推薦会に関すること。</t>
  </si>
  <si>
    <t>13. 民生・児童協力委員研修に関すること。</t>
  </si>
  <si>
    <t>14. 介護保険法（平成９年法律第１２３号)に基づく地域支援事業に係る介護予防事業、包括的支援</t>
  </si>
  <si>
    <t>事業及び任意事業に関すること（他課に属するものを除く。）。</t>
  </si>
  <si>
    <t>15. 権利擁護支援センターの運営等に関すること。</t>
  </si>
  <si>
    <t>16. 障害者あんしん相談窓口に関すること（他課に属するものを除く。）。</t>
  </si>
  <si>
    <t>17. 地域自立支援協議会に関すること（他課に属するものを除く。）。</t>
  </si>
  <si>
    <t>1. 社会福祉施設等（保育所等を除く。）の整備の調整に関すること。</t>
  </si>
  <si>
    <t>（５）福祉のまちづくり課</t>
  </si>
  <si>
    <t>2. 社会福祉法人等に係る施設整備費の助成及び国庫補助協議等（保育所等に係るものを除く。）に</t>
  </si>
  <si>
    <t xml:space="preserve">   関すること。</t>
  </si>
  <si>
    <t>3. 民間の社会福祉施設等（保育所等を除く。）の指定等及び指導監督に関すること。</t>
  </si>
  <si>
    <t>4. 障害者の就労支援に関すること。</t>
  </si>
  <si>
    <t>5. 福祉のまちづくりの支援に関すること。</t>
  </si>
  <si>
    <t>6. 福祉人材確保養成対策に関すること。</t>
  </si>
  <si>
    <t>１　認定申請件数／平成25度</t>
  </si>
  <si>
    <t>２　認定調査の状況／平成25年度</t>
  </si>
  <si>
    <t>３　認定審査会の状況／平成26年3月末</t>
  </si>
  <si>
    <t>４　認定審査会審査件数／平成25年度</t>
  </si>
  <si>
    <t>　　　　　平成25年12月27日　条例25号［９］</t>
  </si>
  <si>
    <t>　　　　　平成25年３月28日　規則75号［１０］</t>
  </si>
  <si>
    <r>
      <t>　　　</t>
    </r>
    <r>
      <rPr>
        <b/>
        <sz val="10"/>
        <rFont val="ＭＳ Ｐゴシック"/>
        <family val="3"/>
      </rPr>
      <t>付　則</t>
    </r>
    <r>
      <rPr>
        <sz val="10"/>
        <rFont val="ＭＳ Ｐゴシック"/>
        <family val="3"/>
      </rPr>
      <t xml:space="preserve">（平成25年３月28日西宮市規則第75号［１０］）
</t>
    </r>
  </si>
  <si>
    <t>18人</t>
  </si>
  <si>
    <t>88人</t>
  </si>
  <si>
    <t>4人</t>
  </si>
  <si>
    <t>1回</t>
  </si>
  <si>
    <t>136件</t>
  </si>
  <si>
    <t>98件</t>
  </si>
  <si>
    <t>23件</t>
  </si>
  <si>
    <t>（平成２５年度）</t>
  </si>
  <si>
    <t>（平成２５年度）</t>
  </si>
  <si>
    <t>　　　（平成２５年度）</t>
  </si>
  <si>
    <t>　　（平成２５年度）</t>
  </si>
  <si>
    <t>（平成２５年度）</t>
  </si>
  <si>
    <t>介護予防</t>
  </si>
  <si>
    <t>326回</t>
  </si>
  <si>
    <t>4766人</t>
  </si>
  <si>
    <t>10回</t>
  </si>
  <si>
    <t>226人</t>
  </si>
  <si>
    <t>1562回</t>
  </si>
  <si>
    <t>への支援</t>
  </si>
  <si>
    <t>30704人</t>
  </si>
  <si>
    <t>※平成２５年度から一次予防事業と二次予防事業を統合し、介護予防事業を実施しています。</t>
  </si>
  <si>
    <t>22,150件</t>
  </si>
  <si>
    <t>シニアサポート事業</t>
  </si>
  <si>
    <t>派遣回数</t>
  </si>
  <si>
    <t>864回</t>
  </si>
  <si>
    <t>平成26年 1月</t>
  </si>
  <si>
    <t>（延滞金の割合変更）</t>
  </si>
  <si>
    <t>[　特別徴収と普通徴収の併徴者3,807人あり。　]</t>
  </si>
  <si>
    <t>（様式１の６）</t>
  </si>
  <si>
    <t>　(3)　災害による損害の程度の認定は、消防署長その他官公署の長の証明する書類に基づき、市長が行う。</t>
  </si>
  <si>
    <t>0</t>
  </si>
  <si>
    <t>※歳入の介護保険料について、年報の様式では保険料還付
　未済額をこの項目で報告することになっているため、14
　ページの決算状況の額とは異なります。</t>
  </si>
  <si>
    <t>福祉計画・調整チーム</t>
  </si>
  <si>
    <t>地域福祉推進チーム</t>
  </si>
  <si>
    <t>団体担当チーム</t>
  </si>
  <si>
    <t>健康づくり支援チーム</t>
  </si>
  <si>
    <t>施設推進チーム</t>
  </si>
  <si>
    <t>居宅指定チーム</t>
  </si>
  <si>
    <t>地域づくり支援チーム</t>
  </si>
  <si>
    <t>10. 県国民健康保険団体連合会その他関係機関との調整に関すること（他課に属するものを除く。）。</t>
  </si>
  <si>
    <t>３級地</t>
  </si>
  <si>
    <t>１　地域支援事業の実施状況／平成25年度</t>
  </si>
  <si>
    <t>2月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</si>
</sst>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s>
  <fonts count="70">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b/>
      <sz val="10"/>
      <color indexed="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color indexed="63"/>
      </right>
      <top>
        <color indexed="63"/>
      </top>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border>
    <border>
      <left style="thin"/>
      <right style="medium"/>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thin"/>
      <bottom style="medium"/>
    </border>
    <border diagonalUp="1">
      <left style="thin"/>
      <right style="thin"/>
      <top style="thin"/>
      <bottom style="medium"/>
      <diagonal style="thin"/>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thin"/>
      <right style="double"/>
      <top>
        <color indexed="63"/>
      </top>
      <bottom style="thin"/>
    </border>
    <border>
      <left style="thin"/>
      <right style="double"/>
      <top>
        <color indexed="63"/>
      </top>
      <bottom style="mediu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diagonalUp="1">
      <left style="double"/>
      <right style="thin"/>
      <top style="hair"/>
      <bottom style="hair"/>
      <diagonal style="thin"/>
    </border>
    <border>
      <left style="thin"/>
      <right style="thin"/>
      <top style="hair"/>
      <bottom style="hair"/>
    </border>
    <border diagonalUp="1">
      <left style="double"/>
      <right style="thin"/>
      <top>
        <color indexed="63"/>
      </top>
      <bottom style="hair"/>
      <diagonal style="thin"/>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diagonalUp="1">
      <left style="double"/>
      <right style="thin"/>
      <top style="hair"/>
      <bottom style="thin"/>
      <diagonal style="thin"/>
    </border>
    <border>
      <left style="thin"/>
      <right style="medium"/>
      <top style="thin"/>
      <bottom>
        <color indexed="63"/>
      </bottom>
    </border>
    <border>
      <left style="thin"/>
      <right>
        <color indexed="63"/>
      </right>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thin"/>
      <top>
        <color indexed="63"/>
      </top>
      <bottom style="double"/>
    </border>
    <border>
      <left style="thin"/>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ouble"/>
      <bottom style="thin"/>
    </border>
    <border>
      <left style="medium"/>
      <right style="thin"/>
      <top>
        <color indexed="63"/>
      </top>
      <bottom style="double"/>
    </border>
    <border>
      <left style="medium"/>
      <right style="thin"/>
      <top style="double"/>
      <bottom style="thin"/>
    </border>
    <border>
      <left style="thin"/>
      <right style="medium"/>
      <top style="double"/>
      <bottom style="thin"/>
    </border>
    <border>
      <left style="thin"/>
      <right style="dotted"/>
      <top style="thin"/>
      <bottom style="thin"/>
    </border>
    <border>
      <left style="thin"/>
      <right style="dotted"/>
      <top style="thin"/>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left style="thin"/>
      <right style="medium"/>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
      <left style="double"/>
      <right style="medium"/>
      <top>
        <color indexed="63"/>
      </top>
      <bottom style="medium"/>
    </border>
    <border>
      <left>
        <color indexed="63"/>
      </left>
      <right style="thin"/>
      <top style="hair"/>
      <bottom style="thin"/>
    </border>
    <border>
      <left>
        <color indexed="63"/>
      </left>
      <right style="thin"/>
      <top style="hair"/>
      <bottom style="hair"/>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66" fillId="32" borderId="0" applyNumberFormat="0" applyBorder="0" applyAlignment="0" applyProtection="0"/>
  </cellStyleXfs>
  <cellXfs count="17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0"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horizontal="left" indent="1"/>
    </xf>
    <xf numFmtId="0" fontId="3" fillId="0" borderId="25"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26" xfId="0" applyFont="1" applyBorder="1" applyAlignment="1" applyProtection="1">
      <alignment shrinkToFit="1"/>
      <protection locked="0"/>
    </xf>
    <xf numFmtId="0" fontId="4" fillId="0" borderId="27"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63" applyFont="1" applyAlignment="1" applyProtection="1">
      <alignment vertical="center"/>
      <protection locked="0"/>
    </xf>
    <xf numFmtId="0" fontId="10" fillId="0" borderId="0" xfId="63" applyFont="1" applyAlignment="1" applyProtection="1">
      <alignment vertical="center"/>
      <protection locked="0"/>
    </xf>
    <xf numFmtId="0" fontId="11" fillId="0" borderId="0" xfId="63" applyFont="1" applyBorder="1" applyAlignment="1" applyProtection="1">
      <alignment vertical="center"/>
      <protection locked="0"/>
    </xf>
    <xf numFmtId="0" fontId="10" fillId="0" borderId="0" xfId="63" applyFont="1" applyBorder="1" applyAlignment="1" applyProtection="1">
      <alignment vertical="center"/>
      <protection locked="0"/>
    </xf>
    <xf numFmtId="0" fontId="12" fillId="0" borderId="0" xfId="63" applyFont="1" applyAlignment="1" applyProtection="1">
      <alignment horizontal="centerContinuous" vertical="center"/>
      <protection locked="0"/>
    </xf>
    <xf numFmtId="0" fontId="13" fillId="0" borderId="0" xfId="63" applyFont="1" applyAlignment="1" applyProtection="1">
      <alignment horizontal="centerContinuous" vertical="center"/>
      <protection locked="0"/>
    </xf>
    <xf numFmtId="0" fontId="10" fillId="0" borderId="0" xfId="63" applyFont="1" applyAlignment="1" applyProtection="1">
      <alignment horizontal="centerContinuous" vertical="center"/>
      <protection locked="0"/>
    </xf>
    <xf numFmtId="0" fontId="11" fillId="0" borderId="0" xfId="63" applyFont="1" applyAlignment="1" applyProtection="1">
      <alignment horizontal="centerContinuous" vertical="center"/>
      <protection locked="0"/>
    </xf>
    <xf numFmtId="0" fontId="11" fillId="0" borderId="0" xfId="63" applyFont="1" applyAlignment="1" applyProtection="1">
      <alignment vertical="center"/>
      <protection locked="0"/>
    </xf>
    <xf numFmtId="0" fontId="10" fillId="0" borderId="0" xfId="63" applyFont="1" applyAlignment="1" applyProtection="1">
      <alignment vertical="center" wrapText="1"/>
      <protection locked="0"/>
    </xf>
    <xf numFmtId="0" fontId="14" fillId="0" borderId="0" xfId="63" applyFont="1" applyAlignment="1" applyProtection="1">
      <alignment vertical="center"/>
      <protection locked="0"/>
    </xf>
    <xf numFmtId="0" fontId="14" fillId="0" borderId="0" xfId="63" applyFont="1" applyBorder="1" applyAlignment="1" applyProtection="1">
      <alignment vertical="center"/>
      <protection locked="0"/>
    </xf>
    <xf numFmtId="0" fontId="14" fillId="0" borderId="0" xfId="63" applyFont="1" applyBorder="1" applyAlignment="1" applyProtection="1">
      <alignment horizontal="centerContinuous" vertical="center"/>
      <protection locked="0"/>
    </xf>
    <xf numFmtId="0" fontId="14" fillId="0" borderId="0" xfId="63" applyFont="1" applyProtection="1">
      <alignment/>
      <protection locked="0"/>
    </xf>
    <xf numFmtId="0" fontId="11" fillId="0" borderId="19" xfId="63" applyFont="1" applyBorder="1" applyAlignment="1" applyProtection="1">
      <alignment horizontal="distributed" vertical="center"/>
      <protection locked="0"/>
    </xf>
    <xf numFmtId="0" fontId="11" fillId="0" borderId="19" xfId="63" applyFont="1" applyBorder="1" applyAlignment="1" applyProtection="1">
      <alignment vertical="center"/>
      <protection locked="0"/>
    </xf>
    <xf numFmtId="0" fontId="11" fillId="0" borderId="28" xfId="63" applyFont="1" applyBorder="1" applyAlignment="1" applyProtection="1">
      <alignment horizontal="center" vertical="center"/>
      <protection locked="0"/>
    </xf>
    <xf numFmtId="0" fontId="11" fillId="0" borderId="29" xfId="63" applyFont="1" applyBorder="1" applyAlignment="1" applyProtection="1">
      <alignment vertical="center"/>
      <protection locked="0"/>
    </xf>
    <xf numFmtId="0" fontId="11" fillId="0" borderId="30" xfId="63" applyFont="1" applyBorder="1" applyAlignment="1" applyProtection="1">
      <alignment horizontal="center" vertical="center" wrapText="1"/>
      <protection locked="0"/>
    </xf>
    <xf numFmtId="0" fontId="11" fillId="0" borderId="31" xfId="63" applyFont="1" applyBorder="1" applyAlignment="1" applyProtection="1">
      <alignment horizontal="center" vertical="center" wrapText="1"/>
      <protection locked="0"/>
    </xf>
    <xf numFmtId="0" fontId="11" fillId="0" borderId="32" xfId="63" applyFont="1" applyBorder="1" applyAlignment="1" applyProtection="1">
      <alignment horizontal="center" vertical="center"/>
      <protection locked="0"/>
    </xf>
    <xf numFmtId="0" fontId="11" fillId="0" borderId="0" xfId="63" applyFont="1" applyBorder="1" applyAlignment="1" applyProtection="1">
      <alignment horizontal="center" vertical="center"/>
      <protection locked="0"/>
    </xf>
    <xf numFmtId="176" fontId="11" fillId="0" borderId="33" xfId="63" applyNumberFormat="1" applyFont="1" applyBorder="1" applyAlignment="1" applyProtection="1">
      <alignment vertical="center"/>
      <protection/>
    </xf>
    <xf numFmtId="0" fontId="11" fillId="0" borderId="33" xfId="63" applyFont="1" applyBorder="1" applyAlignment="1" applyProtection="1">
      <alignment horizontal="center" vertical="center"/>
      <protection locked="0"/>
    </xf>
    <xf numFmtId="0" fontId="9" fillId="0" borderId="0" xfId="63" applyFont="1" applyBorder="1" applyAlignment="1" applyProtection="1">
      <alignment vertical="center"/>
      <protection locked="0"/>
    </xf>
    <xf numFmtId="0" fontId="11" fillId="0" borderId="34" xfId="63" applyFont="1" applyBorder="1" applyAlignment="1" applyProtection="1">
      <alignment horizontal="center" vertical="center" wrapText="1"/>
      <protection locked="0"/>
    </xf>
    <xf numFmtId="0" fontId="11" fillId="0" borderId="30" xfId="63" applyFont="1" applyBorder="1" applyAlignment="1" applyProtection="1">
      <alignment horizontal="centerContinuous" vertical="center" wrapText="1"/>
      <protection locked="0"/>
    </xf>
    <xf numFmtId="0" fontId="11" fillId="0" borderId="31" xfId="63" applyFont="1" applyBorder="1" applyAlignment="1" applyProtection="1">
      <alignment horizontal="centerContinuous" vertical="center" wrapText="1"/>
      <protection locked="0"/>
    </xf>
    <xf numFmtId="0" fontId="14" fillId="0" borderId="30" xfId="63" applyFont="1" applyBorder="1" applyAlignment="1" applyProtection="1">
      <alignment horizontal="centerContinuous" vertical="center"/>
      <protection locked="0"/>
    </xf>
    <xf numFmtId="0" fontId="11" fillId="0" borderId="35" xfId="63" applyFont="1" applyBorder="1" applyAlignment="1" applyProtection="1">
      <alignment horizontal="center" vertical="center"/>
      <protection locked="0"/>
    </xf>
    <xf numFmtId="0" fontId="11" fillId="0" borderId="36" xfId="63" applyFont="1" applyBorder="1" applyAlignment="1" applyProtection="1">
      <alignment horizontal="center" vertical="center"/>
      <protection locked="0"/>
    </xf>
    <xf numFmtId="0" fontId="14" fillId="0" borderId="19" xfId="63" applyFont="1" applyBorder="1" applyProtection="1">
      <alignment/>
      <protection locked="0"/>
    </xf>
    <xf numFmtId="0" fontId="14" fillId="0" borderId="37" xfId="63" applyFont="1" applyBorder="1" applyProtection="1">
      <alignment/>
      <protection locked="0"/>
    </xf>
    <xf numFmtId="0" fontId="14" fillId="0" borderId="28" xfId="63" applyFont="1" applyBorder="1" applyAlignment="1" applyProtection="1">
      <alignment horizontal="centerContinuous" vertical="center"/>
      <protection locked="0"/>
    </xf>
    <xf numFmtId="0" fontId="14" fillId="0" borderId="31" xfId="63" applyFont="1" applyBorder="1" applyAlignment="1" applyProtection="1">
      <alignment horizontal="centerContinuous" vertical="center"/>
      <protection locked="0"/>
    </xf>
    <xf numFmtId="0" fontId="14" fillId="0" borderId="19" xfId="63" applyFont="1" applyBorder="1" applyAlignment="1" applyProtection="1">
      <alignment vertical="center"/>
      <protection locked="0"/>
    </xf>
    <xf numFmtId="0" fontId="14" fillId="0" borderId="19" xfId="63" applyFont="1" applyBorder="1" applyAlignment="1" applyProtection="1">
      <alignment horizontal="centerContinuous" vertical="center"/>
      <protection locked="0"/>
    </xf>
    <xf numFmtId="0" fontId="14" fillId="0" borderId="38" xfId="63" applyFont="1" applyBorder="1" applyAlignment="1" applyProtection="1">
      <alignment vertical="center"/>
      <protection locked="0"/>
    </xf>
    <xf numFmtId="0" fontId="14" fillId="0" borderId="29" xfId="63" applyFont="1" applyBorder="1" applyAlignment="1" applyProtection="1">
      <alignment vertical="center"/>
      <protection locked="0"/>
    </xf>
    <xf numFmtId="0" fontId="14" fillId="0" borderId="39" xfId="63" applyFont="1" applyBorder="1" applyAlignment="1" applyProtection="1">
      <alignment vertical="center"/>
      <protection locked="0"/>
    </xf>
    <xf numFmtId="0" fontId="14" fillId="0" borderId="39" xfId="63" applyFont="1" applyBorder="1" applyAlignment="1" applyProtection="1">
      <alignment horizontal="centerContinuous" vertical="center"/>
      <protection locked="0"/>
    </xf>
    <xf numFmtId="0" fontId="14" fillId="0" borderId="40" xfId="63" applyFont="1" applyBorder="1" applyAlignment="1" applyProtection="1">
      <alignment horizontal="centerContinuous" vertical="center"/>
      <protection locked="0"/>
    </xf>
    <xf numFmtId="0" fontId="14" fillId="0" borderId="41" xfId="63" applyFont="1" applyBorder="1" applyAlignment="1" applyProtection="1">
      <alignment horizontal="centerContinuous" vertical="center"/>
      <protection locked="0"/>
    </xf>
    <xf numFmtId="0" fontId="14" fillId="0" borderId="29" xfId="63" applyFont="1" applyBorder="1" applyAlignment="1" applyProtection="1">
      <alignment horizontal="centerContinuous" vertical="center"/>
      <protection locked="0"/>
    </xf>
    <xf numFmtId="0" fontId="14" fillId="0" borderId="23" xfId="63" applyFont="1" applyBorder="1" applyAlignment="1" applyProtection="1">
      <alignment vertical="center"/>
      <protection locked="0"/>
    </xf>
    <xf numFmtId="0" fontId="14" fillId="0" borderId="0" xfId="63" applyFont="1" applyAlignment="1" applyProtection="1">
      <alignment horizontal="right" vertical="center"/>
      <protection locked="0"/>
    </xf>
    <xf numFmtId="0" fontId="14" fillId="0" borderId="0" xfId="63" applyFont="1" applyBorder="1" applyAlignment="1" applyProtection="1">
      <alignment/>
      <protection locked="0"/>
    </xf>
    <xf numFmtId="0" fontId="14" fillId="0" borderId="0" xfId="63" applyFont="1" applyBorder="1" applyAlignment="1" applyProtection="1">
      <alignment horizontal="centerContinuous"/>
      <protection locked="0"/>
    </xf>
    <xf numFmtId="0" fontId="14" fillId="0" borderId="0" xfId="63" applyFont="1" applyAlignment="1" applyProtection="1">
      <alignment horizontal="centerContinuous" vertical="center"/>
      <protection locked="0"/>
    </xf>
    <xf numFmtId="0" fontId="10" fillId="0" borderId="0" xfId="63" applyFont="1" applyBorder="1" applyAlignment="1" applyProtection="1">
      <alignment horizontal="centerContinuous" vertical="center"/>
      <protection locked="0"/>
    </xf>
    <xf numFmtId="0" fontId="11" fillId="0" borderId="0" xfId="63" applyFont="1" applyAlignment="1" applyProtection="1">
      <alignment horizontal="right" vertical="center"/>
      <protection locked="0"/>
    </xf>
    <xf numFmtId="0" fontId="11" fillId="0" borderId="28" xfId="63" applyFont="1" applyBorder="1" applyAlignment="1" applyProtection="1">
      <alignment horizontal="centerContinuous" vertical="center"/>
      <protection locked="0"/>
    </xf>
    <xf numFmtId="0" fontId="11" fillId="0" borderId="31" xfId="63" applyFont="1" applyBorder="1" applyAlignment="1" applyProtection="1">
      <alignment horizontal="centerContinuous" vertical="center"/>
      <protection locked="0"/>
    </xf>
    <xf numFmtId="0" fontId="11" fillId="0" borderId="32" xfId="63" applyFont="1" applyBorder="1" applyAlignment="1" applyProtection="1">
      <alignment horizontal="center" vertical="center" wrapText="1"/>
      <protection locked="0"/>
    </xf>
    <xf numFmtId="0" fontId="11" fillId="0" borderId="38" xfId="63" applyFont="1" applyBorder="1" applyAlignment="1" applyProtection="1">
      <alignment horizontal="distributed" vertical="center"/>
      <protection locked="0"/>
    </xf>
    <xf numFmtId="0" fontId="11" fillId="0" borderId="23" xfId="63" applyFont="1" applyBorder="1" applyAlignment="1" applyProtection="1">
      <alignment horizontal="center" vertical="center"/>
      <protection locked="0"/>
    </xf>
    <xf numFmtId="176" fontId="14" fillId="0" borderId="23" xfId="63" applyNumberFormat="1" applyFont="1" applyBorder="1" applyAlignment="1" applyProtection="1">
      <alignment vertical="center"/>
      <protection locked="0"/>
    </xf>
    <xf numFmtId="176" fontId="14" fillId="0" borderId="42" xfId="63" applyNumberFormat="1" applyFont="1" applyBorder="1" applyAlignment="1" applyProtection="1">
      <alignment vertical="center"/>
      <protection locked="0"/>
    </xf>
    <xf numFmtId="176" fontId="14" fillId="0" borderId="43" xfId="63" applyNumberFormat="1" applyFont="1" applyBorder="1" applyAlignment="1" applyProtection="1">
      <alignment vertical="center"/>
      <protection locked="0"/>
    </xf>
    <xf numFmtId="176" fontId="14" fillId="0" borderId="44" xfId="63" applyNumberFormat="1" applyFont="1" applyBorder="1" applyAlignment="1" applyProtection="1">
      <alignment vertical="center"/>
      <protection locked="0"/>
    </xf>
    <xf numFmtId="0" fontId="11" fillId="0" borderId="29" xfId="63" applyFont="1" applyBorder="1" applyAlignment="1" applyProtection="1">
      <alignment horizontal="distributed" vertical="center"/>
      <protection locked="0"/>
    </xf>
    <xf numFmtId="176" fontId="14" fillId="0" borderId="23" xfId="63" applyNumberFormat="1" applyFont="1" applyBorder="1" applyAlignment="1" applyProtection="1">
      <alignment vertical="center"/>
      <protection/>
    </xf>
    <xf numFmtId="176" fontId="14" fillId="0" borderId="43" xfId="63" applyNumberFormat="1" applyFont="1" applyBorder="1" applyAlignment="1" applyProtection="1">
      <alignment vertical="center"/>
      <protection/>
    </xf>
    <xf numFmtId="0" fontId="14" fillId="0" borderId="41" xfId="63" applyFont="1" applyBorder="1" applyAlignment="1" applyProtection="1">
      <alignment vertical="center"/>
      <protection locked="0"/>
    </xf>
    <xf numFmtId="0" fontId="11" fillId="0" borderId="45" xfId="63" applyFont="1" applyBorder="1" applyAlignment="1" applyProtection="1">
      <alignment horizontal="center" vertical="center"/>
      <protection locked="0"/>
    </xf>
    <xf numFmtId="176" fontId="14" fillId="0" borderId="45" xfId="63" applyNumberFormat="1" applyFont="1" applyBorder="1" applyAlignment="1" applyProtection="1">
      <alignment vertical="center"/>
      <protection/>
    </xf>
    <xf numFmtId="0" fontId="11" fillId="0" borderId="41" xfId="63" applyFont="1" applyBorder="1" applyAlignment="1" applyProtection="1">
      <alignment horizontal="centerContinuous" vertical="center"/>
      <protection locked="0"/>
    </xf>
    <xf numFmtId="176" fontId="14" fillId="0" borderId="46" xfId="63" applyNumberFormat="1" applyFont="1" applyBorder="1" applyAlignment="1" applyProtection="1">
      <alignment vertical="center"/>
      <protection/>
    </xf>
    <xf numFmtId="0" fontId="11" fillId="0" borderId="0" xfId="63" applyFont="1" applyBorder="1" applyAlignment="1" applyProtection="1">
      <alignment horizontal="left" vertical="center"/>
      <protection locked="0"/>
    </xf>
    <xf numFmtId="0" fontId="11" fillId="0" borderId="19" xfId="63" applyFont="1" applyBorder="1" applyAlignment="1" applyProtection="1">
      <alignment horizontal="left" vertical="center"/>
      <protection locked="0"/>
    </xf>
    <xf numFmtId="0" fontId="11" fillId="0" borderId="0" xfId="63" applyFont="1" applyBorder="1" applyAlignment="1" applyProtection="1">
      <alignment horizontal="distributed" vertical="center"/>
      <protection locked="0"/>
    </xf>
    <xf numFmtId="0" fontId="14" fillId="0" borderId="23" xfId="63" applyFont="1" applyBorder="1" applyAlignment="1" applyProtection="1">
      <alignment horizontal="center" vertical="center"/>
      <protection locked="0"/>
    </xf>
    <xf numFmtId="0" fontId="14" fillId="0" borderId="23" xfId="63" applyFont="1" applyBorder="1" applyAlignment="1" applyProtection="1">
      <alignment horizontal="centerContinuous" vertical="center"/>
      <protection locked="0"/>
    </xf>
    <xf numFmtId="0" fontId="14" fillId="0" borderId="44" xfId="63" applyFont="1" applyBorder="1" applyAlignment="1" applyProtection="1">
      <alignment horizontal="center" vertical="center"/>
      <protection locked="0"/>
    </xf>
    <xf numFmtId="0" fontId="14" fillId="0" borderId="18" xfId="63" applyFont="1" applyBorder="1" applyAlignment="1" applyProtection="1">
      <alignment vertical="center"/>
      <protection locked="0"/>
    </xf>
    <xf numFmtId="0" fontId="14" fillId="0" borderId="47" xfId="63" applyFont="1" applyBorder="1" applyAlignment="1" applyProtection="1">
      <alignment vertical="center"/>
      <protection locked="0"/>
    </xf>
    <xf numFmtId="0" fontId="14" fillId="0" borderId="48" xfId="63" applyFont="1" applyBorder="1" applyAlignment="1" applyProtection="1">
      <alignment vertical="center"/>
      <protection locked="0"/>
    </xf>
    <xf numFmtId="0" fontId="14" fillId="0" borderId="49" xfId="63" applyFont="1" applyBorder="1" applyAlignment="1" applyProtection="1">
      <alignment vertical="center"/>
      <protection locked="0"/>
    </xf>
    <xf numFmtId="0" fontId="14" fillId="0" borderId="26" xfId="63" applyFont="1" applyBorder="1" applyAlignment="1" applyProtection="1">
      <alignment vertical="center"/>
      <protection locked="0"/>
    </xf>
    <xf numFmtId="0" fontId="14" fillId="0" borderId="20" xfId="63" applyFont="1" applyBorder="1" applyAlignment="1" applyProtection="1">
      <alignment vertical="center"/>
      <protection locked="0"/>
    </xf>
    <xf numFmtId="0" fontId="14" fillId="0" borderId="50" xfId="63" applyFont="1" applyBorder="1" applyAlignment="1" applyProtection="1">
      <alignment vertical="center"/>
      <protection locked="0"/>
    </xf>
    <xf numFmtId="0" fontId="14" fillId="0" borderId="26" xfId="63" applyFont="1" applyBorder="1" applyAlignment="1" applyProtection="1">
      <alignment vertical="center" shrinkToFit="1"/>
      <protection locked="0"/>
    </xf>
    <xf numFmtId="0" fontId="14" fillId="0" borderId="51" xfId="63" applyFont="1" applyBorder="1" applyAlignment="1" applyProtection="1">
      <alignment horizontal="centerContinuous" vertical="center"/>
      <protection locked="0"/>
    </xf>
    <xf numFmtId="0" fontId="14" fillId="0" borderId="52" xfId="63" applyFont="1" applyBorder="1" applyAlignment="1" applyProtection="1">
      <alignment horizontal="centerContinuous" vertical="center"/>
      <protection locked="0"/>
    </xf>
    <xf numFmtId="176" fontId="14" fillId="0" borderId="53" xfId="63" applyNumberFormat="1" applyFont="1" applyBorder="1" applyAlignment="1" applyProtection="1">
      <alignment vertical="center"/>
      <protection locked="0"/>
    </xf>
    <xf numFmtId="0" fontId="14" fillId="0" borderId="53" xfId="63" applyFont="1" applyBorder="1" applyAlignment="1" applyProtection="1">
      <alignment horizontal="centerContinuous" vertical="center"/>
      <protection locked="0"/>
    </xf>
    <xf numFmtId="176" fontId="14" fillId="0" borderId="46" xfId="63" applyNumberFormat="1" applyFont="1" applyBorder="1" applyAlignment="1" applyProtection="1">
      <alignment vertical="center"/>
      <protection locked="0"/>
    </xf>
    <xf numFmtId="176" fontId="14" fillId="0" borderId="0" xfId="63" applyNumberFormat="1" applyFont="1" applyBorder="1" applyAlignment="1" applyProtection="1">
      <alignment vertical="center"/>
      <protection locked="0"/>
    </xf>
    <xf numFmtId="0" fontId="14" fillId="0" borderId="41" xfId="63" applyFont="1" applyBorder="1" applyAlignment="1" applyProtection="1">
      <alignment horizontal="left" vertical="center"/>
      <protection locked="0"/>
    </xf>
    <xf numFmtId="176" fontId="14" fillId="0" borderId="54" xfId="63" applyNumberFormat="1" applyFont="1" applyBorder="1" applyAlignment="1" applyProtection="1">
      <alignment vertical="center"/>
      <protection locked="0"/>
    </xf>
    <xf numFmtId="0" fontId="3" fillId="0" borderId="0" xfId="0" applyFont="1" applyBorder="1" applyAlignment="1">
      <alignment horizontal="left" vertical="center" indent="1"/>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0" fontId="14" fillId="0" borderId="38" xfId="63" applyFont="1" applyBorder="1" applyAlignment="1" applyProtection="1">
      <alignment vertical="center" shrinkToFit="1"/>
      <protection locked="0"/>
    </xf>
    <xf numFmtId="0" fontId="14" fillId="0" borderId="18" xfId="63" applyFont="1" applyBorder="1" applyAlignment="1" applyProtection="1">
      <alignment vertical="center" shrinkToFit="1"/>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3" fillId="0" borderId="0" xfId="0" applyFont="1" applyBorder="1" applyAlignment="1">
      <alignment horizontal="left" vertical="center" shrinkToFit="1"/>
    </xf>
    <xf numFmtId="49" fontId="3" fillId="0" borderId="0" xfId="0" applyNumberFormat="1" applyFont="1" applyBorder="1" applyAlignment="1">
      <alignment horizontal="right" vertical="center"/>
    </xf>
    <xf numFmtId="0" fontId="3" fillId="0" borderId="39" xfId="0" applyFont="1" applyBorder="1" applyAlignment="1">
      <alignment horizontal="right"/>
    </xf>
    <xf numFmtId="0" fontId="4" fillId="0" borderId="19"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23" xfId="63" applyFont="1" applyBorder="1" applyAlignment="1" applyProtection="1">
      <alignment vertical="center" shrinkToFit="1"/>
      <protection locked="0"/>
    </xf>
    <xf numFmtId="0" fontId="14" fillId="0" borderId="29" xfId="63" applyFont="1" applyBorder="1" applyAlignment="1" applyProtection="1">
      <alignment vertical="center" shrinkToFit="1"/>
      <protection locked="0"/>
    </xf>
    <xf numFmtId="176" fontId="14" fillId="0" borderId="23" xfId="63" applyNumberFormat="1" applyFont="1" applyFill="1" applyBorder="1" applyAlignment="1" applyProtection="1">
      <alignment vertical="center"/>
      <protection locked="0"/>
    </xf>
    <xf numFmtId="176" fontId="14" fillId="0" borderId="33" xfId="63" applyNumberFormat="1" applyFont="1" applyFill="1" applyBorder="1" applyAlignment="1" applyProtection="1">
      <alignment vertical="center"/>
      <protection locked="0"/>
    </xf>
    <xf numFmtId="176" fontId="14" fillId="0" borderId="0" xfId="63" applyNumberFormat="1" applyFont="1" applyAlignment="1" applyProtection="1">
      <alignment vertical="center"/>
      <protection locked="0"/>
    </xf>
    <xf numFmtId="176" fontId="14" fillId="0" borderId="44" xfId="63" applyNumberFormat="1" applyFont="1" applyFill="1" applyBorder="1" applyAlignment="1" applyProtection="1">
      <alignment vertical="center"/>
      <protection locked="0"/>
    </xf>
    <xf numFmtId="0" fontId="14" fillId="0" borderId="55" xfId="63" applyFont="1" applyBorder="1" applyAlignment="1" applyProtection="1">
      <alignment vertical="center"/>
      <protection locked="0"/>
    </xf>
    <xf numFmtId="0" fontId="0" fillId="0" borderId="55" xfId="0" applyBorder="1" applyAlignment="1">
      <alignment vertical="center"/>
    </xf>
    <xf numFmtId="176" fontId="14" fillId="0" borderId="33" xfId="63" applyNumberFormat="1" applyFont="1" applyFill="1" applyBorder="1" applyAlignment="1" applyProtection="1">
      <alignment vertical="center"/>
      <protection/>
    </xf>
    <xf numFmtId="176" fontId="14" fillId="0" borderId="44" xfId="63" applyNumberFormat="1" applyFont="1" applyFill="1" applyBorder="1" applyAlignment="1" applyProtection="1">
      <alignment vertical="center"/>
      <protection/>
    </xf>
    <xf numFmtId="176" fontId="14" fillId="0" borderId="56" xfId="63" applyNumberFormat="1" applyFont="1" applyFill="1" applyBorder="1" applyAlignment="1" applyProtection="1">
      <alignment vertical="center"/>
      <protection/>
    </xf>
    <xf numFmtId="0" fontId="3" fillId="0" borderId="0" xfId="0" applyFont="1" applyFill="1" applyAlignment="1">
      <alignment/>
    </xf>
    <xf numFmtId="0" fontId="3" fillId="0" borderId="57" xfId="0" applyFont="1" applyFill="1" applyBorder="1" applyAlignment="1">
      <alignment/>
    </xf>
    <xf numFmtId="0" fontId="3" fillId="0" borderId="55" xfId="0" applyFont="1" applyFill="1" applyBorder="1" applyAlignment="1">
      <alignment/>
    </xf>
    <xf numFmtId="0" fontId="3" fillId="0" borderId="58" xfId="0" applyFont="1" applyFill="1" applyBorder="1" applyAlignment="1">
      <alignment/>
    </xf>
    <xf numFmtId="0" fontId="3" fillId="0" borderId="41" xfId="0" applyFont="1" applyFill="1" applyBorder="1" applyAlignment="1">
      <alignment/>
    </xf>
    <xf numFmtId="0" fontId="3" fillId="0" borderId="39" xfId="0" applyFont="1" applyFill="1" applyBorder="1" applyAlignment="1">
      <alignment/>
    </xf>
    <xf numFmtId="0" fontId="3" fillId="0" borderId="59"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3" applyFont="1" applyFill="1" applyAlignment="1" applyProtection="1">
      <alignment vertical="top" wrapText="1"/>
      <protection locked="0"/>
    </xf>
    <xf numFmtId="0" fontId="9" fillId="0" borderId="0" xfId="62" applyFont="1" applyAlignment="1">
      <alignment vertical="center"/>
      <protection/>
    </xf>
    <xf numFmtId="0" fontId="10" fillId="0" borderId="0" xfId="62" applyFont="1" applyAlignment="1">
      <alignment vertical="center"/>
      <protection/>
    </xf>
    <xf numFmtId="0" fontId="11" fillId="0" borderId="0" xfId="62" applyFont="1" applyAlignment="1">
      <alignment horizontal="centerContinuous" vertical="center"/>
      <protection/>
    </xf>
    <xf numFmtId="0" fontId="11" fillId="0" borderId="0" xfId="62" applyFont="1" applyAlignment="1">
      <alignment vertical="center"/>
      <protection/>
    </xf>
    <xf numFmtId="0" fontId="14" fillId="0" borderId="0" xfId="62" applyFont="1" applyAlignment="1">
      <alignment vertical="center"/>
      <protection/>
    </xf>
    <xf numFmtId="0" fontId="10" fillId="0" borderId="0" xfId="62" applyFont="1" applyBorder="1" applyAlignment="1">
      <alignment vertical="center"/>
      <protection/>
    </xf>
    <xf numFmtId="0" fontId="13" fillId="0" borderId="0" xfId="62" applyFont="1" applyAlignment="1">
      <alignment horizontal="centerContinuous" vertical="center"/>
      <protection/>
    </xf>
    <xf numFmtId="0" fontId="10" fillId="0" borderId="0" xfId="62" applyFont="1" applyAlignment="1">
      <alignment horizontal="centerContinuous" vertical="center"/>
      <protection/>
    </xf>
    <xf numFmtId="0" fontId="10" fillId="0" borderId="0" xfId="62" applyFont="1" applyBorder="1" applyAlignment="1">
      <alignment horizontal="centerContinuous" vertical="center"/>
      <protection/>
    </xf>
    <xf numFmtId="0" fontId="11" fillId="0" borderId="0" xfId="62" applyFont="1" applyBorder="1" applyAlignment="1">
      <alignment vertical="center"/>
      <protection/>
    </xf>
    <xf numFmtId="0" fontId="14" fillId="0" borderId="0" xfId="62" applyFont="1" applyBorder="1" applyAlignment="1">
      <alignment vertical="center"/>
      <protection/>
    </xf>
    <xf numFmtId="0" fontId="14" fillId="0" borderId="57" xfId="62" applyFont="1" applyBorder="1" applyAlignment="1">
      <alignment horizontal="centerContinuous" vertical="center"/>
      <protection/>
    </xf>
    <xf numFmtId="0" fontId="14" fillId="0" borderId="55" xfId="62" applyFont="1" applyBorder="1" applyAlignment="1">
      <alignment horizontal="centerContinuous" vertical="center"/>
      <protection/>
    </xf>
    <xf numFmtId="38" fontId="14" fillId="0" borderId="60" xfId="49" applyFont="1" applyBorder="1" applyAlignment="1">
      <alignment horizontal="centerContinuous" vertical="center"/>
    </xf>
    <xf numFmtId="0" fontId="14" fillId="0" borderId="29" xfId="62" applyFont="1" applyBorder="1" applyAlignment="1">
      <alignment horizontal="centerContinuous" vertical="center"/>
      <protection/>
    </xf>
    <xf numFmtId="0" fontId="14" fillId="0" borderId="19" xfId="62" applyFont="1" applyBorder="1" applyAlignment="1">
      <alignment horizontal="centerContinuous" vertical="center"/>
      <protection/>
    </xf>
    <xf numFmtId="38" fontId="14" fillId="0" borderId="61" xfId="49" applyFont="1" applyBorder="1" applyAlignment="1">
      <alignment horizontal="centerContinuous" vertical="center"/>
    </xf>
    <xf numFmtId="0" fontId="14" fillId="0" borderId="29" xfId="62" applyFont="1" applyBorder="1" applyAlignment="1">
      <alignment vertical="center"/>
      <protection/>
    </xf>
    <xf numFmtId="38" fontId="19" fillId="0" borderId="26" xfId="49" applyFont="1" applyBorder="1" applyAlignment="1">
      <alignment horizontal="center" vertical="center" wrapText="1"/>
    </xf>
    <xf numFmtId="0" fontId="14" fillId="0" borderId="19" xfId="62" applyFont="1" applyBorder="1" applyAlignment="1">
      <alignment vertical="center"/>
      <protection/>
    </xf>
    <xf numFmtId="0" fontId="14" fillId="0" borderId="62" xfId="62" applyFont="1" applyBorder="1" applyAlignment="1">
      <alignment vertical="center"/>
      <protection/>
    </xf>
    <xf numFmtId="0" fontId="14" fillId="0" borderId="16" xfId="62" applyFont="1" applyBorder="1" applyAlignment="1">
      <alignment vertical="center"/>
      <protection/>
    </xf>
    <xf numFmtId="0" fontId="15" fillId="0" borderId="38" xfId="62" applyFont="1" applyBorder="1" applyAlignment="1">
      <alignment vertical="center"/>
      <protection/>
    </xf>
    <xf numFmtId="0" fontId="14" fillId="0" borderId="41" xfId="62" applyFont="1" applyBorder="1" applyAlignment="1">
      <alignment vertical="center"/>
      <protection/>
    </xf>
    <xf numFmtId="0" fontId="14" fillId="0" borderId="39" xfId="62" applyFont="1" applyBorder="1" applyAlignment="1">
      <alignment vertical="center"/>
      <protection/>
    </xf>
    <xf numFmtId="0" fontId="14" fillId="0" borderId="28" xfId="62" applyFont="1" applyBorder="1" applyAlignment="1">
      <alignment horizontal="centerContinuous" vertical="center"/>
      <protection/>
    </xf>
    <xf numFmtId="0" fontId="14" fillId="0" borderId="31" xfId="62" applyFont="1" applyBorder="1" applyAlignment="1">
      <alignment horizontal="centerContinuous" vertical="center"/>
      <protection/>
    </xf>
    <xf numFmtId="0" fontId="14" fillId="0" borderId="63" xfId="62" applyFont="1" applyBorder="1" applyAlignment="1">
      <alignment horizontal="centerContinuous" vertical="center"/>
      <protection/>
    </xf>
    <xf numFmtId="0" fontId="14" fillId="0" borderId="28" xfId="62" applyFont="1" applyBorder="1" applyAlignment="1">
      <alignment vertical="center" wrapText="1"/>
      <protection/>
    </xf>
    <xf numFmtId="0" fontId="14" fillId="0" borderId="31" xfId="62" applyFont="1" applyBorder="1" applyAlignment="1">
      <alignment vertical="center" wrapText="1"/>
      <protection/>
    </xf>
    <xf numFmtId="0" fontId="19" fillId="0" borderId="63" xfId="62" applyFont="1" applyBorder="1" applyAlignment="1">
      <alignment vertical="center" wrapText="1"/>
      <protection/>
    </xf>
    <xf numFmtId="0" fontId="16" fillId="0" borderId="38" xfId="62" applyFont="1" applyBorder="1" applyAlignment="1">
      <alignment horizontal="center" vertical="center" wrapText="1"/>
      <protection/>
    </xf>
    <xf numFmtId="0" fontId="14" fillId="0" borderId="16" xfId="62" applyFont="1" applyBorder="1" applyAlignment="1">
      <alignment horizontal="centerContinuous" vertical="center"/>
      <protection/>
    </xf>
    <xf numFmtId="0" fontId="15" fillId="0" borderId="38" xfId="62" applyFont="1" applyBorder="1" applyAlignment="1">
      <alignment horizontal="centerContinuous" vertical="center"/>
      <protection/>
    </xf>
    <xf numFmtId="0" fontId="14" fillId="0" borderId="64" xfId="62" applyFont="1" applyBorder="1" applyAlignment="1">
      <alignment vertical="center"/>
      <protection/>
    </xf>
    <xf numFmtId="0" fontId="14" fillId="0" borderId="65" xfId="62" applyFont="1" applyBorder="1" applyAlignment="1">
      <alignment horizontal="centerContinuous" vertical="center"/>
      <protection/>
    </xf>
    <xf numFmtId="0" fontId="14" fillId="0" borderId="66" xfId="62" applyFont="1" applyBorder="1" applyAlignment="1">
      <alignment horizontal="centerContinuous" vertical="center"/>
      <protection/>
    </xf>
    <xf numFmtId="0" fontId="14" fillId="0" borderId="0" xfId="62" applyFont="1" applyBorder="1" applyAlignment="1">
      <alignment horizontal="centerContinuous" vertical="center"/>
      <protection/>
    </xf>
    <xf numFmtId="0" fontId="14" fillId="0" borderId="0" xfId="62" applyFont="1" applyBorder="1" applyAlignment="1">
      <alignment horizontal="distributed" vertical="center"/>
      <protection/>
    </xf>
    <xf numFmtId="0" fontId="14" fillId="0" borderId="38" xfId="62" applyFont="1" applyBorder="1" applyAlignment="1">
      <alignment horizontal="distributed" vertical="center"/>
      <protection/>
    </xf>
    <xf numFmtId="0" fontId="14" fillId="0" borderId="38" xfId="62" applyFont="1" applyBorder="1" applyAlignment="1">
      <alignment vertical="center"/>
      <protection/>
    </xf>
    <xf numFmtId="0" fontId="14" fillId="0" borderId="39" xfId="62" applyFont="1" applyBorder="1" applyAlignment="1">
      <alignment horizontal="centerContinuous" vertical="center"/>
      <protection/>
    </xf>
    <xf numFmtId="9" fontId="14" fillId="0" borderId="0" xfId="62" applyNumberFormat="1" applyFont="1" applyBorder="1" applyAlignment="1">
      <alignment vertical="center"/>
      <protection/>
    </xf>
    <xf numFmtId="0" fontId="16" fillId="0" borderId="0" xfId="62" applyFont="1" applyBorder="1" applyAlignment="1">
      <alignment vertical="center" wrapText="1"/>
      <protection/>
    </xf>
    <xf numFmtId="0" fontId="3" fillId="0" borderId="38" xfId="0" applyFont="1" applyBorder="1" applyAlignment="1">
      <alignment/>
    </xf>
    <xf numFmtId="0" fontId="3" fillId="0" borderId="18" xfId="0" applyFont="1" applyFill="1" applyBorder="1" applyAlignment="1">
      <alignment/>
    </xf>
    <xf numFmtId="0" fontId="3" fillId="0" borderId="23" xfId="0" applyFont="1" applyFill="1" applyBorder="1" applyAlignment="1">
      <alignment/>
    </xf>
    <xf numFmtId="38" fontId="19" fillId="0" borderId="44" xfId="49" applyFont="1" applyBorder="1" applyAlignment="1">
      <alignment horizontal="center" vertical="center" wrapText="1"/>
    </xf>
    <xf numFmtId="176" fontId="3" fillId="0" borderId="0" xfId="0" applyNumberFormat="1" applyFont="1" applyAlignment="1">
      <alignment/>
    </xf>
    <xf numFmtId="0" fontId="4" fillId="0" borderId="0" xfId="0" applyFont="1" applyFill="1" applyAlignment="1" applyProtection="1">
      <alignment vertical="center" wrapText="1"/>
      <protection locked="0"/>
    </xf>
    <xf numFmtId="176" fontId="14" fillId="0" borderId="67" xfId="63" applyNumberFormat="1" applyFont="1" applyFill="1" applyBorder="1" applyAlignment="1" applyProtection="1">
      <alignment vertical="center"/>
      <protection locked="0"/>
    </xf>
    <xf numFmtId="176" fontId="14" fillId="0" borderId="68" xfId="63" applyNumberFormat="1" applyFont="1" applyFill="1" applyBorder="1" applyAlignment="1" applyProtection="1">
      <alignment vertical="center"/>
      <protection locked="0"/>
    </xf>
    <xf numFmtId="176" fontId="14" fillId="0" borderId="50" xfId="63" applyNumberFormat="1" applyFont="1" applyFill="1" applyBorder="1" applyAlignment="1" applyProtection="1">
      <alignment vertical="center"/>
      <protection locked="0"/>
    </xf>
    <xf numFmtId="176" fontId="14" fillId="0" borderId="19" xfId="63" applyNumberFormat="1" applyFont="1" applyFill="1" applyBorder="1" applyAlignment="1" applyProtection="1">
      <alignment vertical="center"/>
      <protection locked="0"/>
    </xf>
    <xf numFmtId="0" fontId="4" fillId="0" borderId="26" xfId="0" applyFont="1" applyBorder="1" applyAlignment="1" applyProtection="1">
      <alignment/>
      <protection locked="0"/>
    </xf>
    <xf numFmtId="0" fontId="11" fillId="0" borderId="37" xfId="63" applyFont="1" applyBorder="1" applyAlignment="1" applyProtection="1">
      <alignment horizontal="center" vertical="center"/>
      <protection locked="0"/>
    </xf>
    <xf numFmtId="0" fontId="11" fillId="0" borderId="31" xfId="63" applyFont="1" applyBorder="1" applyAlignment="1" applyProtection="1">
      <alignment horizontal="center" vertical="center"/>
      <protection locked="0"/>
    </xf>
    <xf numFmtId="0" fontId="11" fillId="0" borderId="37" xfId="63" applyFont="1" applyBorder="1" applyAlignment="1" applyProtection="1">
      <alignment vertical="center"/>
      <protection locked="0"/>
    </xf>
    <xf numFmtId="0" fontId="14" fillId="0" borderId="69" xfId="63" applyFont="1" applyBorder="1" applyAlignment="1" applyProtection="1">
      <alignment vertical="center" wrapText="1"/>
      <protection locked="0"/>
    </xf>
    <xf numFmtId="0" fontId="14" fillId="0" borderId="25" xfId="63" applyFont="1" applyBorder="1" applyAlignment="1" applyProtection="1">
      <alignment vertical="center"/>
      <protection locked="0"/>
    </xf>
    <xf numFmtId="0" fontId="14" fillId="0" borderId="24" xfId="63" applyFont="1" applyBorder="1" applyAlignment="1" applyProtection="1">
      <alignment vertical="center"/>
      <protection locked="0"/>
    </xf>
    <xf numFmtId="0" fontId="3" fillId="0" borderId="31" xfId="0" applyFont="1" applyBorder="1" applyAlignment="1">
      <alignment vertical="center"/>
    </xf>
    <xf numFmtId="0" fontId="3" fillId="0" borderId="37" xfId="0" applyFont="1" applyBorder="1" applyAlignment="1">
      <alignment vertical="center"/>
    </xf>
    <xf numFmtId="0" fontId="3" fillId="0" borderId="52" xfId="0" applyFont="1" applyBorder="1" applyAlignment="1">
      <alignment vertical="center"/>
    </xf>
    <xf numFmtId="0" fontId="3" fillId="0" borderId="40"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38" xfId="0" applyFont="1" applyBorder="1" applyAlignment="1">
      <alignment horizontal="center"/>
    </xf>
    <xf numFmtId="176" fontId="11" fillId="0" borderId="46" xfId="63" applyNumberFormat="1" applyFont="1" applyBorder="1" applyAlignment="1" applyProtection="1">
      <alignment vertical="center"/>
      <protection/>
    </xf>
    <xf numFmtId="0" fontId="11" fillId="0" borderId="35" xfId="63" applyFont="1" applyBorder="1" applyAlignment="1" applyProtection="1">
      <alignment horizontal="center" vertical="center" shrinkToFit="1"/>
      <protection locked="0"/>
    </xf>
    <xf numFmtId="0" fontId="11" fillId="0" borderId="72" xfId="63" applyFont="1" applyBorder="1" applyAlignment="1" applyProtection="1">
      <alignment horizontal="center" vertical="center"/>
      <protection locked="0"/>
    </xf>
    <xf numFmtId="38" fontId="16" fillId="0" borderId="26" xfId="49" applyFont="1" applyBorder="1" applyAlignment="1">
      <alignment horizontal="center" vertical="center" wrapText="1"/>
    </xf>
    <xf numFmtId="38" fontId="14" fillId="0" borderId="73" xfId="49" applyFont="1" applyBorder="1" applyAlignment="1">
      <alignment horizontal="right" vertical="center"/>
    </xf>
    <xf numFmtId="38" fontId="14" fillId="0" borderId="74" xfId="49" applyFont="1" applyBorder="1" applyAlignment="1">
      <alignment horizontal="right" vertical="center"/>
    </xf>
    <xf numFmtId="38" fontId="14" fillId="0" borderId="75" xfId="49" applyFont="1" applyBorder="1" applyAlignment="1">
      <alignment horizontal="right" vertical="center"/>
    </xf>
    <xf numFmtId="38" fontId="14" fillId="0" borderId="56" xfId="49" applyFont="1" applyBorder="1" applyAlignment="1">
      <alignment horizontal="right" vertical="center"/>
    </xf>
    <xf numFmtId="0" fontId="16" fillId="0" borderId="51" xfId="62" applyFont="1" applyBorder="1" applyAlignment="1">
      <alignment vertical="center"/>
      <protection/>
    </xf>
    <xf numFmtId="0" fontId="16" fillId="0" borderId="52" xfId="62" applyFont="1" applyBorder="1" applyAlignment="1">
      <alignment horizontal="centerContinuous" vertical="center"/>
      <protection/>
    </xf>
    <xf numFmtId="38" fontId="16" fillId="0" borderId="76" xfId="49" applyFont="1" applyBorder="1" applyAlignment="1">
      <alignment horizontal="centerContinuous" vertical="center"/>
    </xf>
    <xf numFmtId="0" fontId="16" fillId="0" borderId="29" xfId="62" applyFont="1" applyBorder="1" applyAlignment="1">
      <alignment vertical="center"/>
      <protection/>
    </xf>
    <xf numFmtId="0" fontId="16" fillId="0" borderId="19" xfId="62" applyFont="1" applyBorder="1" applyAlignment="1">
      <alignment horizontal="centerContinuous" vertical="center"/>
      <protection/>
    </xf>
    <xf numFmtId="38" fontId="16" fillId="0" borderId="61" xfId="49" applyFont="1" applyBorder="1" applyAlignment="1">
      <alignment horizontal="centerContinuous" vertical="center"/>
    </xf>
    <xf numFmtId="0" fontId="16" fillId="0" borderId="77" xfId="62" applyFont="1" applyBorder="1" applyAlignment="1">
      <alignment vertical="center"/>
      <protection/>
    </xf>
    <xf numFmtId="0" fontId="16" fillId="0" borderId="21" xfId="62" applyFont="1" applyBorder="1" applyAlignment="1">
      <alignment vertical="center"/>
      <protection/>
    </xf>
    <xf numFmtId="38" fontId="16" fillId="0" borderId="78" xfId="49" applyFont="1" applyBorder="1" applyAlignment="1">
      <alignment vertical="center"/>
    </xf>
    <xf numFmtId="0" fontId="16" fillId="0" borderId="19" xfId="62" applyFont="1" applyBorder="1" applyAlignment="1">
      <alignment vertical="center"/>
      <protection/>
    </xf>
    <xf numFmtId="38" fontId="16" fillId="0" borderId="19" xfId="49" applyFont="1" applyBorder="1" applyAlignment="1">
      <alignment horizontal="centerContinuous" vertical="center"/>
    </xf>
    <xf numFmtId="0" fontId="16" fillId="0" borderId="62" xfId="62" applyFont="1" applyBorder="1" applyAlignment="1">
      <alignment vertical="center"/>
      <protection/>
    </xf>
    <xf numFmtId="0" fontId="16" fillId="0" borderId="16" xfId="62" applyFont="1" applyBorder="1" applyAlignment="1">
      <alignment vertical="center"/>
      <protection/>
    </xf>
    <xf numFmtId="38" fontId="16" fillId="0" borderId="16" xfId="49" applyFont="1" applyBorder="1" applyAlignment="1">
      <alignment horizontal="centerContinuous" vertical="center"/>
    </xf>
    <xf numFmtId="0" fontId="16" fillId="0" borderId="38" xfId="62" applyFont="1" applyBorder="1" applyAlignment="1">
      <alignment vertical="center"/>
      <protection/>
    </xf>
    <xf numFmtId="0" fontId="16" fillId="0" borderId="0" xfId="62" applyFont="1" applyBorder="1" applyAlignment="1">
      <alignment vertical="center"/>
      <protection/>
    </xf>
    <xf numFmtId="38" fontId="16" fillId="0" borderId="0" xfId="49" applyFont="1" applyBorder="1" applyAlignment="1">
      <alignment vertical="center"/>
    </xf>
    <xf numFmtId="0" fontId="16" fillId="0" borderId="41" xfId="62" applyFont="1" applyBorder="1" applyAlignment="1">
      <alignment vertical="center"/>
      <protection/>
    </xf>
    <xf numFmtId="0" fontId="16" fillId="0" borderId="39" xfId="62" applyFont="1" applyBorder="1" applyAlignment="1">
      <alignment vertical="center"/>
      <protection/>
    </xf>
    <xf numFmtId="38" fontId="16" fillId="0" borderId="39" xfId="49" applyFont="1" applyBorder="1" applyAlignment="1">
      <alignment horizontal="centerContinuous" vertical="center"/>
    </xf>
    <xf numFmtId="0" fontId="16" fillId="0" borderId="57" xfId="62" applyFont="1" applyBorder="1" applyAlignment="1">
      <alignment vertical="center"/>
      <protection/>
    </xf>
    <xf numFmtId="0" fontId="16" fillId="0" borderId="55" xfId="62" applyFont="1" applyBorder="1" applyAlignment="1">
      <alignment horizontal="centerContinuous" vertical="center"/>
      <protection/>
    </xf>
    <xf numFmtId="38" fontId="16" fillId="0" borderId="60" xfId="49" applyFont="1" applyBorder="1" applyAlignment="1">
      <alignment horizontal="centerContinuous" vertical="center"/>
    </xf>
    <xf numFmtId="38" fontId="16" fillId="0" borderId="79" xfId="49" applyFont="1" applyBorder="1" applyAlignment="1">
      <alignment horizontal="centerContinuous" vertical="center"/>
    </xf>
    <xf numFmtId="0" fontId="16" fillId="0" borderId="0" xfId="62" applyFont="1" applyBorder="1" applyAlignment="1">
      <alignment horizontal="centerContinuous" vertical="center"/>
      <protection/>
    </xf>
    <xf numFmtId="38" fontId="16" fillId="0" borderId="22" xfId="49" applyFont="1" applyBorder="1" applyAlignment="1">
      <alignment horizontal="centerContinuous" vertical="center"/>
    </xf>
    <xf numFmtId="0" fontId="16" fillId="0" borderId="80" xfId="62" applyFont="1" applyBorder="1" applyAlignment="1">
      <alignment vertical="center"/>
      <protection/>
    </xf>
    <xf numFmtId="0" fontId="16" fillId="0" borderId="81" xfId="62" applyFont="1" applyBorder="1" applyAlignment="1">
      <alignment vertical="center"/>
      <protection/>
    </xf>
    <xf numFmtId="38" fontId="16" fillId="0" borderId="82" xfId="49" applyFont="1" applyBorder="1" applyAlignment="1">
      <alignment horizontal="centerContinuous" vertical="center"/>
    </xf>
    <xf numFmtId="0" fontId="16" fillId="0" borderId="83" xfId="62" applyFont="1" applyBorder="1" applyAlignment="1">
      <alignment vertical="center"/>
      <protection/>
    </xf>
    <xf numFmtId="0" fontId="16" fillId="0" borderId="11" xfId="62" applyFont="1" applyBorder="1" applyAlignment="1">
      <alignment horizontal="centerContinuous" vertical="center"/>
      <protection/>
    </xf>
    <xf numFmtId="38" fontId="16" fillId="0" borderId="84" xfId="49" applyFont="1" applyBorder="1" applyAlignment="1">
      <alignment horizontal="centerContinuous" vertical="center"/>
    </xf>
    <xf numFmtId="0" fontId="14" fillId="0" borderId="77" xfId="63" applyFont="1" applyBorder="1" applyAlignment="1" applyProtection="1">
      <alignment vertical="center"/>
      <protection locked="0"/>
    </xf>
    <xf numFmtId="176" fontId="14" fillId="0" borderId="47" xfId="63" applyNumberFormat="1" applyFont="1" applyFill="1" applyBorder="1" applyAlignment="1" applyProtection="1">
      <alignment vertical="center"/>
      <protection locked="0"/>
    </xf>
    <xf numFmtId="0" fontId="11" fillId="0" borderId="19" xfId="63" applyFont="1" applyBorder="1" applyAlignment="1" applyProtection="1">
      <alignment horizontal="distributed" vertical="center" shrinkToFit="1"/>
      <protection locked="0"/>
    </xf>
    <xf numFmtId="176" fontId="14" fillId="0" borderId="85" xfId="63" applyNumberFormat="1" applyFont="1" applyBorder="1" applyAlignment="1" applyProtection="1">
      <alignment vertical="center"/>
      <protection/>
    </xf>
    <xf numFmtId="176" fontId="14" fillId="0" borderId="19" xfId="63" applyNumberFormat="1" applyFont="1" applyBorder="1" applyAlignment="1" applyProtection="1">
      <alignment vertical="center"/>
      <protection/>
    </xf>
    <xf numFmtId="176" fontId="14" fillId="0" borderId="67" xfId="63" applyNumberFormat="1" applyFont="1" applyBorder="1" applyAlignment="1" applyProtection="1">
      <alignment vertical="center"/>
      <protection/>
    </xf>
    <xf numFmtId="176" fontId="14" fillId="0" borderId="85" xfId="63" applyNumberFormat="1" applyFont="1" applyBorder="1" applyAlignment="1" applyProtection="1">
      <alignment vertical="center"/>
      <protection locked="0"/>
    </xf>
    <xf numFmtId="176" fontId="14" fillId="0" borderId="86" xfId="63" applyNumberFormat="1" applyFont="1" applyBorder="1" applyAlignment="1" applyProtection="1">
      <alignment vertical="center"/>
      <protection/>
    </xf>
    <xf numFmtId="176" fontId="14" fillId="0" borderId="39" xfId="63" applyNumberFormat="1" applyFont="1" applyBorder="1" applyAlignment="1" applyProtection="1">
      <alignment vertical="center"/>
      <protection/>
    </xf>
    <xf numFmtId="176" fontId="14" fillId="0" borderId="59" xfId="63" applyNumberFormat="1" applyFont="1" applyBorder="1" applyAlignment="1" applyProtection="1">
      <alignment vertical="center"/>
      <protection/>
    </xf>
    <xf numFmtId="176" fontId="14" fillId="0" borderId="26" xfId="63" applyNumberFormat="1" applyFont="1" applyBorder="1" applyAlignment="1" applyProtection="1">
      <alignment vertical="center"/>
      <protection/>
    </xf>
    <xf numFmtId="176" fontId="14" fillId="0" borderId="75" xfId="63" applyNumberFormat="1" applyFont="1" applyBorder="1" applyAlignment="1" applyProtection="1">
      <alignment vertical="center"/>
      <protection/>
    </xf>
    <xf numFmtId="0" fontId="14" fillId="0" borderId="19" xfId="63" applyFont="1" applyBorder="1" applyAlignment="1" applyProtection="1">
      <alignment horizontal="centerContinuous"/>
      <protection locked="0"/>
    </xf>
    <xf numFmtId="176" fontId="14" fillId="0" borderId="0" xfId="63" applyNumberFormat="1" applyFont="1" applyBorder="1" applyAlignment="1" applyProtection="1">
      <alignment vertical="center"/>
      <protection/>
    </xf>
    <xf numFmtId="187" fontId="14" fillId="0" borderId="26" xfId="63" applyNumberFormat="1" applyFont="1" applyBorder="1" applyAlignment="1" applyProtection="1">
      <alignment vertical="center"/>
      <protection locked="0"/>
    </xf>
    <xf numFmtId="187" fontId="14" fillId="0" borderId="23" xfId="63" applyNumberFormat="1" applyFont="1" applyBorder="1" applyAlignment="1" applyProtection="1">
      <alignment vertical="center"/>
      <protection locked="0"/>
    </xf>
    <xf numFmtId="187" fontId="14" fillId="0" borderId="85" xfId="63" applyNumberFormat="1" applyFont="1" applyBorder="1" applyAlignment="1" applyProtection="1">
      <alignment vertical="center"/>
      <protection locked="0"/>
    </xf>
    <xf numFmtId="0" fontId="14" fillId="0" borderId="0" xfId="62" applyFont="1" applyBorder="1">
      <alignment/>
      <protection/>
    </xf>
    <xf numFmtId="0" fontId="9" fillId="0" borderId="0" xfId="62" applyFont="1" applyBorder="1" applyAlignment="1">
      <alignment vertical="center"/>
      <protection/>
    </xf>
    <xf numFmtId="0" fontId="14" fillId="0" borderId="30" xfId="62" applyFont="1" applyBorder="1" applyAlignment="1">
      <alignment horizontal="centerContinuous" vertical="center"/>
      <protection/>
    </xf>
    <xf numFmtId="0" fontId="14" fillId="0" borderId="40" xfId="62" applyFont="1" applyBorder="1" applyAlignment="1">
      <alignment horizontal="centerContinuous" vertical="center"/>
      <protection/>
    </xf>
    <xf numFmtId="0" fontId="14" fillId="0" borderId="41" xfId="62" applyFont="1" applyBorder="1" applyAlignment="1">
      <alignment horizontal="centerContinuous" vertical="center"/>
      <protection/>
    </xf>
    <xf numFmtId="0" fontId="14" fillId="0" borderId="37" xfId="62" applyFont="1" applyBorder="1" applyAlignment="1">
      <alignment horizontal="centerContinuous" vertical="center"/>
      <protection/>
    </xf>
    <xf numFmtId="0" fontId="14" fillId="0" borderId="87" xfId="62" applyFont="1" applyBorder="1" applyAlignment="1">
      <alignment horizontal="centerContinuous" vertical="center"/>
      <protection/>
    </xf>
    <xf numFmtId="0" fontId="14" fillId="0" borderId="88" xfId="62" applyFont="1" applyBorder="1" applyAlignment="1">
      <alignment horizontal="centerContinuous" vertical="center"/>
      <protection/>
    </xf>
    <xf numFmtId="0" fontId="14" fillId="0" borderId="55" xfId="62" applyFont="1" applyBorder="1" applyAlignment="1">
      <alignment vertical="center"/>
      <protection/>
    </xf>
    <xf numFmtId="0" fontId="14" fillId="0" borderId="0" xfId="61" applyFont="1" applyFill="1" applyAlignment="1" applyProtection="1">
      <alignment vertical="center"/>
      <protection/>
    </xf>
    <xf numFmtId="0" fontId="0" fillId="0" borderId="0" xfId="64">
      <alignment vertical="center"/>
      <protection/>
    </xf>
    <xf numFmtId="0" fontId="0" fillId="0" borderId="0" xfId="64" applyFont="1" applyAlignment="1">
      <alignment horizontal="left" vertical="center" indent="4"/>
      <protection/>
    </xf>
    <xf numFmtId="0" fontId="3" fillId="0" borderId="0" xfId="64" applyFont="1" applyAlignment="1">
      <alignment vertical="center"/>
      <protection/>
    </xf>
    <xf numFmtId="0" fontId="16" fillId="0" borderId="57" xfId="61" applyFont="1" applyFill="1" applyBorder="1" applyAlignment="1" applyProtection="1">
      <alignment horizontal="centerContinuous" vertical="center"/>
      <protection/>
    </xf>
    <xf numFmtId="0" fontId="16" fillId="0" borderId="55" xfId="61" applyFont="1" applyFill="1" applyBorder="1" applyAlignment="1" applyProtection="1">
      <alignment horizontal="centerContinuous" vertical="center"/>
      <protection/>
    </xf>
    <xf numFmtId="0" fontId="16" fillId="0" borderId="30" xfId="61" applyFont="1" applyFill="1" applyBorder="1" applyAlignment="1" applyProtection="1">
      <alignment horizontal="centerContinuous" vertical="center"/>
      <protection/>
    </xf>
    <xf numFmtId="0" fontId="16" fillId="0" borderId="31" xfId="61" applyFont="1" applyFill="1" applyBorder="1" applyAlignment="1" applyProtection="1">
      <alignment horizontal="centerContinuous" vertical="center"/>
      <protection/>
    </xf>
    <xf numFmtId="0" fontId="16" fillId="0" borderId="89" xfId="61" applyFont="1" applyFill="1" applyBorder="1" applyAlignment="1" applyProtection="1">
      <alignment horizontal="centerContinuous" vertical="center"/>
      <protection/>
    </xf>
    <xf numFmtId="0" fontId="16" fillId="0" borderId="90" xfId="61" applyFont="1" applyFill="1" applyBorder="1" applyAlignment="1" applyProtection="1">
      <alignment horizontal="centerContinuous" vertical="center"/>
      <protection/>
    </xf>
    <xf numFmtId="0" fontId="16" fillId="0" borderId="91" xfId="61" applyFont="1" applyFill="1" applyBorder="1" applyAlignment="1" applyProtection="1">
      <alignment horizontal="center" vertical="center"/>
      <protection/>
    </xf>
    <xf numFmtId="0" fontId="16" fillId="0" borderId="29"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6" fillId="0" borderId="26" xfId="61" applyFont="1" applyFill="1" applyBorder="1" applyAlignment="1" applyProtection="1">
      <alignment horizontal="center" vertical="center"/>
      <protection/>
    </xf>
    <xf numFmtId="0" fontId="16" fillId="0" borderId="50" xfId="61" applyFont="1" applyFill="1" applyBorder="1" applyAlignment="1" applyProtection="1">
      <alignment horizontal="center" vertical="center"/>
      <protection/>
    </xf>
    <xf numFmtId="0" fontId="16" fillId="0" borderId="92" xfId="61" applyFont="1" applyFill="1" applyBorder="1" applyAlignment="1" applyProtection="1">
      <alignment horizontal="center" vertical="center"/>
      <protection/>
    </xf>
    <xf numFmtId="0" fontId="16" fillId="0" borderId="93" xfId="61" applyFont="1" applyFill="1" applyBorder="1" applyAlignment="1" applyProtection="1">
      <alignment horizontal="center" vertical="center"/>
      <protection/>
    </xf>
    <xf numFmtId="0" fontId="16" fillId="0" borderId="94" xfId="61" applyFont="1" applyFill="1" applyBorder="1" applyAlignment="1" applyProtection="1">
      <alignment horizontal="center" vertical="center"/>
      <protection/>
    </xf>
    <xf numFmtId="0" fontId="16" fillId="0" borderId="77" xfId="61" applyFont="1" applyFill="1" applyBorder="1" applyAlignment="1" applyProtection="1">
      <alignment vertical="center"/>
      <protection/>
    </xf>
    <xf numFmtId="0" fontId="16" fillId="0" borderId="95" xfId="61" applyFont="1" applyFill="1" applyBorder="1" applyAlignment="1" applyProtection="1">
      <alignment vertical="center"/>
      <protection/>
    </xf>
    <xf numFmtId="0" fontId="16" fillId="0" borderId="38" xfId="61" applyFont="1" applyFill="1" applyBorder="1" applyAlignment="1" applyProtection="1">
      <alignment vertical="center"/>
      <protection/>
    </xf>
    <xf numFmtId="0" fontId="16" fillId="0" borderId="96"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6" fillId="0" borderId="97" xfId="61" applyFont="1" applyFill="1" applyBorder="1" applyAlignment="1" applyProtection="1">
      <alignment vertical="center"/>
      <protection/>
    </xf>
    <xf numFmtId="0" fontId="16" fillId="0" borderId="98" xfId="61" applyFont="1" applyFill="1" applyBorder="1" applyAlignment="1" applyProtection="1">
      <alignment vertical="center"/>
      <protection/>
    </xf>
    <xf numFmtId="176" fontId="16" fillId="0" borderId="99" xfId="61" applyNumberFormat="1" applyFont="1" applyFill="1" applyBorder="1" applyAlignment="1" applyProtection="1">
      <alignment vertical="center"/>
      <protection locked="0"/>
    </xf>
    <xf numFmtId="176" fontId="16" fillId="0" borderId="100" xfId="61" applyNumberFormat="1" applyFont="1" applyFill="1" applyBorder="1" applyAlignment="1" applyProtection="1">
      <alignment vertical="center"/>
      <protection locked="0"/>
    </xf>
    <xf numFmtId="176" fontId="16" fillId="0" borderId="101" xfId="61" applyNumberFormat="1" applyFont="1" applyFill="1" applyBorder="1" applyAlignment="1" applyProtection="1">
      <alignment vertical="center"/>
      <protection locked="0"/>
    </xf>
    <xf numFmtId="0" fontId="16" fillId="0" borderId="102" xfId="61" applyFont="1" applyFill="1" applyBorder="1" applyAlignment="1" applyProtection="1">
      <alignment vertical="center"/>
      <protection/>
    </xf>
    <xf numFmtId="0" fontId="16" fillId="0" borderId="103" xfId="61" applyFont="1" applyFill="1" applyBorder="1" applyAlignment="1" applyProtection="1">
      <alignment vertical="center"/>
      <protection/>
    </xf>
    <xf numFmtId="0" fontId="16" fillId="0" borderId="98" xfId="61" applyFont="1" applyFill="1" applyBorder="1" applyAlignment="1" applyProtection="1">
      <alignment vertical="center" wrapText="1"/>
      <protection/>
    </xf>
    <xf numFmtId="0" fontId="16" fillId="0" borderId="104" xfId="61" applyFont="1" applyFill="1" applyBorder="1" applyAlignment="1" applyProtection="1">
      <alignment vertical="center"/>
      <protection/>
    </xf>
    <xf numFmtId="0" fontId="16" fillId="0" borderId="105" xfId="61" applyFont="1" applyFill="1" applyBorder="1" applyAlignment="1" applyProtection="1">
      <alignment vertical="center"/>
      <protection/>
    </xf>
    <xf numFmtId="0" fontId="16" fillId="0" borderId="106" xfId="61" applyFont="1" applyFill="1" applyBorder="1" applyAlignment="1" applyProtection="1">
      <alignment vertical="center"/>
      <protection/>
    </xf>
    <xf numFmtId="0" fontId="16" fillId="0" borderId="107" xfId="61" applyFont="1" applyFill="1" applyBorder="1" applyAlignment="1" applyProtection="1">
      <alignment vertical="center"/>
      <protection/>
    </xf>
    <xf numFmtId="0" fontId="16" fillId="0" borderId="108" xfId="61" applyFont="1" applyFill="1" applyBorder="1" applyAlignment="1" applyProtection="1">
      <alignment vertical="center"/>
      <protection/>
    </xf>
    <xf numFmtId="0" fontId="16" fillId="0" borderId="109" xfId="61" applyFont="1" applyFill="1" applyBorder="1" applyAlignment="1" applyProtection="1">
      <alignment vertical="center"/>
      <protection/>
    </xf>
    <xf numFmtId="0" fontId="16" fillId="0" borderId="110" xfId="61" applyFont="1" applyFill="1" applyBorder="1" applyAlignment="1" applyProtection="1">
      <alignment vertical="center"/>
      <protection/>
    </xf>
    <xf numFmtId="176" fontId="16" fillId="0" borderId="111" xfId="61" applyNumberFormat="1" applyFont="1" applyFill="1" applyBorder="1" applyAlignment="1" applyProtection="1">
      <alignment vertical="center"/>
      <protection locked="0"/>
    </xf>
    <xf numFmtId="176" fontId="16" fillId="0" borderId="112" xfId="61" applyNumberFormat="1" applyFont="1" applyFill="1" applyBorder="1" applyAlignment="1" applyProtection="1">
      <alignment vertical="center"/>
      <protection locked="0"/>
    </xf>
    <xf numFmtId="176" fontId="16" fillId="0" borderId="113" xfId="61" applyNumberFormat="1" applyFont="1" applyFill="1" applyBorder="1" applyAlignment="1" applyProtection="1">
      <alignment vertical="center"/>
      <protection locked="0"/>
    </xf>
    <xf numFmtId="0" fontId="16" fillId="0" borderId="114" xfId="61" applyFont="1" applyFill="1" applyBorder="1" applyAlignment="1" applyProtection="1">
      <alignment vertical="center"/>
      <protection/>
    </xf>
    <xf numFmtId="0" fontId="16" fillId="0" borderId="21" xfId="61" applyFont="1" applyFill="1" applyBorder="1" applyAlignment="1" applyProtection="1">
      <alignment vertical="center"/>
      <protection/>
    </xf>
    <xf numFmtId="176" fontId="16" fillId="0" borderId="115" xfId="61" applyNumberFormat="1" applyFont="1" applyFill="1" applyBorder="1" applyAlignment="1" applyProtection="1">
      <alignment vertical="center"/>
      <protection/>
    </xf>
    <xf numFmtId="176" fontId="16" fillId="0" borderId="116" xfId="61" applyNumberFormat="1" applyFont="1" applyFill="1" applyBorder="1" applyAlignment="1" applyProtection="1">
      <alignment vertical="center"/>
      <protection/>
    </xf>
    <xf numFmtId="176" fontId="16" fillId="0" borderId="117" xfId="61" applyNumberFormat="1" applyFont="1" applyFill="1" applyBorder="1" applyAlignment="1" applyProtection="1">
      <alignment vertical="center"/>
      <protection/>
    </xf>
    <xf numFmtId="0" fontId="16" fillId="0" borderId="29" xfId="61" applyFont="1" applyFill="1" applyBorder="1" applyAlignment="1" applyProtection="1">
      <alignment vertical="center"/>
      <protection/>
    </xf>
    <xf numFmtId="176" fontId="16" fillId="0" borderId="118" xfId="61" applyNumberFormat="1" applyFont="1" applyFill="1" applyBorder="1" applyAlignment="1" applyProtection="1">
      <alignment vertical="center"/>
      <protection/>
    </xf>
    <xf numFmtId="176" fontId="16" fillId="0" borderId="119" xfId="61" applyNumberFormat="1" applyFont="1" applyFill="1" applyBorder="1" applyAlignment="1" applyProtection="1">
      <alignment vertical="center"/>
      <protection/>
    </xf>
    <xf numFmtId="0" fontId="16" fillId="0" borderId="120" xfId="61" applyFont="1" applyFill="1" applyBorder="1" applyAlignment="1" applyProtection="1">
      <alignment vertical="center"/>
      <protection/>
    </xf>
    <xf numFmtId="176" fontId="16" fillId="0" borderId="23" xfId="61" applyNumberFormat="1" applyFont="1" applyFill="1" applyBorder="1" applyAlignment="1" applyProtection="1">
      <alignment vertical="center"/>
      <protection locked="0"/>
    </xf>
    <xf numFmtId="176" fontId="16" fillId="0" borderId="121" xfId="61" applyNumberFormat="1" applyFont="1" applyFill="1" applyBorder="1" applyAlignment="1" applyProtection="1">
      <alignment vertical="center"/>
      <protection/>
    </xf>
    <xf numFmtId="176" fontId="16" fillId="0" borderId="27" xfId="61" applyNumberFormat="1" applyFont="1" applyFill="1" applyBorder="1" applyAlignment="1" applyProtection="1">
      <alignment vertical="center"/>
      <protection locked="0"/>
    </xf>
    <xf numFmtId="176" fontId="16" fillId="0" borderId="18" xfId="61" applyNumberFormat="1" applyFont="1" applyFill="1" applyBorder="1" applyAlignment="1" applyProtection="1">
      <alignment vertical="center"/>
      <protection locked="0"/>
    </xf>
    <xf numFmtId="0" fontId="16" fillId="0" borderId="122" xfId="61" applyFont="1" applyFill="1" applyBorder="1" applyAlignment="1" applyProtection="1">
      <alignment vertical="center"/>
      <protection/>
    </xf>
    <xf numFmtId="176" fontId="16" fillId="0" borderId="116" xfId="61" applyNumberFormat="1" applyFont="1" applyFill="1" applyBorder="1" applyAlignment="1" applyProtection="1">
      <alignment vertical="center"/>
      <protection locked="0"/>
    </xf>
    <xf numFmtId="176" fontId="16" fillId="0" borderId="123" xfId="61" applyNumberFormat="1" applyFont="1" applyFill="1" applyBorder="1" applyAlignment="1" applyProtection="1">
      <alignment vertical="center"/>
      <protection locked="0"/>
    </xf>
    <xf numFmtId="176" fontId="16" fillId="0" borderId="124" xfId="61" applyNumberFormat="1" applyFont="1" applyFill="1" applyBorder="1" applyAlignment="1" applyProtection="1">
      <alignment vertical="center"/>
      <protection locked="0"/>
    </xf>
    <xf numFmtId="176" fontId="16" fillId="0" borderId="26" xfId="61" applyNumberFormat="1" applyFont="1" applyFill="1" applyBorder="1" applyAlignment="1" applyProtection="1">
      <alignment vertical="center"/>
      <protection locked="0"/>
    </xf>
    <xf numFmtId="176" fontId="16" fillId="0" borderId="125" xfId="61" applyNumberFormat="1" applyFont="1" applyFill="1" applyBorder="1" applyAlignment="1" applyProtection="1">
      <alignment vertical="center"/>
      <protection locked="0"/>
    </xf>
    <xf numFmtId="176" fontId="16" fillId="0" borderId="22" xfId="61" applyNumberFormat="1" applyFont="1" applyFill="1" applyBorder="1" applyAlignment="1" applyProtection="1">
      <alignment vertical="center"/>
      <protection locked="0"/>
    </xf>
    <xf numFmtId="0" fontId="14" fillId="0" borderId="37" xfId="61" applyFont="1" applyFill="1" applyBorder="1" applyAlignment="1" applyProtection="1">
      <alignment vertical="center"/>
      <protection/>
    </xf>
    <xf numFmtId="0" fontId="14" fillId="0" borderId="70" xfId="61" applyFont="1" applyFill="1" applyBorder="1" applyAlignment="1" applyProtection="1">
      <alignment vertical="center"/>
      <protection/>
    </xf>
    <xf numFmtId="0" fontId="14" fillId="0" borderId="31" xfId="61" applyFont="1" applyFill="1" applyBorder="1" applyAlignment="1" applyProtection="1">
      <alignment vertical="center"/>
      <protection/>
    </xf>
    <xf numFmtId="0" fontId="14" fillId="0" borderId="40" xfId="61" applyFont="1" applyFill="1" applyBorder="1" applyAlignment="1" applyProtection="1">
      <alignment vertical="center"/>
      <protection/>
    </xf>
    <xf numFmtId="0" fontId="14" fillId="0" borderId="19" xfId="61" applyFont="1" applyFill="1" applyBorder="1" applyAlignment="1" applyProtection="1">
      <alignment horizontal="distributed" vertical="center"/>
      <protection/>
    </xf>
    <xf numFmtId="0" fontId="14" fillId="0" borderId="37" xfId="61" applyFont="1" applyFill="1" applyBorder="1" applyAlignment="1" applyProtection="1">
      <alignment horizontal="distributed" vertical="center"/>
      <protection/>
    </xf>
    <xf numFmtId="0" fontId="16" fillId="0" borderId="87" xfId="61" applyFont="1" applyFill="1" applyBorder="1" applyAlignment="1" applyProtection="1">
      <alignment vertical="center"/>
      <protection/>
    </xf>
    <xf numFmtId="0" fontId="16" fillId="0" borderId="28" xfId="61" applyFont="1" applyFill="1" applyBorder="1" applyAlignment="1" applyProtection="1">
      <alignment vertical="center"/>
      <protection/>
    </xf>
    <xf numFmtId="0" fontId="16" fillId="0" borderId="47" xfId="61" applyFont="1" applyFill="1" applyBorder="1" applyAlignment="1" applyProtection="1">
      <alignment horizontal="center" vertical="center"/>
      <protection/>
    </xf>
    <xf numFmtId="0" fontId="16" fillId="0" borderId="37" xfId="61" applyFont="1" applyFill="1" applyBorder="1" applyAlignment="1" applyProtection="1">
      <alignment vertical="center"/>
      <protection/>
    </xf>
    <xf numFmtId="0" fontId="16" fillId="0" borderId="37" xfId="61" applyFont="1" applyFill="1" applyBorder="1" applyAlignment="1" applyProtection="1">
      <alignment vertical="center" wrapText="1"/>
      <protection/>
    </xf>
    <xf numFmtId="0" fontId="16" fillId="0" borderId="70"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6" fillId="0" borderId="18" xfId="61" applyFont="1" applyFill="1" applyBorder="1" applyAlignment="1" applyProtection="1">
      <alignment vertical="center"/>
      <protection/>
    </xf>
    <xf numFmtId="176" fontId="16" fillId="0" borderId="102" xfId="61" applyNumberFormat="1" applyFont="1" applyFill="1" applyBorder="1" applyAlignment="1" applyProtection="1">
      <alignment vertical="center"/>
      <protection locked="0"/>
    </xf>
    <xf numFmtId="0" fontId="16" fillId="0" borderId="126" xfId="61" applyFont="1" applyFill="1" applyBorder="1" applyAlignment="1" applyProtection="1">
      <alignment vertical="center"/>
      <protection/>
    </xf>
    <xf numFmtId="176" fontId="16" fillId="0" borderId="127" xfId="61" applyNumberFormat="1" applyFont="1" applyFill="1" applyBorder="1" applyAlignment="1" applyProtection="1">
      <alignment vertical="center"/>
      <protection locked="0"/>
    </xf>
    <xf numFmtId="176" fontId="16" fillId="0" borderId="128" xfId="61" applyNumberFormat="1" applyFont="1" applyFill="1" applyBorder="1" applyAlignment="1" applyProtection="1">
      <alignment vertical="center"/>
      <protection locked="0"/>
    </xf>
    <xf numFmtId="176" fontId="16" fillId="0" borderId="129" xfId="61" applyNumberFormat="1" applyFont="1" applyFill="1" applyBorder="1" applyAlignment="1" applyProtection="1">
      <alignment vertical="center"/>
      <protection locked="0"/>
    </xf>
    <xf numFmtId="0" fontId="16" fillId="0" borderId="23" xfId="61" applyFont="1" applyFill="1" applyBorder="1" applyAlignment="1" applyProtection="1">
      <alignment vertical="center"/>
      <protection/>
    </xf>
    <xf numFmtId="0" fontId="16" fillId="0" borderId="109" xfId="61" applyFont="1" applyFill="1" applyBorder="1" applyAlignment="1" applyProtection="1">
      <alignment vertical="center" wrapText="1"/>
      <protection/>
    </xf>
    <xf numFmtId="176" fontId="16" fillId="0" borderId="110" xfId="61" applyNumberFormat="1" applyFont="1" applyFill="1" applyBorder="1" applyAlignment="1" applyProtection="1">
      <alignment vertical="center"/>
      <protection locked="0"/>
    </xf>
    <xf numFmtId="0" fontId="16" fillId="0" borderId="127" xfId="61" applyFont="1" applyFill="1" applyBorder="1" applyAlignment="1" applyProtection="1">
      <alignment vertical="center"/>
      <protection/>
    </xf>
    <xf numFmtId="0" fontId="16" fillId="0" borderId="21" xfId="61" applyFont="1" applyFill="1" applyBorder="1" applyAlignment="1" applyProtection="1">
      <alignment vertical="center" wrapText="1"/>
      <protection/>
    </xf>
    <xf numFmtId="0" fontId="16" fillId="0" borderId="41" xfId="61" applyFont="1" applyFill="1" applyBorder="1" applyAlignment="1" applyProtection="1">
      <alignment vertical="center"/>
      <protection/>
    </xf>
    <xf numFmtId="0" fontId="16" fillId="0" borderId="45" xfId="61" applyFont="1" applyFill="1" applyBorder="1" applyAlignment="1" applyProtection="1">
      <alignment vertical="center"/>
      <protection/>
    </xf>
    <xf numFmtId="0" fontId="16" fillId="0" borderId="130" xfId="61" applyFont="1" applyFill="1" applyBorder="1" applyAlignment="1" applyProtection="1">
      <alignment vertical="center" wrapText="1"/>
      <protection/>
    </xf>
    <xf numFmtId="176" fontId="16" fillId="0" borderId="131" xfId="61" applyNumberFormat="1" applyFont="1" applyFill="1" applyBorder="1" applyAlignment="1" applyProtection="1">
      <alignment vertical="center"/>
      <protection locked="0"/>
    </xf>
    <xf numFmtId="0" fontId="16" fillId="0" borderId="19" xfId="61" applyFont="1" applyFill="1" applyBorder="1" applyAlignment="1" applyProtection="1">
      <alignment vertical="center"/>
      <protection/>
    </xf>
    <xf numFmtId="0" fontId="16" fillId="0" borderId="19" xfId="61" applyFont="1" applyFill="1" applyBorder="1" applyAlignment="1" applyProtection="1">
      <alignment vertical="center" wrapText="1"/>
      <protection/>
    </xf>
    <xf numFmtId="0" fontId="16" fillId="0" borderId="67" xfId="61" applyFont="1" applyFill="1" applyBorder="1" applyAlignment="1" applyProtection="1">
      <alignment vertical="center"/>
      <protection/>
    </xf>
    <xf numFmtId="0" fontId="16" fillId="0" borderId="132" xfId="61" applyFont="1" applyFill="1" applyBorder="1" applyAlignment="1" applyProtection="1">
      <alignment vertical="center"/>
      <protection/>
    </xf>
    <xf numFmtId="0" fontId="16" fillId="0" borderId="51" xfId="61" applyFont="1" applyFill="1" applyBorder="1" applyAlignment="1" applyProtection="1">
      <alignment horizontal="centerContinuous" vertical="center"/>
      <protection/>
    </xf>
    <xf numFmtId="0" fontId="16" fillId="0" borderId="52" xfId="61" applyFont="1" applyFill="1" applyBorder="1" applyAlignment="1" applyProtection="1">
      <alignment horizontal="centerContinuous" vertical="center"/>
      <protection/>
    </xf>
    <xf numFmtId="0" fontId="16" fillId="0" borderId="52" xfId="61" applyFont="1" applyFill="1" applyBorder="1" applyAlignment="1" applyProtection="1">
      <alignment horizontal="centerContinuous" vertical="center" wrapText="1"/>
      <protection/>
    </xf>
    <xf numFmtId="176" fontId="16" fillId="0" borderId="133" xfId="61" applyNumberFormat="1" applyFont="1" applyFill="1" applyBorder="1" applyAlignment="1" applyProtection="1">
      <alignment vertical="center"/>
      <protection locked="0"/>
    </xf>
    <xf numFmtId="176" fontId="16" fillId="0" borderId="134" xfId="61" applyNumberFormat="1" applyFont="1" applyFill="1" applyBorder="1" applyAlignment="1" applyProtection="1">
      <alignment vertical="center"/>
      <protection locked="0"/>
    </xf>
    <xf numFmtId="0" fontId="16" fillId="0" borderId="96" xfId="61" applyFont="1" applyFill="1" applyBorder="1" applyAlignment="1" applyProtection="1">
      <alignment vertical="center" wrapText="1"/>
      <protection/>
    </xf>
    <xf numFmtId="0" fontId="3" fillId="0" borderId="135" xfId="0" applyFont="1" applyBorder="1" applyAlignment="1">
      <alignment horizontal="left" indent="1"/>
    </xf>
    <xf numFmtId="0" fontId="9" fillId="0" borderId="0" xfId="62" applyFont="1" applyAlignment="1">
      <alignment horizontal="centerContinuous" vertical="center"/>
      <protection/>
    </xf>
    <xf numFmtId="49" fontId="3" fillId="0" borderId="0" xfId="0" applyNumberFormat="1" applyFont="1" applyBorder="1" applyAlignment="1">
      <alignment horizontal="center" vertical="center" shrinkToFit="1"/>
    </xf>
    <xf numFmtId="176" fontId="3" fillId="0" borderId="0" xfId="0" applyNumberFormat="1" applyFont="1" applyBorder="1" applyAlignment="1">
      <alignment horizontal="right"/>
    </xf>
    <xf numFmtId="176" fontId="3" fillId="0" borderId="0" xfId="0" applyNumberFormat="1" applyFont="1" applyBorder="1" applyAlignment="1">
      <alignment/>
    </xf>
    <xf numFmtId="49" fontId="3" fillId="0" borderId="136" xfId="0" applyNumberFormat="1" applyFont="1" applyBorder="1" applyAlignment="1">
      <alignment horizontal="center" vertical="center" shrinkToFit="1"/>
    </xf>
    <xf numFmtId="176" fontId="3" fillId="0" borderId="136" xfId="0" applyNumberFormat="1" applyFont="1" applyBorder="1" applyAlignment="1">
      <alignment horizontal="right"/>
    </xf>
    <xf numFmtId="176" fontId="3" fillId="0" borderId="55" xfId="0" applyNumberFormat="1" applyFont="1" applyBorder="1" applyAlignment="1">
      <alignment horizontal="right"/>
    </xf>
    <xf numFmtId="0" fontId="0" fillId="0" borderId="0" xfId="0" applyAlignment="1">
      <alignment/>
    </xf>
    <xf numFmtId="0" fontId="4" fillId="0" borderId="0" xfId="0" applyFont="1" applyFill="1" applyAlignment="1">
      <alignment/>
    </xf>
    <xf numFmtId="0" fontId="9" fillId="0" borderId="0" xfId="63" applyFont="1" applyAlignment="1" applyProtection="1">
      <alignment horizontal="centerContinuous" vertical="center"/>
      <protection locked="0"/>
    </xf>
    <xf numFmtId="0" fontId="3" fillId="0" borderId="0" xfId="0" applyFont="1" applyFill="1" applyAlignment="1">
      <alignment horizontal="right"/>
    </xf>
    <xf numFmtId="0" fontId="3" fillId="0" borderId="28" xfId="0" applyFont="1" applyFill="1" applyBorder="1" applyAlignment="1">
      <alignment/>
    </xf>
    <xf numFmtId="0" fontId="3" fillId="0" borderId="31" xfId="0" applyFont="1" applyFill="1" applyBorder="1" applyAlignment="1">
      <alignment/>
    </xf>
    <xf numFmtId="0" fontId="3" fillId="0" borderId="63" xfId="0" applyFont="1" applyFill="1" applyBorder="1" applyAlignment="1">
      <alignment/>
    </xf>
    <xf numFmtId="0" fontId="3" fillId="0" borderId="87" xfId="0" applyFont="1" applyFill="1" applyBorder="1" applyAlignment="1">
      <alignment/>
    </xf>
    <xf numFmtId="0" fontId="3" fillId="0" borderId="37" xfId="0" applyFont="1" applyFill="1" applyBorder="1" applyAlignment="1">
      <alignment/>
    </xf>
    <xf numFmtId="0" fontId="3" fillId="0" borderId="48" xfId="0" applyFont="1" applyFill="1" applyBorder="1" applyAlignment="1">
      <alignment/>
    </xf>
    <xf numFmtId="0" fontId="3" fillId="0" borderId="47" xfId="0" applyFont="1" applyFill="1" applyBorder="1" applyAlignment="1">
      <alignment/>
    </xf>
    <xf numFmtId="0" fontId="3" fillId="0" borderId="53" xfId="0" applyFont="1" applyFill="1" applyBorder="1" applyAlignment="1">
      <alignment/>
    </xf>
    <xf numFmtId="0" fontId="3" fillId="0" borderId="52" xfId="0" applyFont="1" applyFill="1" applyBorder="1" applyAlignment="1">
      <alignment/>
    </xf>
    <xf numFmtId="0" fontId="3" fillId="0" borderId="76" xfId="0" applyFont="1" applyFill="1" applyBorder="1" applyAlignment="1">
      <alignment/>
    </xf>
    <xf numFmtId="0" fontId="3" fillId="0" borderId="38" xfId="0" applyFont="1" applyFill="1" applyBorder="1" applyAlignment="1">
      <alignment/>
    </xf>
    <xf numFmtId="0" fontId="3" fillId="0" borderId="22" xfId="0" applyFont="1" applyFill="1" applyBorder="1" applyAlignment="1">
      <alignment/>
    </xf>
    <xf numFmtId="0" fontId="3" fillId="0" borderId="19" xfId="0" applyFont="1" applyFill="1" applyBorder="1" applyAlignment="1">
      <alignment/>
    </xf>
    <xf numFmtId="0" fontId="3" fillId="0" borderId="61"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78" xfId="0" applyFont="1" applyFill="1" applyBorder="1" applyAlignment="1">
      <alignment/>
    </xf>
    <xf numFmtId="0" fontId="3" fillId="0" borderId="77" xfId="0" applyFont="1" applyFill="1" applyBorder="1" applyAlignment="1">
      <alignment/>
    </xf>
    <xf numFmtId="0" fontId="3" fillId="0" borderId="79" xfId="0" applyFont="1" applyFill="1" applyBorder="1" applyAlignment="1">
      <alignment/>
    </xf>
    <xf numFmtId="0" fontId="3" fillId="0" borderId="45" xfId="0" applyFont="1" applyFill="1" applyBorder="1" applyAlignment="1">
      <alignment/>
    </xf>
    <xf numFmtId="0" fontId="3" fillId="0" borderId="0" xfId="0" applyFont="1" applyFill="1" applyAlignment="1">
      <alignment/>
    </xf>
    <xf numFmtId="0" fontId="3" fillId="0" borderId="51"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0" fontId="3" fillId="0" borderId="38" xfId="0" applyFont="1" applyFill="1" applyBorder="1" applyAlignment="1">
      <alignment vertical="center"/>
    </xf>
    <xf numFmtId="0" fontId="22" fillId="0" borderId="47" xfId="0" applyFont="1" applyFill="1" applyBorder="1" applyAlignment="1">
      <alignment/>
    </xf>
    <xf numFmtId="0" fontId="22" fillId="0" borderId="53" xfId="0" applyFont="1" applyFill="1" applyBorder="1" applyAlignment="1">
      <alignment/>
    </xf>
    <xf numFmtId="176" fontId="16" fillId="33" borderId="137" xfId="61" applyNumberFormat="1" applyFont="1" applyFill="1" applyBorder="1" applyAlignment="1" applyProtection="1">
      <alignment vertical="center"/>
      <protection locked="0"/>
    </xf>
    <xf numFmtId="176" fontId="16" fillId="33" borderId="138" xfId="61" applyNumberFormat="1" applyFont="1" applyFill="1" applyBorder="1" applyAlignment="1" applyProtection="1">
      <alignment vertical="center"/>
      <protection locked="0"/>
    </xf>
    <xf numFmtId="176" fontId="16" fillId="33" borderId="139" xfId="61" applyNumberFormat="1" applyFont="1" applyFill="1" applyBorder="1" applyAlignment="1" applyProtection="1">
      <alignment vertical="center"/>
      <protection locked="0"/>
    </xf>
    <xf numFmtId="176" fontId="16" fillId="33" borderId="140" xfId="61" applyNumberFormat="1" applyFont="1" applyFill="1" applyBorder="1" applyAlignment="1" applyProtection="1">
      <alignment vertical="center"/>
      <protection locked="0"/>
    </xf>
    <xf numFmtId="176" fontId="16" fillId="33" borderId="141" xfId="61" applyNumberFormat="1" applyFont="1" applyFill="1" applyBorder="1" applyAlignment="1" applyProtection="1">
      <alignment vertical="center"/>
      <protection locked="0"/>
    </xf>
    <xf numFmtId="176" fontId="16" fillId="33" borderId="99" xfId="61" applyNumberFormat="1" applyFont="1" applyFill="1" applyBorder="1" applyAlignment="1" applyProtection="1">
      <alignment vertical="center"/>
      <protection locked="0"/>
    </xf>
    <xf numFmtId="176" fontId="16" fillId="33" borderId="101" xfId="61" applyNumberFormat="1" applyFont="1" applyFill="1" applyBorder="1" applyAlignment="1" applyProtection="1">
      <alignment vertical="center"/>
      <protection locked="0"/>
    </xf>
    <xf numFmtId="176" fontId="16" fillId="33" borderId="142" xfId="61" applyNumberFormat="1" applyFont="1" applyFill="1" applyBorder="1" applyAlignment="1" applyProtection="1">
      <alignment vertical="center"/>
      <protection locked="0"/>
    </xf>
    <xf numFmtId="176" fontId="16" fillId="33" borderId="100" xfId="61" applyNumberFormat="1" applyFont="1" applyFill="1" applyBorder="1" applyAlignment="1" applyProtection="1">
      <alignment vertical="center"/>
      <protection locked="0"/>
    </xf>
    <xf numFmtId="176" fontId="16" fillId="33" borderId="143" xfId="61" applyNumberFormat="1" applyFont="1" applyFill="1" applyBorder="1" applyAlignment="1" applyProtection="1">
      <alignment vertical="center"/>
      <protection locked="0"/>
    </xf>
    <xf numFmtId="176" fontId="16" fillId="33" borderId="144" xfId="61" applyNumberFormat="1" applyFont="1" applyFill="1" applyBorder="1" applyAlignment="1" applyProtection="1">
      <alignment vertical="center"/>
      <protection/>
    </xf>
    <xf numFmtId="176" fontId="16" fillId="33" borderId="53" xfId="61" applyNumberFormat="1" applyFont="1" applyFill="1" applyBorder="1" applyAlignment="1" applyProtection="1">
      <alignment vertical="center"/>
      <protection locked="0"/>
    </xf>
    <xf numFmtId="176" fontId="16" fillId="33" borderId="145" xfId="61" applyNumberFormat="1" applyFont="1" applyFill="1" applyBorder="1" applyAlignment="1" applyProtection="1">
      <alignment vertical="center"/>
      <protection locked="0"/>
    </xf>
    <xf numFmtId="176" fontId="16" fillId="33" borderId="146" xfId="61" applyNumberFormat="1" applyFont="1" applyFill="1" applyBorder="1" applyAlignment="1" applyProtection="1">
      <alignment vertical="center"/>
      <protection locked="0"/>
    </xf>
    <xf numFmtId="176" fontId="16" fillId="33" borderId="147" xfId="61" applyNumberFormat="1" applyFont="1" applyFill="1" applyBorder="1" applyAlignment="1" applyProtection="1">
      <alignment vertical="center"/>
      <protection locked="0"/>
    </xf>
    <xf numFmtId="176" fontId="16" fillId="33" borderId="148" xfId="61" applyNumberFormat="1" applyFont="1" applyFill="1" applyBorder="1" applyAlignment="1" applyProtection="1">
      <alignment vertical="center"/>
      <protection locked="0"/>
    </xf>
    <xf numFmtId="176" fontId="16" fillId="33" borderId="85" xfId="61" applyNumberFormat="1" applyFont="1" applyFill="1" applyBorder="1" applyAlignment="1" applyProtection="1">
      <alignment vertical="center"/>
      <protection locked="0"/>
    </xf>
    <xf numFmtId="176" fontId="16" fillId="33" borderId="149" xfId="61" applyNumberFormat="1" applyFont="1" applyFill="1" applyBorder="1" applyAlignment="1" applyProtection="1">
      <alignment vertical="center"/>
      <protection locked="0"/>
    </xf>
    <xf numFmtId="176" fontId="16" fillId="33" borderId="18" xfId="61" applyNumberFormat="1" applyFont="1" applyFill="1" applyBorder="1" applyAlignment="1" applyProtection="1">
      <alignment vertical="center"/>
      <protection locked="0"/>
    </xf>
    <xf numFmtId="176" fontId="16" fillId="33" borderId="150" xfId="61" applyNumberFormat="1" applyFont="1" applyFill="1" applyBorder="1" applyAlignment="1" applyProtection="1">
      <alignment vertical="center"/>
      <protection locked="0"/>
    </xf>
    <xf numFmtId="176" fontId="16" fillId="33" borderId="151" xfId="61" applyNumberFormat="1" applyFont="1" applyFill="1" applyBorder="1" applyAlignment="1" applyProtection="1">
      <alignment vertical="center"/>
      <protection locked="0"/>
    </xf>
    <xf numFmtId="176" fontId="16" fillId="33" borderId="152" xfId="61" applyNumberFormat="1" applyFont="1" applyFill="1" applyBorder="1" applyAlignment="1" applyProtection="1">
      <alignment vertical="center"/>
      <protection locked="0"/>
    </xf>
    <xf numFmtId="176" fontId="16" fillId="33" borderId="124" xfId="61" applyNumberFormat="1" applyFont="1" applyFill="1" applyBorder="1" applyAlignment="1" applyProtection="1">
      <alignment vertical="center"/>
      <protection locked="0"/>
    </xf>
    <xf numFmtId="176" fontId="16" fillId="33" borderId="153" xfId="61" applyNumberFormat="1" applyFont="1" applyFill="1" applyBorder="1" applyAlignment="1" applyProtection="1">
      <alignment vertical="center"/>
      <protection locked="0"/>
    </xf>
    <xf numFmtId="176" fontId="16" fillId="33" borderId="154" xfId="61" applyNumberFormat="1" applyFont="1" applyFill="1" applyBorder="1" applyAlignment="1" applyProtection="1">
      <alignment vertical="center"/>
      <protection locked="0"/>
    </xf>
    <xf numFmtId="176" fontId="16" fillId="33" borderId="125" xfId="61" applyNumberFormat="1" applyFont="1" applyFill="1" applyBorder="1" applyAlignment="1" applyProtection="1">
      <alignment vertical="center"/>
      <protection locked="0"/>
    </xf>
    <xf numFmtId="176" fontId="16" fillId="33" borderId="76" xfId="61" applyNumberFormat="1" applyFont="1" applyFill="1" applyBorder="1" applyAlignment="1" applyProtection="1">
      <alignment vertical="center"/>
      <protection locked="0"/>
    </xf>
    <xf numFmtId="176" fontId="16" fillId="33" borderId="116" xfId="61" applyNumberFormat="1" applyFont="1" applyFill="1" applyBorder="1" applyAlignment="1" applyProtection="1">
      <alignment vertical="center"/>
      <protection locked="0"/>
    </xf>
    <xf numFmtId="176" fontId="16" fillId="33" borderId="107" xfId="61" applyNumberFormat="1" applyFont="1" applyFill="1" applyBorder="1" applyAlignment="1" applyProtection="1">
      <alignment vertical="center"/>
      <protection locked="0"/>
    </xf>
    <xf numFmtId="176" fontId="16" fillId="33" borderId="52" xfId="61" applyNumberFormat="1" applyFont="1" applyFill="1" applyBorder="1" applyAlignment="1" applyProtection="1">
      <alignment vertical="center"/>
      <protection locked="0"/>
    </xf>
    <xf numFmtId="176" fontId="16" fillId="33" borderId="155" xfId="61" applyNumberFormat="1" applyFont="1" applyFill="1" applyBorder="1" applyAlignment="1" applyProtection="1">
      <alignment vertical="center"/>
      <protection locked="0"/>
    </xf>
    <xf numFmtId="176" fontId="16" fillId="33" borderId="156" xfId="61" applyNumberFormat="1" applyFont="1" applyFill="1" applyBorder="1" applyAlignment="1" applyProtection="1">
      <alignment vertical="center"/>
      <protection locked="0"/>
    </xf>
    <xf numFmtId="176" fontId="16" fillId="33" borderId="157" xfId="61" applyNumberFormat="1" applyFont="1" applyFill="1" applyBorder="1" applyAlignment="1" applyProtection="1">
      <alignment vertical="center"/>
      <protection locked="0"/>
    </xf>
    <xf numFmtId="176" fontId="16" fillId="33" borderId="158" xfId="61" applyNumberFormat="1" applyFont="1" applyFill="1" applyBorder="1" applyAlignment="1" applyProtection="1">
      <alignment vertical="center"/>
      <protection locked="0"/>
    </xf>
    <xf numFmtId="0" fontId="3" fillId="0" borderId="0" xfId="0" applyFont="1" applyFill="1" applyBorder="1" applyAlignment="1">
      <alignment horizontal="left"/>
    </xf>
    <xf numFmtId="0" fontId="3" fillId="0" borderId="39" xfId="0" applyFont="1" applyBorder="1" applyAlignment="1">
      <alignment/>
    </xf>
    <xf numFmtId="0" fontId="4" fillId="0" borderId="27" xfId="0" applyFont="1" applyBorder="1" applyAlignment="1" applyProtection="1">
      <alignment/>
      <protection locked="0"/>
    </xf>
    <xf numFmtId="49" fontId="18" fillId="0" borderId="0" xfId="0" applyNumberFormat="1" applyFont="1" applyAlignment="1">
      <alignment horizontal="left"/>
    </xf>
    <xf numFmtId="49" fontId="24" fillId="0" borderId="0" xfId="0" applyNumberFormat="1" applyFont="1" applyAlignment="1">
      <alignment/>
    </xf>
    <xf numFmtId="0" fontId="18" fillId="0" borderId="0" xfId="0" applyFont="1" applyAlignment="1">
      <alignment/>
    </xf>
    <xf numFmtId="0" fontId="24" fillId="0" borderId="0" xfId="0" applyFont="1" applyAlignment="1">
      <alignment horizontal="left"/>
    </xf>
    <xf numFmtId="0" fontId="23" fillId="0" borderId="0" xfId="0" applyFont="1" applyAlignment="1">
      <alignment horizontal="left" indent="1"/>
    </xf>
    <xf numFmtId="0" fontId="24" fillId="0" borderId="0" xfId="0" applyFont="1" applyAlignment="1">
      <alignment/>
    </xf>
    <xf numFmtId="0" fontId="24" fillId="0" borderId="0" xfId="0" applyFont="1" applyAlignment="1">
      <alignment/>
    </xf>
    <xf numFmtId="0" fontId="24" fillId="0" borderId="0" xfId="0" applyFont="1" applyBorder="1" applyAlignment="1">
      <alignment/>
    </xf>
    <xf numFmtId="0" fontId="25" fillId="0" borderId="0" xfId="0" applyFont="1" applyFill="1" applyAlignment="1">
      <alignment/>
    </xf>
    <xf numFmtId="0" fontId="27" fillId="0" borderId="0" xfId="0" applyFont="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6" fillId="0" borderId="0" xfId="0" applyFont="1" applyBorder="1" applyAlignment="1">
      <alignment horizontal="centerContinuous"/>
    </xf>
    <xf numFmtId="0" fontId="3" fillId="0" borderId="25" xfId="0" applyFont="1" applyBorder="1" applyAlignment="1">
      <alignment horizontal="center"/>
    </xf>
    <xf numFmtId="49" fontId="4" fillId="0" borderId="23" xfId="0" applyNumberFormat="1" applyFont="1" applyBorder="1" applyAlignment="1" applyProtection="1">
      <alignment/>
      <protection locked="0"/>
    </xf>
    <xf numFmtId="49" fontId="4" fillId="0" borderId="19" xfId="0" applyNumberFormat="1" applyFont="1" applyBorder="1" applyAlignment="1" applyProtection="1">
      <alignment/>
      <protection locked="0"/>
    </xf>
    <xf numFmtId="49" fontId="4" fillId="0" borderId="61" xfId="0" applyNumberFormat="1" applyFont="1" applyBorder="1" applyAlignment="1" applyProtection="1">
      <alignment/>
      <protection locked="0"/>
    </xf>
    <xf numFmtId="0" fontId="14" fillId="0" borderId="57" xfId="63" applyFont="1" applyBorder="1" applyAlignment="1" applyProtection="1">
      <alignment horizontal="centerContinuous" vertical="center"/>
      <protection locked="0"/>
    </xf>
    <xf numFmtId="0" fontId="14" fillId="0" borderId="55" xfId="63" applyFont="1" applyBorder="1" applyAlignment="1" applyProtection="1">
      <alignment horizontal="centerContinuous" vertical="center"/>
      <protection locked="0"/>
    </xf>
    <xf numFmtId="0" fontId="14" fillId="0" borderId="60" xfId="63" applyFont="1" applyBorder="1" applyAlignment="1" applyProtection="1">
      <alignment horizontal="centerContinuous" vertical="center"/>
      <protection locked="0"/>
    </xf>
    <xf numFmtId="0" fontId="14" fillId="0" borderId="75" xfId="63" applyFont="1" applyBorder="1" applyAlignment="1" applyProtection="1">
      <alignment horizontal="center" vertical="center"/>
      <protection locked="0"/>
    </xf>
    <xf numFmtId="0" fontId="14" fillId="0" borderId="45" xfId="63" applyFont="1" applyBorder="1" applyAlignment="1" applyProtection="1">
      <alignment horizontal="center" vertical="center"/>
      <protection locked="0"/>
    </xf>
    <xf numFmtId="0" fontId="14" fillId="0" borderId="86" xfId="63" applyFont="1" applyBorder="1" applyAlignment="1" applyProtection="1">
      <alignment horizontal="center" vertical="center"/>
      <protection locked="0"/>
    </xf>
    <xf numFmtId="0" fontId="14" fillId="0" borderId="39" xfId="63" applyFont="1" applyBorder="1" applyAlignment="1" applyProtection="1">
      <alignment horizontal="center" vertical="center" shrinkToFit="1"/>
      <protection locked="0"/>
    </xf>
    <xf numFmtId="0" fontId="14" fillId="0" borderId="38" xfId="63" applyFont="1" applyBorder="1" applyAlignment="1" applyProtection="1">
      <alignment horizontal="centerContinuous" vertical="center"/>
      <protection locked="0"/>
    </xf>
    <xf numFmtId="0" fontId="14" fillId="0" borderId="27" xfId="63" applyFont="1" applyBorder="1" applyAlignment="1" applyProtection="1">
      <alignment horizontal="center" vertical="center"/>
      <protection locked="0"/>
    </xf>
    <xf numFmtId="0" fontId="14" fillId="0" borderId="18" xfId="63" applyFont="1" applyBorder="1" applyAlignment="1" applyProtection="1">
      <alignment horizontal="center" vertical="center"/>
      <protection locked="0"/>
    </xf>
    <xf numFmtId="0" fontId="14" fillId="0" borderId="159" xfId="63" applyFont="1" applyBorder="1" applyAlignment="1" applyProtection="1">
      <alignment horizontal="center" vertical="center"/>
      <protection locked="0"/>
    </xf>
    <xf numFmtId="0" fontId="14" fillId="0" borderId="28" xfId="63" applyFont="1" applyBorder="1" applyAlignment="1" applyProtection="1">
      <alignment vertical="center"/>
      <protection locked="0"/>
    </xf>
    <xf numFmtId="187" fontId="14" fillId="0" borderId="88" xfId="63" applyNumberFormat="1" applyFont="1" applyBorder="1" applyAlignment="1" applyProtection="1">
      <alignment vertical="center"/>
      <protection locked="0"/>
    </xf>
    <xf numFmtId="187" fontId="14" fillId="0" borderId="30" xfId="63" applyNumberFormat="1" applyFont="1" applyBorder="1" applyAlignment="1" applyProtection="1">
      <alignment vertical="center"/>
      <protection locked="0"/>
    </xf>
    <xf numFmtId="187" fontId="14" fillId="0" borderId="160" xfId="63" applyNumberFormat="1" applyFont="1" applyBorder="1" applyAlignment="1" applyProtection="1">
      <alignment vertical="center"/>
      <protection locked="0"/>
    </xf>
    <xf numFmtId="176" fontId="14" fillId="0" borderId="40" xfId="63" applyNumberFormat="1" applyFont="1" applyBorder="1" applyAlignment="1" applyProtection="1">
      <alignment vertical="center"/>
      <protection/>
    </xf>
    <xf numFmtId="176" fontId="14" fillId="0" borderId="45" xfId="63" applyNumberFormat="1" applyFont="1" applyBorder="1" applyAlignment="1" applyProtection="1">
      <alignment vertical="center"/>
      <protection locked="0"/>
    </xf>
    <xf numFmtId="176" fontId="14" fillId="0" borderId="86" xfId="63" applyNumberFormat="1" applyFont="1" applyBorder="1" applyAlignment="1" applyProtection="1">
      <alignment vertical="center"/>
      <protection locked="0"/>
    </xf>
    <xf numFmtId="176" fontId="14" fillId="0" borderId="27" xfId="63" applyNumberFormat="1" applyFont="1" applyBorder="1" applyAlignment="1" applyProtection="1">
      <alignment vertical="center"/>
      <protection/>
    </xf>
    <xf numFmtId="176" fontId="14" fillId="0" borderId="18" xfId="63" applyNumberFormat="1" applyFont="1" applyBorder="1" applyAlignment="1" applyProtection="1">
      <alignment vertical="center"/>
      <protection/>
    </xf>
    <xf numFmtId="176" fontId="14" fillId="0" borderId="159" xfId="63" applyNumberFormat="1" applyFont="1" applyBorder="1" applyAlignment="1" applyProtection="1">
      <alignment vertical="center"/>
      <protection/>
    </xf>
    <xf numFmtId="176" fontId="14" fillId="0" borderId="18" xfId="63" applyNumberFormat="1" applyFont="1" applyBorder="1" applyAlignment="1" applyProtection="1">
      <alignment vertical="center"/>
      <protection locked="0"/>
    </xf>
    <xf numFmtId="176" fontId="14" fillId="0" borderId="159" xfId="63" applyNumberFormat="1" applyFont="1" applyBorder="1" applyAlignment="1" applyProtection="1">
      <alignment vertical="center"/>
      <protection locked="0"/>
    </xf>
    <xf numFmtId="176" fontId="14" fillId="0" borderId="161" xfId="63" applyNumberFormat="1" applyFont="1" applyBorder="1" applyAlignment="1" applyProtection="1">
      <alignment vertical="center"/>
      <protection/>
    </xf>
    <xf numFmtId="49" fontId="18" fillId="0" borderId="0" xfId="0" applyNumberFormat="1" applyFont="1" applyAlignment="1">
      <alignment/>
    </xf>
    <xf numFmtId="49" fontId="24" fillId="0" borderId="0" xfId="0" applyNumberFormat="1" applyFont="1" applyFill="1" applyAlignment="1">
      <alignment/>
    </xf>
    <xf numFmtId="49" fontId="3" fillId="0" borderId="0" xfId="0" applyNumberFormat="1" applyFont="1" applyFill="1" applyAlignment="1">
      <alignment/>
    </xf>
    <xf numFmtId="0" fontId="3" fillId="0" borderId="0" xfId="0" applyFont="1" applyBorder="1" applyAlignment="1">
      <alignment horizontal="center" vertical="center" wrapText="1"/>
    </xf>
    <xf numFmtId="0" fontId="28" fillId="0" borderId="0" xfId="0" applyFont="1" applyFill="1" applyAlignment="1">
      <alignment/>
    </xf>
    <xf numFmtId="0" fontId="14" fillId="0" borderId="0" xfId="63"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63" applyFont="1" applyFill="1" applyAlignment="1" applyProtection="1">
      <alignment vertical="center"/>
      <protection locked="0"/>
    </xf>
    <xf numFmtId="0" fontId="14" fillId="0" borderId="0" xfId="63" applyFont="1" applyFill="1" applyAlignment="1" applyProtection="1">
      <alignment vertical="center"/>
      <protection locked="0"/>
    </xf>
    <xf numFmtId="0" fontId="14" fillId="0" borderId="32" xfId="62" applyFont="1" applyBorder="1" applyAlignment="1">
      <alignment horizontal="centerContinuous" vertical="center"/>
      <protection/>
    </xf>
    <xf numFmtId="49" fontId="0" fillId="0" borderId="0" xfId="0" applyNumberFormat="1" applyAlignment="1">
      <alignment/>
    </xf>
    <xf numFmtId="0" fontId="3" fillId="0" borderId="78" xfId="0" applyFont="1" applyBorder="1" applyAlignment="1">
      <alignment horizontal="right"/>
    </xf>
    <xf numFmtId="0" fontId="3" fillId="0" borderId="21" xfId="0" applyFont="1" applyBorder="1" applyAlignment="1">
      <alignment/>
    </xf>
    <xf numFmtId="0" fontId="14" fillId="0" borderId="88" xfId="63" applyFont="1" applyBorder="1" applyAlignment="1" applyProtection="1">
      <alignment horizontal="centerContinuous" vertical="center"/>
      <protection locked="0"/>
    </xf>
    <xf numFmtId="0" fontId="10" fillId="0" borderId="88" xfId="63" applyFont="1" applyBorder="1" applyAlignment="1" applyProtection="1">
      <alignment horizontal="centerContinuous" vertical="center"/>
      <protection locked="0"/>
    </xf>
    <xf numFmtId="0" fontId="10" fillId="0" borderId="88" xfId="63" applyFont="1" applyBorder="1" applyAlignment="1" applyProtection="1">
      <alignment horizontal="centerContinuous" vertical="center" wrapText="1"/>
      <protection locked="0"/>
    </xf>
    <xf numFmtId="0" fontId="10" fillId="0" borderId="32" xfId="63" applyFont="1" applyBorder="1" applyAlignment="1" applyProtection="1">
      <alignment horizontal="centerContinuous" vertical="center" wrapText="1"/>
      <protection locked="0"/>
    </xf>
    <xf numFmtId="49" fontId="20" fillId="0" borderId="0" xfId="0" applyNumberFormat="1" applyFont="1" applyBorder="1" applyAlignment="1" applyProtection="1">
      <alignment vertical="center" wrapText="1"/>
      <protection locked="0"/>
    </xf>
    <xf numFmtId="0" fontId="4" fillId="0" borderId="18" xfId="0" applyFont="1" applyBorder="1" applyAlignment="1" applyProtection="1">
      <alignment shrinkToFit="1"/>
      <protection locked="0"/>
    </xf>
    <xf numFmtId="0" fontId="4" fillId="0" borderId="23" xfId="0" applyFont="1" applyBorder="1" applyAlignment="1" applyProtection="1">
      <alignment shrinkToFit="1"/>
      <protection locked="0"/>
    </xf>
    <xf numFmtId="0" fontId="14" fillId="0" borderId="27" xfId="63" applyFont="1" applyBorder="1" applyAlignment="1" applyProtection="1">
      <alignment vertical="center"/>
      <protection locked="0"/>
    </xf>
    <xf numFmtId="0" fontId="4" fillId="0" borderId="20" xfId="0" applyFont="1" applyBorder="1" applyAlignment="1" applyProtection="1">
      <alignment/>
      <protection locked="0"/>
    </xf>
    <xf numFmtId="0" fontId="4" fillId="0" borderId="21" xfId="0" applyFont="1" applyBorder="1" applyAlignment="1" applyProtection="1">
      <alignment/>
      <protection locked="0"/>
    </xf>
    <xf numFmtId="0" fontId="4" fillId="0" borderId="78" xfId="0" applyFont="1" applyBorder="1" applyAlignment="1" applyProtection="1">
      <alignment/>
      <protection locked="0"/>
    </xf>
    <xf numFmtId="0" fontId="24" fillId="0" borderId="0" xfId="0" applyNumberFormat="1" applyFont="1" applyAlignment="1">
      <alignment vertical="center"/>
    </xf>
    <xf numFmtId="0" fontId="67" fillId="0" borderId="0" xfId="0" applyFont="1" applyAlignment="1">
      <alignment/>
    </xf>
    <xf numFmtId="49" fontId="67" fillId="0" borderId="0" xfId="0" applyNumberFormat="1" applyFont="1" applyAlignment="1">
      <alignment/>
    </xf>
    <xf numFmtId="0" fontId="68" fillId="0" borderId="0" xfId="0" applyFont="1" applyAlignment="1">
      <alignment/>
    </xf>
    <xf numFmtId="49" fontId="67" fillId="0" borderId="0" xfId="0" applyNumberFormat="1" applyFont="1" applyBorder="1" applyAlignment="1">
      <alignment/>
    </xf>
    <xf numFmtId="0" fontId="67" fillId="0" borderId="0" xfId="0" applyFont="1" applyBorder="1" applyAlignment="1">
      <alignment/>
    </xf>
    <xf numFmtId="0" fontId="67" fillId="0" borderId="0" xfId="0" applyNumberFormat="1" applyFont="1" applyBorder="1" applyAlignment="1">
      <alignment/>
    </xf>
    <xf numFmtId="176" fontId="16" fillId="0" borderId="124" xfId="61" applyNumberFormat="1" applyFont="1" applyFill="1" applyBorder="1" applyAlignment="1" applyProtection="1">
      <alignment vertical="center"/>
      <protection/>
    </xf>
    <xf numFmtId="176" fontId="16" fillId="0" borderId="162" xfId="61" applyNumberFormat="1" applyFont="1" applyFill="1" applyBorder="1" applyAlignment="1" applyProtection="1">
      <alignment vertical="center"/>
      <protection/>
    </xf>
    <xf numFmtId="176" fontId="16" fillId="0" borderId="38" xfId="61" applyNumberFormat="1" applyFont="1" applyFill="1" applyBorder="1" applyAlignment="1" applyProtection="1">
      <alignment vertical="center"/>
      <protection locked="0"/>
    </xf>
    <xf numFmtId="0" fontId="16" fillId="0" borderId="51" xfId="61" applyFont="1" applyFill="1" applyBorder="1" applyAlignment="1" applyProtection="1">
      <alignment horizontal="center" vertical="center"/>
      <protection/>
    </xf>
    <xf numFmtId="0" fontId="16" fillId="0" borderId="52" xfId="61" applyFont="1" applyFill="1" applyBorder="1" applyAlignment="1" applyProtection="1">
      <alignment horizontal="center" vertical="center"/>
      <protection/>
    </xf>
    <xf numFmtId="0" fontId="14" fillId="0" borderId="116" xfId="61" applyFont="1" applyFill="1" applyBorder="1" applyAlignment="1" applyProtection="1">
      <alignment vertical="center"/>
      <protection/>
    </xf>
    <xf numFmtId="0" fontId="0" fillId="0" borderId="0" xfId="64" applyFont="1" applyAlignment="1" applyProtection="1">
      <alignment horizontal="left" vertical="center" indent="4"/>
      <protection locked="0"/>
    </xf>
    <xf numFmtId="0" fontId="16" fillId="0" borderId="116" xfId="61" applyFont="1" applyFill="1" applyBorder="1" applyAlignment="1" applyProtection="1">
      <alignment vertical="center"/>
      <protection/>
    </xf>
    <xf numFmtId="0" fontId="3" fillId="0" borderId="20" xfId="0" applyFont="1" applyBorder="1" applyAlignment="1">
      <alignment/>
    </xf>
    <xf numFmtId="0" fontId="3" fillId="0" borderId="78" xfId="0" applyFont="1" applyBorder="1" applyAlignment="1">
      <alignment/>
    </xf>
    <xf numFmtId="0" fontId="30" fillId="0" borderId="0" xfId="0" applyFont="1" applyAlignment="1">
      <alignment/>
    </xf>
    <xf numFmtId="0" fontId="9" fillId="0" borderId="0" xfId="62" applyFont="1" applyFill="1" applyAlignment="1">
      <alignment vertical="center"/>
      <protection/>
    </xf>
    <xf numFmtId="0" fontId="67" fillId="0" borderId="0" xfId="0" applyFont="1" applyFill="1" applyAlignment="1">
      <alignment/>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49" fontId="14" fillId="0" borderId="23" xfId="0" applyNumberFormat="1" applyFont="1" applyBorder="1" applyAlignment="1">
      <alignment shrinkToFit="1"/>
    </xf>
    <xf numFmtId="49" fontId="14" fillId="0" borderId="19" xfId="0" applyNumberFormat="1" applyFont="1" applyBorder="1" applyAlignment="1">
      <alignment shrinkToFit="1"/>
    </xf>
    <xf numFmtId="49" fontId="14" fillId="0" borderId="61" xfId="0" applyNumberFormat="1" applyFont="1" applyBorder="1" applyAlignment="1">
      <alignment shrinkToFit="1"/>
    </xf>
    <xf numFmtId="49" fontId="3" fillId="0" borderId="23" xfId="0" applyNumberFormat="1" applyFont="1" applyBorder="1" applyAlignment="1">
      <alignment shrinkToFit="1"/>
    </xf>
    <xf numFmtId="49" fontId="3" fillId="0" borderId="19" xfId="0" applyNumberFormat="1" applyFont="1" applyBorder="1" applyAlignment="1">
      <alignment shrinkToFit="1"/>
    </xf>
    <xf numFmtId="49" fontId="3" fillId="0" borderId="61" xfId="0" applyNumberFormat="1" applyFont="1" applyBorder="1" applyAlignment="1">
      <alignment shrinkToFit="1"/>
    </xf>
    <xf numFmtId="49" fontId="14" fillId="0" borderId="18" xfId="0" applyNumberFormat="1" applyFont="1" applyBorder="1" applyAlignment="1">
      <alignment shrinkToFit="1"/>
    </xf>
    <xf numFmtId="49" fontId="14" fillId="0" borderId="0" xfId="0" applyNumberFormat="1" applyFont="1" applyBorder="1" applyAlignment="1">
      <alignment shrinkToFit="1"/>
    </xf>
    <xf numFmtId="49" fontId="14" fillId="0" borderId="22" xfId="0" applyNumberFormat="1" applyFont="1" applyBorder="1" applyAlignment="1">
      <alignment shrinkToFit="1"/>
    </xf>
    <xf numFmtId="49" fontId="3" fillId="0" borderId="18" xfId="0" applyNumberFormat="1" applyFont="1" applyBorder="1" applyAlignment="1">
      <alignment shrinkToFit="1"/>
    </xf>
    <xf numFmtId="49" fontId="3" fillId="0" borderId="0" xfId="0" applyNumberFormat="1" applyFont="1" applyBorder="1" applyAlignment="1">
      <alignment shrinkToFit="1"/>
    </xf>
    <xf numFmtId="49" fontId="3" fillId="0" borderId="22" xfId="0" applyNumberFormat="1" applyFont="1" applyBorder="1" applyAlignment="1">
      <alignment shrinkToFit="1"/>
    </xf>
    <xf numFmtId="49" fontId="14" fillId="0" borderId="27" xfId="0" applyNumberFormat="1" applyFont="1" applyBorder="1" applyAlignment="1">
      <alignment shrinkToFit="1"/>
    </xf>
    <xf numFmtId="0" fontId="3" fillId="0" borderId="27" xfId="0" applyFont="1" applyBorder="1" applyAlignment="1">
      <alignment/>
    </xf>
    <xf numFmtId="0" fontId="3" fillId="0" borderId="27" xfId="0" applyFont="1" applyBorder="1" applyAlignment="1">
      <alignment shrinkToFit="1"/>
    </xf>
    <xf numFmtId="210" fontId="3" fillId="0" borderId="0" xfId="0" applyNumberFormat="1" applyFont="1" applyAlignment="1">
      <alignment vertical="top" wrapText="1"/>
    </xf>
    <xf numFmtId="0" fontId="3" fillId="0" borderId="20" xfId="0" applyFont="1" applyBorder="1" applyAlignment="1">
      <alignment/>
    </xf>
    <xf numFmtId="0" fontId="3" fillId="0" borderId="21" xfId="0" applyFont="1" applyBorder="1" applyAlignment="1">
      <alignment/>
    </xf>
    <xf numFmtId="0" fontId="3" fillId="0" borderId="78" xfId="0" applyFont="1" applyBorder="1" applyAlignment="1">
      <alignment/>
    </xf>
    <xf numFmtId="0" fontId="3" fillId="0" borderId="23" xfId="0" applyFont="1" applyBorder="1" applyAlignment="1">
      <alignment/>
    </xf>
    <xf numFmtId="0" fontId="3" fillId="0" borderId="19" xfId="0" applyFont="1" applyBorder="1" applyAlignment="1">
      <alignment/>
    </xf>
    <xf numFmtId="0" fontId="3" fillId="0" borderId="61" xfId="0" applyFont="1" applyBorder="1" applyAlignment="1">
      <alignment/>
    </xf>
    <xf numFmtId="49" fontId="14" fillId="0" borderId="20" xfId="0" applyNumberFormat="1" applyFont="1" applyBorder="1" applyAlignment="1">
      <alignment shrinkToFit="1"/>
    </xf>
    <xf numFmtId="49" fontId="14" fillId="0" borderId="21" xfId="0" applyNumberFormat="1" applyFont="1" applyBorder="1" applyAlignment="1">
      <alignment shrinkToFit="1"/>
    </xf>
    <xf numFmtId="49" fontId="14" fillId="0" borderId="78" xfId="0" applyNumberFormat="1" applyFont="1" applyBorder="1" applyAlignment="1">
      <alignment shrinkToFit="1"/>
    </xf>
    <xf numFmtId="49" fontId="3" fillId="0" borderId="20" xfId="0" applyNumberFormat="1" applyFont="1" applyBorder="1" applyAlignment="1">
      <alignment shrinkToFit="1"/>
    </xf>
    <xf numFmtId="49" fontId="3" fillId="0" borderId="21" xfId="0" applyNumberFormat="1" applyFont="1" applyBorder="1" applyAlignment="1">
      <alignment shrinkToFit="1"/>
    </xf>
    <xf numFmtId="49" fontId="3" fillId="0" borderId="78" xfId="0" applyNumberFormat="1" applyFont="1" applyBorder="1" applyAlignment="1">
      <alignment shrinkToFit="1"/>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61" xfId="0" applyNumberFormat="1" applyFont="1" applyBorder="1" applyAlignment="1">
      <alignment horizontal="center" vertical="center"/>
    </xf>
    <xf numFmtId="0" fontId="0" fillId="0" borderId="21" xfId="0" applyBorder="1" applyAlignment="1">
      <alignment horizontal="center" vertical="center"/>
    </xf>
    <xf numFmtId="0" fontId="0" fillId="0" borderId="78"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61" xfId="0" applyBorder="1" applyAlignment="1">
      <alignment horizontal="center" vertical="center"/>
    </xf>
    <xf numFmtId="0" fontId="3" fillId="0" borderId="47" xfId="0" applyFont="1" applyBorder="1" applyAlignment="1">
      <alignment/>
    </xf>
    <xf numFmtId="0" fontId="3" fillId="0" borderId="37" xfId="0" applyFont="1" applyBorder="1" applyAlignment="1">
      <alignment/>
    </xf>
    <xf numFmtId="0" fontId="3" fillId="0" borderId="48" xfId="0" applyFont="1" applyBorder="1" applyAlignment="1">
      <alignment/>
    </xf>
    <xf numFmtId="0" fontId="3" fillId="0" borderId="0" xfId="0" applyFont="1" applyBorder="1" applyAlignment="1">
      <alignment/>
    </xf>
    <xf numFmtId="0" fontId="3" fillId="0" borderId="47" xfId="0" applyFont="1" applyBorder="1" applyAlignment="1">
      <alignment horizontal="center"/>
    </xf>
    <xf numFmtId="0" fontId="3" fillId="0" borderId="37" xfId="0" applyFont="1" applyBorder="1" applyAlignment="1">
      <alignment horizontal="center"/>
    </xf>
    <xf numFmtId="0" fontId="3" fillId="0" borderId="48" xfId="0" applyFont="1" applyBorder="1" applyAlignment="1">
      <alignment horizontal="center"/>
    </xf>
    <xf numFmtId="49" fontId="3" fillId="0" borderId="50" xfId="0" applyNumberFormat="1" applyFont="1" applyBorder="1" applyAlignment="1">
      <alignment horizontal="center"/>
    </xf>
    <xf numFmtId="176" fontId="3" fillId="0" borderId="50" xfId="0" applyNumberFormat="1" applyFont="1" applyBorder="1" applyAlignment="1">
      <alignment/>
    </xf>
    <xf numFmtId="10" fontId="3" fillId="0" borderId="145" xfId="0" applyNumberFormat="1" applyFont="1" applyBorder="1" applyAlignment="1">
      <alignment/>
    </xf>
    <xf numFmtId="176" fontId="3" fillId="0" borderId="48" xfId="0" applyNumberFormat="1" applyFont="1" applyBorder="1" applyAlignment="1">
      <alignment/>
    </xf>
    <xf numFmtId="10" fontId="3" fillId="0" borderId="76" xfId="0" applyNumberFormat="1" applyFont="1" applyBorder="1" applyAlignment="1">
      <alignment/>
    </xf>
    <xf numFmtId="176" fontId="3" fillId="0" borderId="61" xfId="0" applyNumberFormat="1" applyFont="1" applyBorder="1" applyAlignment="1">
      <alignment shrinkToFit="1"/>
    </xf>
    <xf numFmtId="176" fontId="3" fillId="0" borderId="26" xfId="0" applyNumberFormat="1" applyFont="1" applyBorder="1" applyAlignment="1">
      <alignment shrinkToFit="1"/>
    </xf>
    <xf numFmtId="176" fontId="3" fillId="0" borderId="69" xfId="0" applyNumberFormat="1" applyFont="1" applyBorder="1" applyAlignment="1">
      <alignment shrinkToFit="1"/>
    </xf>
    <xf numFmtId="176" fontId="3" fillId="0" borderId="49" xfId="0" applyNumberFormat="1" applyFont="1" applyBorder="1" applyAlignment="1">
      <alignment shrinkToFit="1"/>
    </xf>
    <xf numFmtId="176" fontId="3" fillId="0" borderId="163" xfId="0" applyNumberFormat="1" applyFont="1" applyBorder="1" applyAlignment="1">
      <alignment shrinkToFit="1"/>
    </xf>
    <xf numFmtId="0" fontId="3" fillId="0" borderId="53" xfId="0" applyFont="1" applyBorder="1" applyAlignment="1">
      <alignment horizontal="center" shrinkToFit="1"/>
    </xf>
    <xf numFmtId="0" fontId="3" fillId="0" borderId="52" xfId="0" applyFont="1" applyBorder="1" applyAlignment="1">
      <alignment horizontal="center" shrinkToFit="1"/>
    </xf>
    <xf numFmtId="0" fontId="3" fillId="0" borderId="76" xfId="0" applyFont="1" applyBorder="1" applyAlignment="1">
      <alignment horizontal="center" shrinkToFit="1"/>
    </xf>
    <xf numFmtId="176" fontId="3" fillId="0" borderId="26" xfId="0" applyNumberFormat="1" applyFont="1" applyBorder="1" applyAlignment="1">
      <alignment/>
    </xf>
    <xf numFmtId="10" fontId="3" fillId="0" borderId="50" xfId="0" applyNumberFormat="1" applyFont="1" applyBorder="1" applyAlignment="1">
      <alignment/>
    </xf>
    <xf numFmtId="176" fontId="3" fillId="0" borderId="1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9" xfId="0" applyNumberFormat="1" applyFont="1" applyBorder="1" applyAlignment="1">
      <alignment horizontal="right" vertical="center"/>
    </xf>
    <xf numFmtId="176" fontId="3" fillId="0" borderId="61" xfId="0" applyNumberFormat="1" applyFont="1" applyBorder="1" applyAlignment="1">
      <alignment horizontal="right" vertical="center"/>
    </xf>
    <xf numFmtId="10" fontId="3" fillId="0" borderId="47" xfId="0" applyNumberFormat="1" applyFont="1" applyBorder="1" applyAlignment="1">
      <alignment/>
    </xf>
    <xf numFmtId="10" fontId="3" fillId="0" borderId="37" xfId="0" applyNumberFormat="1" applyFont="1" applyBorder="1" applyAlignment="1">
      <alignment/>
    </xf>
    <xf numFmtId="10" fontId="3" fillId="0" borderId="70" xfId="0" applyNumberFormat="1" applyFont="1" applyBorder="1" applyAlignment="1">
      <alignment/>
    </xf>
    <xf numFmtId="177" fontId="3" fillId="0" borderId="145" xfId="0" applyNumberFormat="1" applyFont="1" applyBorder="1" applyAlignment="1">
      <alignment horizontal="center"/>
    </xf>
    <xf numFmtId="177" fontId="3" fillId="0" borderId="46" xfId="0" applyNumberFormat="1" applyFont="1" applyBorder="1" applyAlignment="1">
      <alignment horizontal="center"/>
    </xf>
    <xf numFmtId="0" fontId="3" fillId="0" borderId="164" xfId="0" applyFont="1" applyBorder="1" applyAlignment="1">
      <alignment horizontal="center" shrinkToFit="1"/>
    </xf>
    <xf numFmtId="0" fontId="3" fillId="0" borderId="55" xfId="0" applyFont="1" applyBorder="1" applyAlignment="1">
      <alignment horizontal="center" shrinkToFit="1"/>
    </xf>
    <xf numFmtId="0" fontId="3" fillId="0" borderId="60" xfId="0" applyFont="1" applyBorder="1" applyAlignment="1">
      <alignment horizontal="center" shrinkToFit="1"/>
    </xf>
    <xf numFmtId="0" fontId="3" fillId="0" borderId="45" xfId="0" applyFont="1" applyBorder="1" applyAlignment="1">
      <alignment horizontal="center" shrinkToFit="1"/>
    </xf>
    <xf numFmtId="0" fontId="3" fillId="0" borderId="39" xfId="0" applyFont="1" applyBorder="1" applyAlignment="1">
      <alignment horizontal="center" shrinkToFit="1"/>
    </xf>
    <xf numFmtId="0" fontId="3" fillId="0" borderId="79" xfId="0" applyFont="1" applyBorder="1" applyAlignment="1">
      <alignment horizontal="center" shrinkToFit="1"/>
    </xf>
    <xf numFmtId="177" fontId="3" fillId="0" borderId="53" xfId="0" applyNumberFormat="1" applyFont="1" applyBorder="1" applyAlignment="1">
      <alignment/>
    </xf>
    <xf numFmtId="177" fontId="3" fillId="0" borderId="52" xfId="0" applyNumberFormat="1" applyFont="1" applyBorder="1" applyAlignment="1">
      <alignment/>
    </xf>
    <xf numFmtId="177" fontId="3" fillId="0" borderId="76" xfId="0" applyNumberFormat="1" applyFont="1" applyBorder="1" applyAlignment="1">
      <alignment/>
    </xf>
    <xf numFmtId="0" fontId="3" fillId="0" borderId="88" xfId="0" applyFont="1" applyBorder="1" applyAlignment="1">
      <alignment horizontal="center" vertical="center"/>
    </xf>
    <xf numFmtId="0" fontId="3" fillId="0" borderId="32" xfId="0" applyFont="1" applyBorder="1" applyAlignment="1">
      <alignment horizontal="center" vertical="center"/>
    </xf>
    <xf numFmtId="0" fontId="3" fillId="0" borderId="145" xfId="0" applyFont="1" applyBorder="1" applyAlignment="1">
      <alignment horizontal="center" vertical="center"/>
    </xf>
    <xf numFmtId="0" fontId="3" fillId="0" borderId="46" xfId="0" applyFont="1" applyBorder="1" applyAlignment="1">
      <alignment horizontal="center" vertical="center"/>
    </xf>
    <xf numFmtId="0" fontId="3" fillId="0" borderId="165" xfId="0" applyFont="1" applyBorder="1" applyAlignment="1">
      <alignment horizontal="left" indent="1"/>
    </xf>
    <xf numFmtId="0" fontId="3" fillId="0" borderId="88" xfId="0" applyFont="1" applyBorder="1" applyAlignment="1">
      <alignment horizontal="left" indent="1"/>
    </xf>
    <xf numFmtId="0" fontId="3" fillId="0" borderId="35" xfId="0" applyFont="1" applyBorder="1" applyAlignment="1">
      <alignment vertical="center"/>
    </xf>
    <xf numFmtId="0" fontId="3" fillId="0" borderId="50" xfId="0" applyFont="1" applyBorder="1" applyAlignment="1">
      <alignment vertical="center"/>
    </xf>
    <xf numFmtId="0" fontId="3" fillId="0" borderId="33" xfId="0" applyFont="1" applyBorder="1" applyAlignment="1">
      <alignment vertical="center"/>
    </xf>
    <xf numFmtId="0" fontId="3" fillId="0" borderId="75" xfId="0" applyFont="1" applyBorder="1" applyAlignment="1">
      <alignment/>
    </xf>
    <xf numFmtId="176" fontId="3" fillId="0" borderId="21"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0" fontId="3" fillId="0" borderId="34" xfId="0" applyFont="1" applyBorder="1" applyAlignment="1">
      <alignment/>
    </xf>
    <xf numFmtId="0" fontId="3" fillId="0" borderId="88" xfId="0" applyFont="1" applyBorder="1" applyAlignment="1">
      <alignment/>
    </xf>
    <xf numFmtId="0" fontId="3" fillId="0" borderId="32" xfId="0" applyFont="1" applyBorder="1" applyAlignment="1">
      <alignment/>
    </xf>
    <xf numFmtId="0" fontId="3" fillId="0" borderId="36" xfId="0" applyFont="1" applyBorder="1" applyAlignment="1">
      <alignment/>
    </xf>
    <xf numFmtId="0" fontId="3" fillId="0" borderId="145" xfId="0" applyFont="1" applyBorder="1" applyAlignment="1">
      <alignment/>
    </xf>
    <xf numFmtId="0" fontId="3" fillId="0" borderId="46" xfId="0" applyFont="1" applyBorder="1" applyAlignment="1">
      <alignment/>
    </xf>
    <xf numFmtId="0" fontId="3" fillId="0" borderId="35" xfId="0" applyFont="1" applyBorder="1" applyAlignment="1">
      <alignment/>
    </xf>
    <xf numFmtId="0" fontId="3" fillId="0" borderId="50" xfId="0" applyFont="1" applyBorder="1" applyAlignment="1">
      <alignment/>
    </xf>
    <xf numFmtId="0" fontId="3" fillId="0" borderId="33" xfId="0" applyFont="1" applyBorder="1" applyAlignment="1">
      <alignment/>
    </xf>
    <xf numFmtId="0" fontId="3" fillId="0" borderId="166" xfId="0" applyFont="1" applyBorder="1" applyAlignment="1">
      <alignment horizontal="center"/>
    </xf>
    <xf numFmtId="0" fontId="3" fillId="0" borderId="167" xfId="0" applyFont="1" applyBorder="1" applyAlignment="1">
      <alignment horizontal="center"/>
    </xf>
    <xf numFmtId="0" fontId="3" fillId="0" borderId="168" xfId="0" applyFont="1" applyBorder="1" applyAlignment="1">
      <alignment horizont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77" xfId="0" applyFont="1" applyBorder="1" applyAlignment="1">
      <alignment/>
    </xf>
    <xf numFmtId="0" fontId="3" fillId="0" borderId="21" xfId="0" applyFont="1" applyBorder="1" applyAlignment="1">
      <alignment/>
    </xf>
    <xf numFmtId="0" fontId="3" fillId="0" borderId="169" xfId="0" applyFont="1" applyBorder="1" applyAlignment="1">
      <alignment/>
    </xf>
    <xf numFmtId="176" fontId="3" fillId="0" borderId="170" xfId="0" applyNumberFormat="1" applyFont="1" applyBorder="1" applyAlignment="1">
      <alignment shrinkToFit="1"/>
    </xf>
    <xf numFmtId="176" fontId="3" fillId="0" borderId="167" xfId="0" applyNumberFormat="1" applyFont="1" applyBorder="1" applyAlignment="1">
      <alignment shrinkToFit="1"/>
    </xf>
    <xf numFmtId="176" fontId="3" fillId="0" borderId="171" xfId="0" applyNumberFormat="1" applyFont="1" applyBorder="1" applyAlignment="1">
      <alignment shrinkToFit="1"/>
    </xf>
    <xf numFmtId="0" fontId="3" fillId="0" borderId="167" xfId="0" applyFont="1" applyBorder="1" applyAlignment="1">
      <alignment horizontal="center" shrinkToFit="1"/>
    </xf>
    <xf numFmtId="0" fontId="3" fillId="0" borderId="69" xfId="0" applyFont="1" applyBorder="1" applyAlignment="1">
      <alignment/>
    </xf>
    <xf numFmtId="0" fontId="3" fillId="0" borderId="49" xfId="0" applyFont="1" applyBorder="1" applyAlignment="1">
      <alignment/>
    </xf>
    <xf numFmtId="0" fontId="3" fillId="0" borderId="163" xfId="0" applyFont="1" applyBorder="1" applyAlignment="1">
      <alignment/>
    </xf>
    <xf numFmtId="0" fontId="3" fillId="0" borderId="28" xfId="0" applyFont="1" applyBorder="1" applyAlignment="1">
      <alignment shrinkToFit="1"/>
    </xf>
    <xf numFmtId="0" fontId="3" fillId="0" borderId="31" xfId="0" applyFont="1" applyBorder="1" applyAlignment="1">
      <alignment shrinkToFit="1"/>
    </xf>
    <xf numFmtId="0" fontId="3" fillId="0" borderId="40" xfId="0" applyFont="1" applyBorder="1" applyAlignment="1">
      <alignment shrinkToFit="1"/>
    </xf>
    <xf numFmtId="0" fontId="3" fillId="0" borderId="35" xfId="0" applyFont="1" applyBorder="1" applyAlignment="1">
      <alignment/>
    </xf>
    <xf numFmtId="0" fontId="3" fillId="0" borderId="50" xfId="0" applyFont="1" applyBorder="1" applyAlignment="1">
      <alignment/>
    </xf>
    <xf numFmtId="0" fontId="3" fillId="0" borderId="33" xfId="0" applyFont="1" applyBorder="1" applyAlignment="1">
      <alignment/>
    </xf>
    <xf numFmtId="0" fontId="3" fillId="0" borderId="36" xfId="0" applyFont="1" applyBorder="1" applyAlignment="1">
      <alignment/>
    </xf>
    <xf numFmtId="0" fontId="3" fillId="0" borderId="145" xfId="0" applyFont="1" applyBorder="1" applyAlignment="1">
      <alignment/>
    </xf>
    <xf numFmtId="0" fontId="3" fillId="0" borderId="46" xfId="0" applyFont="1" applyBorder="1" applyAlignment="1">
      <alignment/>
    </xf>
    <xf numFmtId="176" fontId="3" fillId="0" borderId="76" xfId="0" applyNumberFormat="1" applyFont="1" applyBorder="1" applyAlignment="1">
      <alignment shrinkToFit="1"/>
    </xf>
    <xf numFmtId="176" fontId="3" fillId="0" borderId="145" xfId="0" applyNumberFormat="1" applyFont="1" applyBorder="1" applyAlignment="1">
      <alignment shrinkToFit="1"/>
    </xf>
    <xf numFmtId="176" fontId="3" fillId="0" borderId="53" xfId="0" applyNumberFormat="1" applyFont="1" applyBorder="1" applyAlignment="1">
      <alignment shrinkToFit="1"/>
    </xf>
    <xf numFmtId="176" fontId="3" fillId="0" borderId="36" xfId="0" applyNumberFormat="1" applyFont="1" applyBorder="1" applyAlignment="1">
      <alignment shrinkToFit="1"/>
    </xf>
    <xf numFmtId="176" fontId="3" fillId="0" borderId="46" xfId="0" applyNumberFormat="1" applyFont="1" applyBorder="1" applyAlignment="1">
      <alignment shrinkToFit="1"/>
    </xf>
    <xf numFmtId="0" fontId="3" fillId="0" borderId="171" xfId="0" applyFont="1" applyBorder="1" applyAlignment="1">
      <alignment horizontal="center" shrinkToFit="1"/>
    </xf>
    <xf numFmtId="0" fontId="3" fillId="0" borderId="39" xfId="0" applyFont="1" applyBorder="1" applyAlignment="1">
      <alignment horizontal="right"/>
    </xf>
    <xf numFmtId="176" fontId="3" fillId="0" borderId="50" xfId="0" applyNumberFormat="1" applyFont="1" applyBorder="1" applyAlignment="1">
      <alignment shrinkToFit="1"/>
    </xf>
    <xf numFmtId="176" fontId="3" fillId="0" borderId="47" xfId="0" applyNumberFormat="1" applyFont="1" applyBorder="1" applyAlignment="1">
      <alignment shrinkToFit="1"/>
    </xf>
    <xf numFmtId="176" fontId="3" fillId="0" borderId="35" xfId="0" applyNumberFormat="1" applyFont="1" applyBorder="1" applyAlignment="1">
      <alignment shrinkToFit="1"/>
    </xf>
    <xf numFmtId="176" fontId="3" fillId="0" borderId="33" xfId="0" applyNumberFormat="1" applyFont="1" applyBorder="1" applyAlignment="1">
      <alignment shrinkToFit="1"/>
    </xf>
    <xf numFmtId="10" fontId="3" fillId="0" borderId="18" xfId="0" applyNumberFormat="1" applyFont="1" applyBorder="1" applyAlignment="1">
      <alignment horizontal="right" vertical="center"/>
    </xf>
    <xf numFmtId="10" fontId="3" fillId="0" borderId="0" xfId="0" applyNumberFormat="1" applyFont="1" applyBorder="1" applyAlignment="1">
      <alignment horizontal="right" vertical="center"/>
    </xf>
    <xf numFmtId="10" fontId="3" fillId="0" borderId="161" xfId="0" applyNumberFormat="1" applyFont="1" applyBorder="1" applyAlignment="1">
      <alignment horizontal="right" vertical="center"/>
    </xf>
    <xf numFmtId="10" fontId="3" fillId="0" borderId="23" xfId="0" applyNumberFormat="1" applyFont="1" applyBorder="1" applyAlignment="1">
      <alignment horizontal="right" vertical="center"/>
    </xf>
    <xf numFmtId="10" fontId="3" fillId="0" borderId="19" xfId="0" applyNumberFormat="1" applyFont="1" applyBorder="1" applyAlignment="1">
      <alignment horizontal="right" vertical="center"/>
    </xf>
    <xf numFmtId="10" fontId="3" fillId="0" borderId="67" xfId="0" applyNumberFormat="1" applyFont="1" applyBorder="1" applyAlignment="1">
      <alignment horizontal="right" vertical="center"/>
    </xf>
    <xf numFmtId="10" fontId="3" fillId="0" borderId="20" xfId="0" applyNumberFormat="1" applyFont="1" applyBorder="1" applyAlignment="1">
      <alignment horizontal="right" vertical="center"/>
    </xf>
    <xf numFmtId="10" fontId="3" fillId="0" borderId="21" xfId="0" applyNumberFormat="1" applyFont="1" applyBorder="1" applyAlignment="1">
      <alignment horizontal="right" vertical="center"/>
    </xf>
    <xf numFmtId="10" fontId="3" fillId="0" borderId="169"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78" xfId="0" applyNumberFormat="1" applyFont="1" applyBorder="1" applyAlignment="1">
      <alignment horizontal="right" vertical="center"/>
    </xf>
    <xf numFmtId="0" fontId="3" fillId="0" borderId="0" xfId="0" applyFont="1" applyBorder="1" applyAlignment="1">
      <alignment horizontal="right"/>
    </xf>
    <xf numFmtId="0" fontId="3" fillId="0" borderId="34" xfId="0" applyFont="1" applyBorder="1" applyAlignment="1">
      <alignment/>
    </xf>
    <xf numFmtId="0" fontId="3" fillId="0" borderId="88" xfId="0" applyFont="1" applyBorder="1" applyAlignment="1">
      <alignment/>
    </xf>
    <xf numFmtId="0" fontId="3" fillId="0" borderId="32" xfId="0" applyFont="1" applyBorder="1" applyAlignment="1">
      <alignment/>
    </xf>
    <xf numFmtId="0" fontId="3" fillId="0" borderId="24" xfId="0" applyFont="1" applyBorder="1" applyAlignment="1">
      <alignment/>
    </xf>
    <xf numFmtId="0" fontId="3" fillId="0" borderId="26" xfId="0" applyFont="1" applyBorder="1" applyAlignment="1">
      <alignment/>
    </xf>
    <xf numFmtId="0" fontId="3" fillId="0" borderId="44" xfId="0" applyFont="1" applyBorder="1" applyAlignment="1">
      <alignment/>
    </xf>
    <xf numFmtId="176" fontId="3" fillId="0" borderId="48" xfId="0" applyNumberFormat="1" applyFont="1" applyBorder="1" applyAlignment="1">
      <alignment shrinkToFit="1"/>
    </xf>
    <xf numFmtId="176" fontId="3" fillId="0" borderId="78" xfId="0" applyNumberFormat="1" applyFont="1" applyBorder="1" applyAlignment="1">
      <alignment shrinkToFit="1"/>
    </xf>
    <xf numFmtId="176" fontId="3" fillId="0" borderId="20" xfId="0" applyNumberFormat="1" applyFont="1" applyBorder="1" applyAlignment="1">
      <alignment shrinkToFit="1"/>
    </xf>
    <xf numFmtId="0" fontId="3" fillId="0" borderId="166" xfId="0" applyFont="1" applyBorder="1" applyAlignment="1">
      <alignment horizontal="center" shrinkToFit="1"/>
    </xf>
    <xf numFmtId="0" fontId="3" fillId="0" borderId="168" xfId="0" applyFont="1" applyBorder="1" applyAlignment="1">
      <alignment horizontal="center" shrinkToFit="1"/>
    </xf>
    <xf numFmtId="0" fontId="3" fillId="0" borderId="170" xfId="0" applyFont="1" applyBorder="1" applyAlignment="1">
      <alignment horizontal="center" shrinkToFit="1"/>
    </xf>
    <xf numFmtId="176" fontId="3" fillId="0" borderId="23" xfId="0" applyNumberFormat="1" applyFont="1" applyBorder="1" applyAlignment="1">
      <alignment shrinkToFit="1"/>
    </xf>
    <xf numFmtId="176" fontId="3" fillId="0" borderId="24" xfId="0" applyNumberFormat="1" applyFont="1" applyBorder="1" applyAlignment="1">
      <alignment shrinkToFit="1"/>
    </xf>
    <xf numFmtId="176" fontId="3" fillId="0" borderId="44" xfId="0" applyNumberFormat="1" applyFont="1" applyBorder="1" applyAlignment="1">
      <alignment shrinkToFit="1"/>
    </xf>
    <xf numFmtId="0" fontId="3" fillId="0" borderId="29" xfId="0" applyFont="1" applyBorder="1" applyAlignment="1">
      <alignment/>
    </xf>
    <xf numFmtId="0" fontId="3" fillId="0" borderId="19" xfId="0" applyFont="1" applyBorder="1" applyAlignment="1">
      <alignment/>
    </xf>
    <xf numFmtId="0" fontId="3" fillId="0" borderId="67" xfId="0" applyFont="1" applyBorder="1" applyAlignment="1">
      <alignment/>
    </xf>
    <xf numFmtId="176" fontId="3" fillId="0" borderId="166" xfId="0" applyNumberFormat="1" applyFont="1" applyBorder="1" applyAlignment="1">
      <alignment shrinkToFit="1"/>
    </xf>
    <xf numFmtId="176" fontId="3" fillId="0" borderId="168" xfId="0" applyNumberFormat="1" applyFont="1" applyBorder="1" applyAlignment="1">
      <alignment shrinkToFit="1"/>
    </xf>
    <xf numFmtId="176" fontId="3" fillId="0" borderId="34" xfId="0" applyNumberFormat="1" applyFont="1" applyBorder="1" applyAlignment="1">
      <alignment shrinkToFit="1"/>
    </xf>
    <xf numFmtId="176" fontId="3" fillId="0" borderId="88" xfId="0" applyNumberFormat="1" applyFont="1" applyBorder="1" applyAlignment="1">
      <alignment shrinkToFit="1"/>
    </xf>
    <xf numFmtId="176" fontId="3" fillId="0" borderId="32" xfId="0" applyNumberFormat="1" applyFont="1" applyBorder="1" applyAlignment="1">
      <alignment shrinkToFit="1"/>
    </xf>
    <xf numFmtId="176" fontId="3" fillId="0" borderId="63" xfId="0" applyNumberFormat="1" applyFont="1" applyBorder="1" applyAlignment="1">
      <alignment shrinkToFit="1"/>
    </xf>
    <xf numFmtId="176" fontId="3" fillId="0" borderId="30" xfId="0" applyNumberFormat="1" applyFont="1" applyBorder="1" applyAlignment="1">
      <alignment shrinkToFit="1"/>
    </xf>
    <xf numFmtId="0" fontId="3" fillId="0" borderId="51" xfId="0" applyFont="1" applyFill="1" applyBorder="1" applyAlignment="1">
      <alignment horizontal="center" shrinkToFit="1"/>
    </xf>
    <xf numFmtId="0" fontId="3" fillId="0" borderId="52" xfId="0" applyFont="1" applyFill="1" applyBorder="1" applyAlignment="1">
      <alignment horizontal="center" shrinkToFit="1"/>
    </xf>
    <xf numFmtId="0" fontId="3" fillId="0" borderId="71" xfId="0" applyFont="1" applyFill="1" applyBorder="1" applyAlignment="1">
      <alignment horizontal="center" shrinkToFit="1"/>
    </xf>
    <xf numFmtId="0" fontId="3" fillId="0" borderId="87" xfId="0" applyFont="1" applyFill="1" applyBorder="1" applyAlignment="1">
      <alignment horizontal="center"/>
    </xf>
    <xf numFmtId="0" fontId="3" fillId="0" borderId="37" xfId="0" applyFont="1" applyFill="1" applyBorder="1" applyAlignment="1">
      <alignment horizontal="center"/>
    </xf>
    <xf numFmtId="0" fontId="3" fillId="0" borderId="70" xfId="0" applyFont="1" applyFill="1" applyBorder="1" applyAlignment="1">
      <alignment horizontal="center"/>
    </xf>
    <xf numFmtId="0" fontId="3" fillId="0" borderId="172" xfId="0" applyFont="1" applyFill="1" applyBorder="1" applyAlignment="1">
      <alignment horizontal="center"/>
    </xf>
    <xf numFmtId="0" fontId="3" fillId="0" borderId="136" xfId="0" applyFont="1" applyFill="1" applyBorder="1" applyAlignment="1">
      <alignment horizontal="center"/>
    </xf>
    <xf numFmtId="0" fontId="3" fillId="0" borderId="173" xfId="0" applyFont="1" applyFill="1" applyBorder="1" applyAlignment="1">
      <alignment horizontal="center"/>
    </xf>
    <xf numFmtId="3" fontId="3" fillId="0" borderId="28" xfId="0" applyNumberFormat="1" applyFont="1" applyFill="1" applyBorder="1" applyAlignment="1">
      <alignment/>
    </xf>
    <xf numFmtId="3" fontId="3" fillId="0" borderId="31" xfId="0" applyNumberFormat="1" applyFont="1" applyFill="1" applyBorder="1" applyAlignment="1">
      <alignment/>
    </xf>
    <xf numFmtId="3" fontId="3" fillId="0" borderId="40" xfId="0" applyNumberFormat="1" applyFont="1" applyFill="1" applyBorder="1" applyAlignment="1">
      <alignment/>
    </xf>
    <xf numFmtId="3" fontId="3" fillId="0" borderId="49" xfId="0" applyNumberFormat="1" applyFont="1" applyFill="1" applyBorder="1" applyAlignment="1">
      <alignment/>
    </xf>
    <xf numFmtId="3" fontId="3" fillId="0" borderId="20" xfId="0" applyNumberFormat="1" applyFont="1" applyFill="1" applyBorder="1" applyAlignment="1">
      <alignment/>
    </xf>
    <xf numFmtId="3" fontId="3" fillId="0" borderId="50" xfId="0" applyNumberFormat="1" applyFont="1" applyFill="1" applyBorder="1" applyAlignment="1">
      <alignment/>
    </xf>
    <xf numFmtId="3" fontId="3" fillId="0" borderId="47" xfId="0" applyNumberFormat="1" applyFont="1" applyFill="1" applyBorder="1" applyAlignment="1">
      <alignment/>
    </xf>
    <xf numFmtId="3" fontId="3" fillId="0" borderId="172" xfId="0" applyNumberFormat="1" applyFont="1" applyFill="1" applyBorder="1" applyAlignment="1">
      <alignment/>
    </xf>
    <xf numFmtId="3" fontId="3" fillId="0" borderId="136" xfId="0" applyNumberFormat="1" applyFont="1" applyFill="1" applyBorder="1" applyAlignment="1">
      <alignment/>
    </xf>
    <xf numFmtId="3" fontId="3" fillId="0" borderId="173" xfId="0" applyNumberFormat="1" applyFont="1" applyFill="1" applyBorder="1" applyAlignment="1">
      <alignment/>
    </xf>
    <xf numFmtId="3" fontId="3" fillId="0" borderId="87" xfId="0" applyNumberFormat="1" applyFont="1" applyFill="1" applyBorder="1" applyAlignment="1">
      <alignment/>
    </xf>
    <xf numFmtId="3" fontId="3" fillId="0" borderId="37" xfId="0" applyNumberFormat="1" applyFont="1" applyFill="1" applyBorder="1" applyAlignment="1">
      <alignment/>
    </xf>
    <xf numFmtId="3" fontId="3" fillId="0" borderId="70" xfId="0" applyNumberFormat="1" applyFont="1" applyFill="1" applyBorder="1" applyAlignment="1">
      <alignment/>
    </xf>
    <xf numFmtId="3" fontId="3" fillId="0" borderId="167" xfId="0" applyNumberFormat="1" applyFont="1" applyFill="1" applyBorder="1" applyAlignment="1">
      <alignment/>
    </xf>
    <xf numFmtId="3" fontId="3" fillId="0" borderId="170" xfId="0" applyNumberFormat="1" applyFont="1" applyFill="1" applyBorder="1" applyAlignment="1">
      <alignment shrinkToFit="1"/>
    </xf>
    <xf numFmtId="3" fontId="3" fillId="0" borderId="167" xfId="0" applyNumberFormat="1" applyFont="1" applyFill="1" applyBorder="1" applyAlignment="1">
      <alignment shrinkToFit="1"/>
    </xf>
    <xf numFmtId="0" fontId="3" fillId="0" borderId="28" xfId="0" applyFont="1" applyFill="1" applyBorder="1" applyAlignment="1">
      <alignment horizontal="center"/>
    </xf>
    <xf numFmtId="0" fontId="3" fillId="0" borderId="31" xfId="0" applyFont="1" applyFill="1" applyBorder="1" applyAlignment="1">
      <alignment horizontal="center"/>
    </xf>
    <xf numFmtId="0" fontId="3" fillId="0" borderId="40" xfId="0" applyFont="1" applyFill="1" applyBorder="1" applyAlignment="1">
      <alignment horizontal="center"/>
    </xf>
    <xf numFmtId="0" fontId="3" fillId="0" borderId="87" xfId="0" applyFont="1" applyFill="1" applyBorder="1" applyAlignment="1">
      <alignment horizontal="center" shrinkToFit="1"/>
    </xf>
    <xf numFmtId="0" fontId="3" fillId="0" borderId="37" xfId="0" applyFont="1" applyFill="1" applyBorder="1" applyAlignment="1">
      <alignment horizontal="center" shrinkToFit="1"/>
    </xf>
    <xf numFmtId="0" fontId="3" fillId="0" borderId="70" xfId="0" applyFont="1" applyFill="1" applyBorder="1" applyAlignment="1">
      <alignment horizontal="center" shrinkToFit="1"/>
    </xf>
    <xf numFmtId="3" fontId="3" fillId="0" borderId="51" xfId="0" applyNumberFormat="1" applyFont="1" applyFill="1" applyBorder="1" applyAlignment="1">
      <alignment/>
    </xf>
    <xf numFmtId="3" fontId="3" fillId="0" borderId="52" xfId="0" applyNumberFormat="1" applyFont="1" applyFill="1" applyBorder="1" applyAlignment="1">
      <alignment/>
    </xf>
    <xf numFmtId="3" fontId="3" fillId="0" borderId="71" xfId="0" applyNumberFormat="1" applyFont="1" applyFill="1" applyBorder="1" applyAlignment="1">
      <alignment/>
    </xf>
    <xf numFmtId="3" fontId="3" fillId="0" borderId="48" xfId="0" applyNumberFormat="1" applyFont="1" applyFill="1" applyBorder="1" applyAlignment="1">
      <alignment/>
    </xf>
    <xf numFmtId="3" fontId="3" fillId="0" borderId="78" xfId="0" applyNumberFormat="1" applyFont="1" applyFill="1" applyBorder="1" applyAlignment="1">
      <alignment/>
    </xf>
    <xf numFmtId="0" fontId="3" fillId="0" borderId="60" xfId="0" applyFont="1" applyFill="1" applyBorder="1" applyAlignment="1">
      <alignment horizontal="center"/>
    </xf>
    <xf numFmtId="0" fontId="3" fillId="0" borderId="165" xfId="0" applyFont="1" applyFill="1" applyBorder="1" applyAlignment="1">
      <alignment horizontal="center"/>
    </xf>
    <xf numFmtId="0" fontId="3" fillId="0" borderId="166" xfId="0" applyFont="1" applyFill="1" applyBorder="1" applyAlignment="1">
      <alignment horizontal="center"/>
    </xf>
    <xf numFmtId="0" fontId="3" fillId="0" borderId="167" xfId="0" applyFont="1" applyFill="1" applyBorder="1" applyAlignment="1">
      <alignment horizontal="center"/>
    </xf>
    <xf numFmtId="3" fontId="3" fillId="0" borderId="61" xfId="0" applyNumberFormat="1" applyFont="1" applyFill="1" applyBorder="1" applyAlignment="1">
      <alignment/>
    </xf>
    <xf numFmtId="3" fontId="3" fillId="0" borderId="26" xfId="0" applyNumberFormat="1" applyFont="1" applyFill="1" applyBorder="1" applyAlignment="1">
      <alignment/>
    </xf>
    <xf numFmtId="3" fontId="3" fillId="0" borderId="88" xfId="0" applyNumberFormat="1" applyFont="1" applyFill="1" applyBorder="1" applyAlignment="1">
      <alignment/>
    </xf>
    <xf numFmtId="0" fontId="3" fillId="0" borderId="0" xfId="0" applyFont="1" applyFill="1" applyAlignment="1">
      <alignment horizontal="right"/>
    </xf>
    <xf numFmtId="0" fontId="3" fillId="0" borderId="38" xfId="0" applyFont="1" applyFill="1" applyBorder="1" applyAlignment="1">
      <alignment horizontal="center"/>
    </xf>
    <xf numFmtId="0" fontId="3" fillId="0" borderId="0" xfId="0" applyFont="1" applyFill="1" applyBorder="1" applyAlignment="1">
      <alignment horizontal="center"/>
    </xf>
    <xf numFmtId="0" fontId="3" fillId="0" borderId="161" xfId="0" applyFont="1" applyFill="1" applyBorder="1" applyAlignment="1">
      <alignment horizontal="center"/>
    </xf>
    <xf numFmtId="3" fontId="3" fillId="0" borderId="166" xfId="0" applyNumberFormat="1" applyFont="1" applyFill="1" applyBorder="1" applyAlignment="1">
      <alignment/>
    </xf>
    <xf numFmtId="3" fontId="3" fillId="0" borderId="168" xfId="0" applyNumberFormat="1" applyFont="1" applyFill="1" applyBorder="1" applyAlignment="1">
      <alignment/>
    </xf>
    <xf numFmtId="3" fontId="3" fillId="0" borderId="63" xfId="0" applyNumberFormat="1" applyFont="1" applyFill="1" applyBorder="1" applyAlignment="1">
      <alignment/>
    </xf>
    <xf numFmtId="0" fontId="3" fillId="0" borderId="164" xfId="0" applyFont="1" applyFill="1" applyBorder="1" applyAlignment="1">
      <alignment horizontal="center"/>
    </xf>
    <xf numFmtId="3" fontId="3" fillId="0" borderId="30" xfId="0" applyNumberFormat="1" applyFont="1" applyFill="1" applyBorder="1" applyAlignment="1">
      <alignment/>
    </xf>
    <xf numFmtId="0" fontId="3" fillId="0" borderId="168" xfId="0" applyFont="1" applyFill="1" applyBorder="1" applyAlignment="1">
      <alignment horizontal="center"/>
    </xf>
    <xf numFmtId="9" fontId="3" fillId="0" borderId="167" xfId="0" applyNumberFormat="1" applyFont="1" applyFill="1" applyBorder="1" applyAlignment="1">
      <alignment/>
    </xf>
    <xf numFmtId="9" fontId="3" fillId="0" borderId="168" xfId="0" applyNumberFormat="1" applyFont="1" applyFill="1" applyBorder="1" applyAlignment="1">
      <alignment/>
    </xf>
    <xf numFmtId="0" fontId="3" fillId="0" borderId="69" xfId="0" applyFont="1" applyFill="1" applyBorder="1" applyAlignment="1">
      <alignment horizontal="center"/>
    </xf>
    <xf numFmtId="0" fontId="3" fillId="0" borderId="49" xfId="0" applyFont="1" applyFill="1" applyBorder="1" applyAlignment="1">
      <alignment horizontal="center"/>
    </xf>
    <xf numFmtId="0" fontId="3" fillId="0" borderId="163" xfId="0" applyFont="1" applyFill="1" applyBorder="1" applyAlignment="1">
      <alignment horizontal="center"/>
    </xf>
    <xf numFmtId="177" fontId="3" fillId="0" borderId="26" xfId="0" applyNumberFormat="1" applyFont="1" applyFill="1" applyBorder="1" applyAlignment="1">
      <alignment/>
    </xf>
    <xf numFmtId="177" fontId="3" fillId="0" borderId="44" xfId="0" applyNumberFormat="1" applyFont="1" applyFill="1" applyBorder="1" applyAlignment="1">
      <alignment/>
    </xf>
    <xf numFmtId="177" fontId="3" fillId="0" borderId="49" xfId="0" applyNumberFormat="1" applyFont="1" applyFill="1" applyBorder="1" applyAlignment="1">
      <alignment/>
    </xf>
    <xf numFmtId="177" fontId="3" fillId="0" borderId="163" xfId="0" applyNumberFormat="1" applyFont="1" applyFill="1" applyBorder="1" applyAlignment="1">
      <alignment/>
    </xf>
    <xf numFmtId="3" fontId="3" fillId="0" borderId="171" xfId="0" applyNumberFormat="1" applyFont="1" applyFill="1" applyBorder="1" applyAlignment="1">
      <alignment shrinkToFit="1"/>
    </xf>
    <xf numFmtId="0" fontId="3" fillId="0" borderId="171" xfId="0" applyFont="1" applyFill="1" applyBorder="1" applyAlignment="1">
      <alignment horizontal="center"/>
    </xf>
    <xf numFmtId="3" fontId="3" fillId="0" borderId="23" xfId="0" applyNumberFormat="1" applyFont="1" applyFill="1" applyBorder="1" applyAlignment="1">
      <alignment/>
    </xf>
    <xf numFmtId="0" fontId="3" fillId="0" borderId="24" xfId="0" applyFont="1" applyFill="1" applyBorder="1" applyAlignment="1">
      <alignment horizontal="center"/>
    </xf>
    <xf numFmtId="0" fontId="3" fillId="0" borderId="26" xfId="0" applyFont="1" applyFill="1" applyBorder="1" applyAlignment="1">
      <alignment horizontal="center"/>
    </xf>
    <xf numFmtId="0" fontId="3" fillId="0" borderId="44" xfId="0" applyFont="1" applyFill="1" applyBorder="1" applyAlignment="1">
      <alignment horizontal="center"/>
    </xf>
    <xf numFmtId="0" fontId="3" fillId="0" borderId="170" xfId="0" applyFont="1" applyFill="1" applyBorder="1" applyAlignment="1">
      <alignment horizontal="center"/>
    </xf>
    <xf numFmtId="0" fontId="3" fillId="0" borderId="50" xfId="0" applyFont="1" applyBorder="1" applyAlignment="1">
      <alignment horizontal="center" vertical="center"/>
    </xf>
    <xf numFmtId="0" fontId="3"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7" xfId="0" applyFont="1" applyBorder="1" applyAlignment="1">
      <alignment horizontal="left" vertical="center" wrapText="1"/>
    </xf>
    <xf numFmtId="0" fontId="3" fillId="0" borderId="37" xfId="0" applyFont="1" applyBorder="1" applyAlignment="1">
      <alignment horizontal="left" vertical="center" wrapText="1"/>
    </xf>
    <xf numFmtId="0" fontId="3" fillId="0" borderId="48" xfId="0" applyFont="1" applyBorder="1" applyAlignment="1">
      <alignment horizontal="left" vertical="center" wrapText="1"/>
    </xf>
    <xf numFmtId="0" fontId="3" fillId="0" borderId="87" xfId="0" applyFont="1" applyBorder="1" applyAlignment="1">
      <alignment vertical="center"/>
    </xf>
    <xf numFmtId="0" fontId="3" fillId="0" borderId="37" xfId="0" applyFont="1" applyBorder="1" applyAlignment="1">
      <alignment vertical="center"/>
    </xf>
    <xf numFmtId="0" fontId="3" fillId="0" borderId="48" xfId="0" applyFont="1" applyBorder="1" applyAlignment="1">
      <alignment vertical="center"/>
    </xf>
    <xf numFmtId="0" fontId="3" fillId="0" borderId="37" xfId="0" applyFont="1" applyBorder="1" applyAlignment="1">
      <alignment vertical="center" wrapText="1"/>
    </xf>
    <xf numFmtId="0" fontId="3" fillId="0" borderId="48" xfId="0" applyFont="1" applyBorder="1" applyAlignment="1">
      <alignment vertical="center" wrapText="1"/>
    </xf>
    <xf numFmtId="49" fontId="3" fillId="0" borderId="50" xfId="0" applyNumberFormat="1" applyFont="1" applyBorder="1" applyAlignment="1">
      <alignment horizontal="right" vertical="center"/>
    </xf>
    <xf numFmtId="0" fontId="3" fillId="0" borderId="21" xfId="0" applyFont="1" applyBorder="1" applyAlignment="1">
      <alignment vertical="center" wrapText="1"/>
    </xf>
    <xf numFmtId="0" fontId="3" fillId="0" borderId="78" xfId="0" applyFont="1" applyBorder="1" applyAlignment="1">
      <alignment vertical="center" wrapText="1"/>
    </xf>
    <xf numFmtId="0" fontId="3" fillId="0" borderId="19" xfId="0" applyFont="1" applyBorder="1" applyAlignment="1">
      <alignment vertical="center" wrapText="1"/>
    </xf>
    <xf numFmtId="0" fontId="3" fillId="0" borderId="61" xfId="0" applyFont="1" applyBorder="1" applyAlignment="1">
      <alignment vertical="center" wrapText="1"/>
    </xf>
    <xf numFmtId="0" fontId="3" fillId="0" borderId="51" xfId="0" applyFont="1" applyBorder="1" applyAlignment="1">
      <alignment vertical="center"/>
    </xf>
    <xf numFmtId="0" fontId="3" fillId="0" borderId="52" xfId="0" applyFont="1" applyBorder="1" applyAlignment="1">
      <alignment vertical="center"/>
    </xf>
    <xf numFmtId="0" fontId="3" fillId="0" borderId="76" xfId="0" applyFont="1" applyBorder="1" applyAlignment="1">
      <alignment vertical="center"/>
    </xf>
    <xf numFmtId="0" fontId="3" fillId="0" borderId="50" xfId="0" applyFont="1" applyBorder="1" applyAlignment="1">
      <alignment vertical="center" wrapText="1"/>
    </xf>
    <xf numFmtId="49" fontId="3" fillId="0" borderId="145" xfId="0" applyNumberFormat="1" applyFont="1" applyBorder="1" applyAlignment="1">
      <alignment horizontal="right" vertical="center"/>
    </xf>
    <xf numFmtId="0" fontId="3" fillId="0" borderId="23" xfId="0" applyFont="1" applyBorder="1" applyAlignment="1">
      <alignment vertical="center" wrapText="1"/>
    </xf>
    <xf numFmtId="0" fontId="3" fillId="0" borderId="21" xfId="0" applyFont="1" applyBorder="1" applyAlignment="1">
      <alignment vertical="center"/>
    </xf>
    <xf numFmtId="0" fontId="3" fillId="0" borderId="78" xfId="0" applyFont="1" applyBorder="1" applyAlignment="1">
      <alignment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70" xfId="0" applyFont="1" applyBorder="1" applyAlignment="1">
      <alignment horizontal="center" vertical="center"/>
    </xf>
    <xf numFmtId="0" fontId="3" fillId="0" borderId="55" xfId="0" applyFont="1" applyBorder="1" applyAlignment="1">
      <alignment vertical="center"/>
    </xf>
    <xf numFmtId="0" fontId="3" fillId="0" borderId="6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61" xfId="0" applyFont="1" applyBorder="1" applyAlignment="1">
      <alignment vertical="center"/>
    </xf>
    <xf numFmtId="0" fontId="3" fillId="0" borderId="164" xfId="0" applyFont="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78" xfId="0" applyFont="1" applyBorder="1" applyAlignment="1">
      <alignment horizontal="center" vertical="center"/>
    </xf>
    <xf numFmtId="0" fontId="3" fillId="0" borderId="37" xfId="0" applyFont="1" applyBorder="1" applyAlignment="1">
      <alignment horizontal="left" vertical="center"/>
    </xf>
    <xf numFmtId="0" fontId="3" fillId="0" borderId="48" xfId="0" applyFont="1" applyBorder="1" applyAlignment="1">
      <alignment horizontal="left" vertical="center"/>
    </xf>
    <xf numFmtId="0" fontId="3" fillId="0" borderId="50" xfId="0" applyFont="1" applyBorder="1" applyAlignment="1">
      <alignment horizontal="left" vertical="center" indent="1"/>
    </xf>
    <xf numFmtId="0" fontId="3" fillId="0" borderId="33" xfId="0" applyFont="1" applyBorder="1" applyAlignment="1">
      <alignment horizontal="left" vertical="center" indent="1"/>
    </xf>
    <xf numFmtId="49" fontId="3" fillId="0" borderId="57"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76" xfId="0" applyFont="1" applyBorder="1" applyAlignment="1">
      <alignment horizontal="center" vertical="center"/>
    </xf>
    <xf numFmtId="49" fontId="3" fillId="0" borderId="58" xfId="0" applyNumberFormat="1" applyFont="1" applyBorder="1" applyAlignment="1">
      <alignment horizontal="center" vertical="center" wrapText="1"/>
    </xf>
    <xf numFmtId="49" fontId="3" fillId="0" borderId="161" xfId="0" applyNumberFormat="1" applyFont="1" applyBorder="1" applyAlignment="1">
      <alignment horizontal="center" vertical="center" wrapText="1"/>
    </xf>
    <xf numFmtId="49" fontId="3" fillId="0" borderId="75" xfId="0" applyNumberFormat="1" applyFont="1" applyBorder="1" applyAlignment="1">
      <alignment horizontal="right" vertical="center" wrapText="1"/>
    </xf>
    <xf numFmtId="176" fontId="3" fillId="0" borderId="88" xfId="0" applyNumberFormat="1" applyFont="1" applyBorder="1" applyAlignment="1">
      <alignment/>
    </xf>
    <xf numFmtId="176" fontId="3" fillId="0" borderId="32" xfId="0" applyNumberFormat="1" applyFont="1" applyBorder="1" applyAlignment="1">
      <alignment/>
    </xf>
    <xf numFmtId="0" fontId="3" fillId="0" borderId="1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87" xfId="0" applyFont="1" applyBorder="1" applyAlignment="1">
      <alignment horizontal="center" vertical="center"/>
    </xf>
    <xf numFmtId="0" fontId="3" fillId="0" borderId="48" xfId="0" applyFont="1" applyBorder="1" applyAlignment="1">
      <alignment horizontal="center" vertical="center"/>
    </xf>
    <xf numFmtId="176" fontId="3" fillId="0" borderId="30" xfId="0" applyNumberFormat="1" applyFont="1" applyBorder="1" applyAlignment="1">
      <alignment horizontal="right"/>
    </xf>
    <xf numFmtId="176" fontId="3" fillId="0" borderId="31" xfId="0" applyNumberFormat="1" applyFont="1" applyBorder="1" applyAlignment="1">
      <alignment horizontal="right"/>
    </xf>
    <xf numFmtId="176" fontId="3" fillId="0" borderId="63" xfId="0" applyNumberFormat="1" applyFont="1" applyBorder="1" applyAlignment="1">
      <alignment horizontal="right"/>
    </xf>
    <xf numFmtId="0" fontId="3" fillId="0" borderId="35" xfId="0" applyFont="1" applyBorder="1" applyAlignment="1">
      <alignment horizontal="left" vertical="center" shrinkToFit="1"/>
    </xf>
    <xf numFmtId="0" fontId="3" fillId="0" borderId="50" xfId="0" applyFont="1" applyBorder="1" applyAlignment="1">
      <alignment horizontal="left" vertical="center" shrinkToFit="1"/>
    </xf>
    <xf numFmtId="49" fontId="3" fillId="0" borderId="164" xfId="0" applyNumberFormat="1" applyFont="1" applyBorder="1" applyAlignment="1">
      <alignment horizontal="left" vertical="center" wrapText="1" indent="1"/>
    </xf>
    <xf numFmtId="49" fontId="3" fillId="0" borderId="55" xfId="0" applyNumberFormat="1" applyFont="1" applyBorder="1" applyAlignment="1">
      <alignment horizontal="left" vertical="center" wrapText="1" indent="1"/>
    </xf>
    <xf numFmtId="49" fontId="3" fillId="0" borderId="58" xfId="0" applyNumberFormat="1" applyFont="1" applyBorder="1" applyAlignment="1">
      <alignment horizontal="left" vertical="center" wrapText="1" indent="1"/>
    </xf>
    <xf numFmtId="49" fontId="3" fillId="0" borderId="18"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161" xfId="0" applyNumberFormat="1" applyFont="1" applyBorder="1" applyAlignment="1">
      <alignment horizontal="left" vertical="center" wrapText="1" indent="1"/>
    </xf>
    <xf numFmtId="49" fontId="3" fillId="0" borderId="41" xfId="0" applyNumberFormat="1" applyFont="1" applyBorder="1" applyAlignment="1">
      <alignment horizontal="right" vertical="center" wrapText="1"/>
    </xf>
    <xf numFmtId="49" fontId="3" fillId="0" borderId="39" xfId="0" applyNumberFormat="1" applyFont="1" applyBorder="1" applyAlignment="1">
      <alignment horizontal="right" vertical="center" wrapText="1"/>
    </xf>
    <xf numFmtId="49" fontId="3" fillId="0" borderId="79" xfId="0" applyNumberFormat="1" applyFont="1" applyBorder="1" applyAlignment="1">
      <alignment horizontal="right" vertical="center" wrapText="1"/>
    </xf>
    <xf numFmtId="49" fontId="3" fillId="0" borderId="164"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176" fontId="3" fillId="0" borderId="47" xfId="0" applyNumberFormat="1" applyFont="1" applyBorder="1" applyAlignment="1">
      <alignment/>
    </xf>
    <xf numFmtId="176" fontId="3" fillId="0" borderId="37" xfId="0" applyNumberFormat="1" applyFont="1" applyBorder="1" applyAlignment="1">
      <alignment/>
    </xf>
    <xf numFmtId="176" fontId="3" fillId="0" borderId="48" xfId="0" applyNumberFormat="1" applyFont="1" applyBorder="1" applyAlignment="1">
      <alignment/>
    </xf>
    <xf numFmtId="176" fontId="3" fillId="0" borderId="167" xfId="0" applyNumberFormat="1" applyFont="1" applyBorder="1" applyAlignment="1">
      <alignment/>
    </xf>
    <xf numFmtId="187" fontId="3" fillId="0" borderId="88" xfId="0" applyNumberFormat="1" applyFont="1" applyBorder="1" applyAlignment="1">
      <alignment/>
    </xf>
    <xf numFmtId="176" fontId="3" fillId="0" borderId="87" xfId="0" applyNumberFormat="1" applyFont="1" applyBorder="1" applyAlignment="1">
      <alignment/>
    </xf>
    <xf numFmtId="176" fontId="3" fillId="0" borderId="172" xfId="0" applyNumberFormat="1" applyFont="1" applyBorder="1" applyAlignment="1">
      <alignment/>
    </xf>
    <xf numFmtId="176" fontId="3" fillId="0" borderId="136" xfId="0" applyNumberFormat="1" applyFont="1" applyBorder="1" applyAlignment="1">
      <alignment/>
    </xf>
    <xf numFmtId="176" fontId="3" fillId="0" borderId="170" xfId="0" applyNumberFormat="1" applyFont="1" applyBorder="1" applyAlignment="1">
      <alignment/>
    </xf>
    <xf numFmtId="176" fontId="3" fillId="0" borderId="49" xfId="0" applyNumberFormat="1" applyFont="1" applyBorder="1" applyAlignment="1">
      <alignment/>
    </xf>
    <xf numFmtId="179" fontId="3" fillId="0" borderId="50" xfId="0" applyNumberFormat="1" applyFont="1" applyBorder="1" applyAlignment="1">
      <alignment/>
    </xf>
    <xf numFmtId="179" fontId="3" fillId="0" borderId="167" xfId="0" applyNumberFormat="1" applyFont="1" applyBorder="1" applyAlignment="1">
      <alignment/>
    </xf>
    <xf numFmtId="179" fontId="3" fillId="0" borderId="49" xfId="0" applyNumberFormat="1" applyFont="1" applyBorder="1" applyAlignment="1">
      <alignment/>
    </xf>
    <xf numFmtId="0" fontId="3" fillId="0" borderId="57" xfId="0" applyFont="1" applyBorder="1" applyAlignment="1">
      <alignment horizontal="center" vertical="center"/>
    </xf>
    <xf numFmtId="0" fontId="0" fillId="0" borderId="55" xfId="0" applyBorder="1" applyAlignment="1">
      <alignment/>
    </xf>
    <xf numFmtId="0" fontId="0" fillId="0" borderId="60" xfId="0" applyBorder="1" applyAlignment="1">
      <alignment/>
    </xf>
    <xf numFmtId="0" fontId="0" fillId="0" borderId="41" xfId="0" applyBorder="1" applyAlignment="1">
      <alignment/>
    </xf>
    <xf numFmtId="0" fontId="0" fillId="0" borderId="39" xfId="0" applyBorder="1" applyAlignment="1">
      <alignment/>
    </xf>
    <xf numFmtId="0" fontId="0" fillId="0" borderId="79" xfId="0" applyBorder="1" applyAlignment="1">
      <alignment/>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49" fontId="3" fillId="0" borderId="30" xfId="0" applyNumberFormat="1" applyFont="1" applyBorder="1" applyAlignment="1">
      <alignment horizontal="right" vertical="center"/>
    </xf>
    <xf numFmtId="49" fontId="3" fillId="0" borderId="31" xfId="0" applyNumberFormat="1" applyFont="1" applyBorder="1" applyAlignment="1">
      <alignment horizontal="right" vertical="center"/>
    </xf>
    <xf numFmtId="49" fontId="3" fillId="0" borderId="47" xfId="0" applyNumberFormat="1" applyFont="1" applyBorder="1" applyAlignment="1">
      <alignment horizontal="right" vertical="center"/>
    </xf>
    <xf numFmtId="49" fontId="3" fillId="0" borderId="37" xfId="0" applyNumberFormat="1" applyFont="1" applyBorder="1" applyAlignment="1">
      <alignment horizontal="right" vertical="center"/>
    </xf>
    <xf numFmtId="179" fontId="3" fillId="0" borderId="88" xfId="0" applyNumberFormat="1" applyFont="1" applyBorder="1" applyAlignment="1">
      <alignment/>
    </xf>
    <xf numFmtId="0" fontId="3" fillId="0" borderId="172" xfId="0" applyFont="1" applyBorder="1" applyAlignment="1">
      <alignment horizontal="center"/>
    </xf>
    <xf numFmtId="0" fontId="3" fillId="0" borderId="136" xfId="0" applyFont="1" applyBorder="1" applyAlignment="1">
      <alignment horizontal="center"/>
    </xf>
    <xf numFmtId="0" fontId="3" fillId="0" borderId="173" xfId="0" applyFont="1" applyBorder="1" applyAlignment="1">
      <alignment horizontal="center"/>
    </xf>
    <xf numFmtId="0" fontId="3" fillId="0" borderId="35" xfId="0" applyFont="1" applyBorder="1" applyAlignment="1">
      <alignment horizontal="left"/>
    </xf>
    <xf numFmtId="0" fontId="3" fillId="0" borderId="50"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88" xfId="0" applyFont="1" applyBorder="1" applyAlignment="1">
      <alignment horizontal="left"/>
    </xf>
    <xf numFmtId="0" fontId="3" fillId="0" borderId="32" xfId="0" applyFont="1" applyBorder="1" applyAlignment="1">
      <alignment horizontal="left"/>
    </xf>
    <xf numFmtId="49" fontId="3" fillId="0" borderId="60" xfId="0" applyNumberFormat="1" applyFont="1" applyBorder="1" applyAlignment="1">
      <alignment horizontal="left" vertical="center" wrapText="1" indent="1"/>
    </xf>
    <xf numFmtId="49" fontId="3" fillId="0" borderId="22" xfId="0" applyNumberFormat="1" applyFont="1" applyBorder="1" applyAlignment="1">
      <alignment horizontal="left" vertical="center" wrapText="1" indent="1"/>
    </xf>
    <xf numFmtId="49" fontId="3" fillId="0" borderId="88"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174" xfId="0" applyFont="1" applyBorder="1" applyAlignment="1">
      <alignment horizontal="left"/>
    </xf>
    <xf numFmtId="176" fontId="3" fillId="0" borderId="87" xfId="0" applyNumberFormat="1" applyFont="1" applyBorder="1" applyAlignment="1">
      <alignment/>
    </xf>
    <xf numFmtId="176" fontId="3" fillId="0" borderId="37" xfId="0" applyNumberFormat="1" applyFont="1" applyBorder="1" applyAlignment="1">
      <alignment/>
    </xf>
    <xf numFmtId="176" fontId="3" fillId="0" borderId="171" xfId="0" applyNumberFormat="1" applyFont="1" applyBorder="1" applyAlignment="1">
      <alignment/>
    </xf>
    <xf numFmtId="49" fontId="3" fillId="0" borderId="164" xfId="0" applyNumberFormat="1" applyFont="1" applyBorder="1" applyAlignment="1">
      <alignment vertical="center" wrapText="1"/>
    </xf>
    <xf numFmtId="49" fontId="3" fillId="0" borderId="55" xfId="0" applyNumberFormat="1" applyFont="1" applyBorder="1" applyAlignment="1">
      <alignment vertical="center" wrapText="1"/>
    </xf>
    <xf numFmtId="49" fontId="3" fillId="0" borderId="60"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75" xfId="0" applyNumberFormat="1" applyFont="1" applyBorder="1" applyAlignment="1">
      <alignment horizontal="right" vertical="center" shrinkToFit="1"/>
    </xf>
    <xf numFmtId="176" fontId="3" fillId="0" borderId="23" xfId="0" applyNumberFormat="1" applyFont="1" applyBorder="1" applyAlignment="1">
      <alignment horizontal="right"/>
    </xf>
    <xf numFmtId="176" fontId="3" fillId="0" borderId="19" xfId="0" applyNumberFormat="1" applyFont="1" applyBorder="1" applyAlignment="1">
      <alignment horizontal="right"/>
    </xf>
    <xf numFmtId="176" fontId="3" fillId="0" borderId="61" xfId="0" applyNumberFormat="1" applyFont="1" applyBorder="1" applyAlignment="1">
      <alignment horizontal="right"/>
    </xf>
    <xf numFmtId="179" fontId="3" fillId="0" borderId="26" xfId="0" applyNumberFormat="1" applyFont="1" applyBorder="1" applyAlignment="1">
      <alignment/>
    </xf>
    <xf numFmtId="176" fontId="3" fillId="0" borderId="47" xfId="0" applyNumberFormat="1" applyFont="1" applyBorder="1" applyAlignment="1">
      <alignment horizontal="right"/>
    </xf>
    <xf numFmtId="176" fontId="3" fillId="0" borderId="37" xfId="0" applyNumberFormat="1" applyFont="1" applyBorder="1" applyAlignment="1">
      <alignment horizontal="right"/>
    </xf>
    <xf numFmtId="176" fontId="3" fillId="0" borderId="48" xfId="0" applyNumberFormat="1" applyFont="1" applyBorder="1" applyAlignment="1">
      <alignment horizontal="right"/>
    </xf>
    <xf numFmtId="176" fontId="3" fillId="0" borderId="29" xfId="0" applyNumberFormat="1" applyFont="1" applyBorder="1" applyAlignment="1">
      <alignment/>
    </xf>
    <xf numFmtId="176" fontId="3" fillId="0" borderId="19" xfId="0" applyNumberFormat="1" applyFont="1" applyBorder="1" applyAlignment="1">
      <alignment/>
    </xf>
    <xf numFmtId="176" fontId="3" fillId="0" borderId="61" xfId="0" applyNumberFormat="1" applyFont="1" applyBorder="1" applyAlignment="1">
      <alignment/>
    </xf>
    <xf numFmtId="176" fontId="3" fillId="0" borderId="20" xfId="0" applyNumberFormat="1" applyFont="1" applyBorder="1" applyAlignment="1">
      <alignment horizontal="right"/>
    </xf>
    <xf numFmtId="176" fontId="3" fillId="0" borderId="21" xfId="0" applyNumberFormat="1" applyFont="1" applyBorder="1" applyAlignment="1">
      <alignment horizontal="right"/>
    </xf>
    <xf numFmtId="176" fontId="3" fillId="0" borderId="78" xfId="0" applyNumberFormat="1" applyFont="1" applyBorder="1" applyAlignment="1">
      <alignment horizontal="right"/>
    </xf>
    <xf numFmtId="0" fontId="3" fillId="0" borderId="69" xfId="0" applyFont="1" applyBorder="1" applyAlignment="1">
      <alignment horizontal="left"/>
    </xf>
    <xf numFmtId="49" fontId="3" fillId="0" borderId="53" xfId="0" applyNumberFormat="1" applyFont="1" applyBorder="1" applyAlignment="1">
      <alignment horizontal="right" vertical="center"/>
    </xf>
    <xf numFmtId="49" fontId="3" fillId="0" borderId="52" xfId="0" applyNumberFormat="1" applyFont="1" applyBorder="1" applyAlignment="1">
      <alignment horizontal="right" vertical="center"/>
    </xf>
    <xf numFmtId="176" fontId="3" fillId="0" borderId="163" xfId="0" applyNumberFormat="1" applyFont="1" applyBorder="1" applyAlignment="1">
      <alignment/>
    </xf>
    <xf numFmtId="176" fontId="3" fillId="0" borderId="168" xfId="0" applyNumberFormat="1" applyFont="1" applyBorder="1" applyAlignment="1">
      <alignment/>
    </xf>
    <xf numFmtId="176" fontId="3" fillId="0" borderId="33" xfId="0" applyNumberFormat="1" applyFont="1" applyBorder="1" applyAlignment="1">
      <alignment/>
    </xf>
    <xf numFmtId="176" fontId="3" fillId="0" borderId="145" xfId="0" applyNumberFormat="1" applyFont="1" applyBorder="1" applyAlignment="1">
      <alignment/>
    </xf>
    <xf numFmtId="176" fontId="3" fillId="0" borderId="46" xfId="0" applyNumberFormat="1" applyFont="1" applyBorder="1" applyAlignment="1">
      <alignment/>
    </xf>
    <xf numFmtId="0" fontId="3" fillId="0" borderId="87" xfId="0" applyFont="1" applyBorder="1" applyAlignment="1">
      <alignment shrinkToFit="1"/>
    </xf>
    <xf numFmtId="0" fontId="3" fillId="0" borderId="37" xfId="0" applyFont="1" applyBorder="1" applyAlignment="1">
      <alignment shrinkToFit="1"/>
    </xf>
    <xf numFmtId="0" fontId="3" fillId="0" borderId="70" xfId="0" applyFont="1" applyBorder="1" applyAlignment="1">
      <alignment shrinkToFit="1"/>
    </xf>
    <xf numFmtId="0" fontId="3" fillId="0" borderId="77" xfId="0" applyFont="1" applyBorder="1" applyAlignment="1">
      <alignment horizontal="center"/>
    </xf>
    <xf numFmtId="0" fontId="3" fillId="0" borderId="21" xfId="0" applyFont="1" applyBorder="1" applyAlignment="1">
      <alignment horizontal="center"/>
    </xf>
    <xf numFmtId="0" fontId="3" fillId="0" borderId="169" xfId="0" applyFont="1" applyBorder="1" applyAlignment="1">
      <alignment horizontal="center"/>
    </xf>
    <xf numFmtId="0" fontId="3" fillId="0" borderId="57" xfId="0" applyFont="1" applyBorder="1" applyAlignment="1">
      <alignment/>
    </xf>
    <xf numFmtId="0" fontId="3" fillId="0" borderId="31" xfId="0" applyFont="1" applyBorder="1" applyAlignment="1">
      <alignment/>
    </xf>
    <xf numFmtId="0" fontId="3" fillId="0" borderId="40" xfId="0" applyFont="1" applyBorder="1" applyAlignment="1">
      <alignment/>
    </xf>
    <xf numFmtId="176" fontId="3" fillId="0" borderId="44" xfId="0" applyNumberFormat="1" applyFont="1" applyBorder="1" applyAlignment="1">
      <alignment/>
    </xf>
    <xf numFmtId="176" fontId="3" fillId="0" borderId="77" xfId="0" applyNumberFormat="1" applyFont="1" applyBorder="1" applyAlignment="1">
      <alignment/>
    </xf>
    <xf numFmtId="176" fontId="3" fillId="0" borderId="21" xfId="0" applyNumberFormat="1" applyFont="1" applyBorder="1" applyAlignment="1">
      <alignment/>
    </xf>
    <xf numFmtId="176" fontId="3" fillId="0" borderId="78" xfId="0" applyNumberFormat="1" applyFont="1" applyBorder="1" applyAlignment="1">
      <alignment/>
    </xf>
    <xf numFmtId="0" fontId="3" fillId="0" borderId="25" xfId="0" applyFont="1" applyBorder="1" applyAlignment="1">
      <alignment horizontal="left"/>
    </xf>
    <xf numFmtId="0" fontId="3" fillId="0" borderId="26" xfId="0" applyFont="1" applyBorder="1" applyAlignment="1">
      <alignment horizontal="left"/>
    </xf>
    <xf numFmtId="0" fontId="3" fillId="0" borderId="44" xfId="0" applyFont="1" applyBorder="1" applyAlignment="1">
      <alignment horizontal="left"/>
    </xf>
    <xf numFmtId="0" fontId="3" fillId="0" borderId="47" xfId="0" applyFont="1" applyBorder="1" applyAlignment="1">
      <alignment shrinkToFit="1"/>
    </xf>
    <xf numFmtId="0" fontId="3" fillId="0" borderId="53" xfId="0" applyFont="1" applyBorder="1" applyAlignment="1">
      <alignment shrinkToFit="1"/>
    </xf>
    <xf numFmtId="0" fontId="3" fillId="0" borderId="52" xfId="0" applyFont="1" applyBorder="1" applyAlignment="1">
      <alignment shrinkToFit="1"/>
    </xf>
    <xf numFmtId="0" fontId="3" fillId="0" borderId="71" xfId="0" applyFont="1" applyBorder="1" applyAlignment="1">
      <alignment shrinkToFit="1"/>
    </xf>
    <xf numFmtId="0" fontId="3" fillId="0" borderId="50" xfId="0" applyFont="1" applyBorder="1" applyAlignment="1">
      <alignment shrinkToFit="1"/>
    </xf>
    <xf numFmtId="0" fontId="3" fillId="0" borderId="33" xfId="0" applyFont="1" applyBorder="1" applyAlignment="1">
      <alignment shrinkToFit="1"/>
    </xf>
    <xf numFmtId="176" fontId="3" fillId="0" borderId="28" xfId="0" applyNumberFormat="1" applyFont="1" applyBorder="1" applyAlignment="1">
      <alignment/>
    </xf>
    <xf numFmtId="176" fontId="3" fillId="0" borderId="31" xfId="0" applyNumberFormat="1" applyFont="1" applyBorder="1" applyAlignment="1">
      <alignment/>
    </xf>
    <xf numFmtId="176" fontId="3" fillId="0" borderId="63" xfId="0" applyNumberFormat="1" applyFont="1" applyBorder="1" applyAlignment="1">
      <alignment/>
    </xf>
    <xf numFmtId="0" fontId="3" fillId="0" borderId="49" xfId="0" applyFont="1" applyBorder="1" applyAlignment="1">
      <alignment shrinkToFit="1"/>
    </xf>
    <xf numFmtId="0" fontId="3" fillId="0" borderId="163" xfId="0" applyFont="1" applyBorder="1" applyAlignment="1">
      <alignment shrinkToFit="1"/>
    </xf>
    <xf numFmtId="0" fontId="3" fillId="0" borderId="172" xfId="0" applyFont="1" applyBorder="1" applyAlignment="1">
      <alignment horizontal="left" vertical="center" indent="1" shrinkToFit="1"/>
    </xf>
    <xf numFmtId="0" fontId="3" fillId="0" borderId="136" xfId="0" applyFont="1" applyBorder="1" applyAlignment="1">
      <alignment horizontal="left" vertical="center" indent="1" shrinkToFit="1"/>
    </xf>
    <xf numFmtId="0" fontId="3" fillId="0" borderId="170" xfId="0" applyFont="1" applyBorder="1" applyAlignment="1">
      <alignment horizontal="left" vertical="center" indent="1" shrinkToFit="1"/>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45" xfId="0" applyFont="1" applyBorder="1" applyAlignment="1">
      <alignment horizontal="left" vertical="center" indent="1"/>
    </xf>
    <xf numFmtId="0" fontId="3" fillId="0" borderId="46" xfId="0" applyFont="1" applyBorder="1" applyAlignment="1">
      <alignment horizontal="left" vertical="center" indent="1"/>
    </xf>
    <xf numFmtId="0" fontId="3" fillId="0" borderId="47" xfId="0" applyFont="1" applyBorder="1" applyAlignment="1">
      <alignment vertical="center"/>
    </xf>
    <xf numFmtId="0" fontId="3" fillId="0" borderId="164" xfId="0" applyFont="1" applyBorder="1" applyAlignment="1">
      <alignment horizontal="left" vertical="center" indent="1"/>
    </xf>
    <xf numFmtId="0" fontId="3" fillId="0" borderId="55" xfId="0" applyFont="1" applyBorder="1" applyAlignment="1">
      <alignment horizontal="left" vertical="center" indent="1"/>
    </xf>
    <xf numFmtId="0" fontId="3" fillId="0" borderId="58"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left" vertical="center" indent="1"/>
    </xf>
    <xf numFmtId="0" fontId="3" fillId="0" borderId="161" xfId="0" applyFont="1" applyBorder="1" applyAlignment="1">
      <alignment horizontal="left" vertical="center" indent="1"/>
    </xf>
    <xf numFmtId="0" fontId="3" fillId="0" borderId="23" xfId="0" applyFont="1" applyBorder="1" applyAlignment="1">
      <alignment horizontal="left" vertical="center" indent="1"/>
    </xf>
    <xf numFmtId="0" fontId="3" fillId="0" borderId="19" xfId="0" applyFont="1" applyBorder="1" applyAlignment="1">
      <alignment horizontal="left" vertical="center" indent="1"/>
    </xf>
    <xf numFmtId="0" fontId="3" fillId="0" borderId="67" xfId="0" applyFont="1" applyBorder="1" applyAlignment="1">
      <alignment horizontal="left" vertical="center" indent="1"/>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69" xfId="0" applyFont="1" applyBorder="1" applyAlignment="1">
      <alignment horizontal="center" vertical="center"/>
    </xf>
    <xf numFmtId="0" fontId="3" fillId="0" borderId="49" xfId="0" applyFont="1" applyBorder="1" applyAlignment="1">
      <alignment horizontal="center" vertical="center"/>
    </xf>
    <xf numFmtId="0" fontId="3" fillId="0" borderId="163" xfId="0" applyFont="1" applyBorder="1" applyAlignment="1">
      <alignment horizontal="center" vertical="center"/>
    </xf>
    <xf numFmtId="0" fontId="3" fillId="0" borderId="36" xfId="0" applyFont="1" applyBorder="1" applyAlignment="1">
      <alignment horizontal="left" vertical="center" shrinkToFit="1"/>
    </xf>
    <xf numFmtId="0" fontId="3" fillId="0" borderId="145" xfId="0" applyFont="1" applyBorder="1" applyAlignment="1">
      <alignment horizontal="left" vertical="center" shrinkToFit="1"/>
    </xf>
    <xf numFmtId="0" fontId="3" fillId="0" borderId="172"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167"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75" xfId="0" applyFont="1" applyBorder="1" applyAlignment="1">
      <alignment vertical="center" wrapText="1"/>
    </xf>
    <xf numFmtId="0" fontId="3" fillId="0" borderId="176" xfId="0" applyFont="1" applyBorder="1" applyAlignment="1">
      <alignment vertical="center"/>
    </xf>
    <xf numFmtId="0" fontId="3" fillId="0" borderId="177" xfId="0" applyFont="1" applyBorder="1" applyAlignment="1">
      <alignment vertical="center"/>
    </xf>
    <xf numFmtId="0" fontId="3" fillId="0" borderId="178"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58" xfId="0" applyBorder="1" applyAlignment="1">
      <alignment/>
    </xf>
    <xf numFmtId="0" fontId="0" fillId="0" borderId="45" xfId="0" applyBorder="1" applyAlignment="1">
      <alignment/>
    </xf>
    <xf numFmtId="0" fontId="0" fillId="0" borderId="59" xfId="0" applyBorder="1" applyAlignment="1">
      <alignment/>
    </xf>
    <xf numFmtId="187" fontId="3" fillId="0" borderId="30" xfId="49" applyNumberFormat="1" applyFont="1" applyBorder="1" applyAlignment="1">
      <alignment/>
    </xf>
    <xf numFmtId="187" fontId="0" fillId="0" borderId="31" xfId="49" applyNumberFormat="1" applyBorder="1" applyAlignment="1">
      <alignment/>
    </xf>
    <xf numFmtId="187" fontId="0" fillId="0" borderId="40" xfId="49" applyNumberFormat="1" applyBorder="1" applyAlignment="1">
      <alignment/>
    </xf>
    <xf numFmtId="0" fontId="3" fillId="0" borderId="167" xfId="0" applyFont="1" applyFill="1" applyBorder="1" applyAlignment="1">
      <alignment horizontal="center" vertical="center" shrinkToFit="1"/>
    </xf>
    <xf numFmtId="0" fontId="3" fillId="0" borderId="168" xfId="0" applyFont="1" applyFill="1" applyBorder="1" applyAlignment="1">
      <alignment horizontal="center" vertical="center" shrinkToFit="1"/>
    </xf>
    <xf numFmtId="49" fontId="3" fillId="0" borderId="56" xfId="0" applyNumberFormat="1" applyFont="1" applyBorder="1" applyAlignment="1">
      <alignment horizontal="right" vertical="center" wrapText="1"/>
    </xf>
    <xf numFmtId="49" fontId="3" fillId="0" borderId="46" xfId="0" applyNumberFormat="1" applyFont="1" applyBorder="1" applyAlignment="1">
      <alignment horizontal="right" vertical="center"/>
    </xf>
    <xf numFmtId="0" fontId="3" fillId="0" borderId="47"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8" xfId="0" applyFont="1" applyBorder="1" applyAlignment="1">
      <alignment horizontal="center" vertical="center" shrinkToFit="1"/>
    </xf>
    <xf numFmtId="187" fontId="3" fillId="0" borderId="145" xfId="0" applyNumberFormat="1" applyFont="1" applyBorder="1" applyAlignment="1">
      <alignment/>
    </xf>
    <xf numFmtId="187" fontId="3" fillId="0" borderId="53" xfId="49" applyNumberFormat="1" applyFont="1" applyBorder="1" applyAlignment="1">
      <alignment/>
    </xf>
    <xf numFmtId="187" fontId="0" fillId="0" borderId="52" xfId="49" applyNumberFormat="1" applyBorder="1" applyAlignment="1">
      <alignment/>
    </xf>
    <xf numFmtId="187" fontId="0" fillId="0" borderId="71" xfId="49" applyNumberFormat="1" applyBorder="1" applyAlignment="1">
      <alignment/>
    </xf>
    <xf numFmtId="0" fontId="3" fillId="0" borderId="169" xfId="0" applyFont="1" applyBorder="1" applyAlignment="1">
      <alignment horizontal="center" vertical="center"/>
    </xf>
    <xf numFmtId="187" fontId="3" fillId="0" borderId="47" xfId="49" applyNumberFormat="1" applyFont="1" applyBorder="1" applyAlignment="1">
      <alignment/>
    </xf>
    <xf numFmtId="187" fontId="0" fillId="0" borderId="37" xfId="49" applyNumberFormat="1" applyBorder="1" applyAlignment="1">
      <alignment/>
    </xf>
    <xf numFmtId="187" fontId="0" fillId="0" borderId="70" xfId="49" applyNumberFormat="1" applyBorder="1" applyAlignment="1">
      <alignment/>
    </xf>
    <xf numFmtId="187" fontId="3" fillId="0" borderId="171" xfId="0" applyNumberFormat="1" applyFont="1" applyBorder="1" applyAlignment="1">
      <alignment/>
    </xf>
    <xf numFmtId="187" fontId="3" fillId="0" borderId="136" xfId="0" applyNumberFormat="1" applyFont="1" applyBorder="1" applyAlignment="1">
      <alignment/>
    </xf>
    <xf numFmtId="187" fontId="3" fillId="0" borderId="173" xfId="0" applyNumberFormat="1" applyFont="1" applyBorder="1" applyAlignment="1">
      <alignment/>
    </xf>
    <xf numFmtId="187" fontId="3" fillId="0" borderId="170" xfId="0" applyNumberFormat="1" applyFont="1" applyBorder="1" applyAlignment="1">
      <alignment/>
    </xf>
    <xf numFmtId="179" fontId="3" fillId="0" borderId="171" xfId="0" applyNumberFormat="1" applyFont="1" applyBorder="1" applyAlignment="1">
      <alignment/>
    </xf>
    <xf numFmtId="179" fontId="3" fillId="0" borderId="136" xfId="0" applyNumberFormat="1" applyFont="1" applyBorder="1" applyAlignment="1">
      <alignment/>
    </xf>
    <xf numFmtId="179" fontId="3" fillId="0" borderId="170" xfId="0" applyNumberFormat="1" applyFont="1" applyBorder="1" applyAlignment="1">
      <alignment/>
    </xf>
    <xf numFmtId="187" fontId="3" fillId="0" borderId="50" xfId="0" applyNumberFormat="1" applyFont="1" applyBorder="1" applyAlignment="1">
      <alignment/>
    </xf>
    <xf numFmtId="49" fontId="3" fillId="0" borderId="33" xfId="0" applyNumberFormat="1" applyFont="1" applyBorder="1" applyAlignment="1">
      <alignment horizontal="right" vertical="center"/>
    </xf>
    <xf numFmtId="0" fontId="3" fillId="0" borderId="5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8" xfId="0" applyFont="1" applyBorder="1" applyAlignment="1">
      <alignment horizontal="left" vertical="center" indent="1"/>
    </xf>
    <xf numFmtId="0" fontId="3" fillId="0" borderId="32" xfId="0" applyFont="1" applyBorder="1" applyAlignment="1">
      <alignment horizontal="left" vertical="center" indent="1"/>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3" fillId="0" borderId="169" xfId="0" applyFont="1" applyBorder="1" applyAlignment="1">
      <alignment horizontal="left" vertical="center" indent="1"/>
    </xf>
    <xf numFmtId="0" fontId="3" fillId="0" borderId="45" xfId="0" applyFont="1" applyBorder="1" applyAlignment="1">
      <alignment horizontal="left" vertical="center" indent="1"/>
    </xf>
    <xf numFmtId="0" fontId="3" fillId="0" borderId="39" xfId="0" applyFont="1" applyBorder="1" applyAlignment="1">
      <alignment horizontal="left" vertical="center" indent="1"/>
    </xf>
    <xf numFmtId="0" fontId="3" fillId="0" borderId="59" xfId="0" applyFont="1" applyBorder="1" applyAlignment="1">
      <alignment horizontal="left" vertical="center" indent="1"/>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161"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59" xfId="0" applyFont="1" applyBorder="1" applyAlignment="1">
      <alignment horizontal="center" vertical="center"/>
    </xf>
    <xf numFmtId="0" fontId="3" fillId="0" borderId="14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63" xfId="0" applyFont="1" applyBorder="1" applyAlignment="1">
      <alignment vertical="center"/>
    </xf>
    <xf numFmtId="0" fontId="3" fillId="0" borderId="172" xfId="0" applyFont="1" applyBorder="1" applyAlignment="1">
      <alignment horizontal="center" vertical="center"/>
    </xf>
    <xf numFmtId="0" fontId="3" fillId="0" borderId="136" xfId="0" applyFont="1" applyBorder="1" applyAlignment="1">
      <alignment horizontal="center" vertical="center"/>
    </xf>
    <xf numFmtId="0" fontId="3" fillId="0" borderId="173" xfId="0" applyFont="1" applyBorder="1" applyAlignment="1">
      <alignment horizontal="center" vertical="center"/>
    </xf>
    <xf numFmtId="0" fontId="3" fillId="0" borderId="170" xfId="0" applyFont="1" applyBorder="1" applyAlignment="1">
      <alignment horizontal="center" vertical="center"/>
    </xf>
    <xf numFmtId="0" fontId="3" fillId="0" borderId="52" xfId="0" applyFont="1" applyBorder="1" applyAlignment="1">
      <alignment horizontal="left" vertical="center"/>
    </xf>
    <xf numFmtId="0" fontId="3" fillId="0" borderId="76" xfId="0" applyFont="1" applyBorder="1" applyAlignment="1">
      <alignment horizontal="left" vertical="center"/>
    </xf>
    <xf numFmtId="0" fontId="3" fillId="0" borderId="55" xfId="0" applyFont="1" applyBorder="1" applyAlignment="1">
      <alignment horizontal="left" vertical="center"/>
    </xf>
    <xf numFmtId="0" fontId="3" fillId="0" borderId="60" xfId="0" applyFont="1" applyBorder="1" applyAlignment="1">
      <alignment horizontal="left" vertical="center"/>
    </xf>
    <xf numFmtId="0" fontId="3" fillId="0" borderId="34" xfId="0" applyFont="1" applyBorder="1" applyAlignment="1">
      <alignment horizontal="left" vertical="center" shrinkToFit="1"/>
    </xf>
    <xf numFmtId="0" fontId="3" fillId="0" borderId="88" xfId="0" applyFont="1" applyBorder="1" applyAlignment="1">
      <alignment horizontal="left" vertical="center" shrinkToFit="1"/>
    </xf>
    <xf numFmtId="176" fontId="3" fillId="0" borderId="0" xfId="0" applyNumberFormat="1" applyFont="1" applyFill="1" applyAlignment="1">
      <alignment horizontal="right"/>
    </xf>
    <xf numFmtId="179" fontId="3" fillId="0" borderId="145" xfId="0" applyNumberFormat="1" applyFont="1" applyBorder="1" applyAlignment="1">
      <alignment/>
    </xf>
    <xf numFmtId="176" fontId="3" fillId="0" borderId="51" xfId="0" applyNumberFormat="1" applyFont="1" applyBorder="1" applyAlignment="1">
      <alignment/>
    </xf>
    <xf numFmtId="176" fontId="3" fillId="0" borderId="52" xfId="0" applyNumberFormat="1" applyFont="1" applyBorder="1" applyAlignment="1">
      <alignment/>
    </xf>
    <xf numFmtId="176" fontId="3" fillId="0" borderId="76" xfId="0" applyNumberFormat="1" applyFont="1" applyBorder="1" applyAlignment="1">
      <alignment/>
    </xf>
    <xf numFmtId="176" fontId="3" fillId="0" borderId="53" xfId="0" applyNumberFormat="1" applyFont="1" applyBorder="1" applyAlignment="1">
      <alignment/>
    </xf>
    <xf numFmtId="0" fontId="3" fillId="0" borderId="36" xfId="0" applyFont="1" applyBorder="1" applyAlignment="1">
      <alignment horizontal="left"/>
    </xf>
    <xf numFmtId="0" fontId="3" fillId="0" borderId="145" xfId="0" applyFont="1" applyBorder="1" applyAlignment="1">
      <alignment horizontal="left"/>
    </xf>
    <xf numFmtId="0" fontId="3" fillId="0" borderId="46" xfId="0" applyFont="1" applyBorder="1" applyAlignment="1">
      <alignment horizontal="left"/>
    </xf>
    <xf numFmtId="176" fontId="3" fillId="0" borderId="51" xfId="0" applyNumberFormat="1" applyFont="1" applyBorder="1" applyAlignment="1">
      <alignment/>
    </xf>
    <xf numFmtId="176" fontId="3" fillId="0" borderId="52" xfId="0" applyNumberFormat="1" applyFont="1" applyBorder="1" applyAlignment="1">
      <alignment/>
    </xf>
    <xf numFmtId="176" fontId="3" fillId="0" borderId="76" xfId="0" applyNumberFormat="1" applyFont="1" applyBorder="1" applyAlignment="1">
      <alignment/>
    </xf>
    <xf numFmtId="0" fontId="3" fillId="0" borderId="88" xfId="0" applyFont="1" applyBorder="1" applyAlignment="1">
      <alignment horizontal="center" vertical="center" shrinkToFit="1"/>
    </xf>
    <xf numFmtId="0" fontId="3" fillId="0" borderId="32" xfId="0" applyFont="1" applyBorder="1" applyAlignment="1">
      <alignment horizontal="center" vertical="center" shrinkToFit="1"/>
    </xf>
    <xf numFmtId="176" fontId="3" fillId="0" borderId="181" xfId="0" applyNumberFormat="1" applyFont="1" applyBorder="1" applyAlignment="1">
      <alignment/>
    </xf>
    <xf numFmtId="176" fontId="3" fillId="0" borderId="65" xfId="0" applyNumberFormat="1" applyFont="1" applyBorder="1" applyAlignment="1">
      <alignment/>
    </xf>
    <xf numFmtId="176" fontId="3" fillId="0" borderId="182" xfId="0" applyNumberFormat="1" applyFont="1" applyBorder="1" applyAlignment="1">
      <alignment/>
    </xf>
    <xf numFmtId="176" fontId="3" fillId="0" borderId="71" xfId="0" applyNumberFormat="1" applyFont="1" applyBorder="1" applyAlignment="1">
      <alignment/>
    </xf>
    <xf numFmtId="176" fontId="3" fillId="0" borderId="64" xfId="0" applyNumberFormat="1" applyFont="1" applyBorder="1" applyAlignment="1">
      <alignment/>
    </xf>
    <xf numFmtId="176" fontId="3" fillId="0" borderId="66" xfId="0" applyNumberFormat="1" applyFont="1" applyBorder="1" applyAlignment="1">
      <alignment/>
    </xf>
    <xf numFmtId="176" fontId="3" fillId="0" borderId="145" xfId="0" applyNumberFormat="1" applyFont="1" applyBorder="1" applyAlignment="1">
      <alignment/>
    </xf>
    <xf numFmtId="176" fontId="3" fillId="0" borderId="145" xfId="0" applyNumberFormat="1" applyFont="1" applyFill="1" applyBorder="1" applyAlignment="1">
      <alignment/>
    </xf>
    <xf numFmtId="176" fontId="3" fillId="0" borderId="20" xfId="0" applyNumberFormat="1" applyFont="1" applyFill="1" applyBorder="1" applyAlignment="1">
      <alignment/>
    </xf>
    <xf numFmtId="176" fontId="3" fillId="0" borderId="21" xfId="0" applyNumberFormat="1" applyFont="1" applyFill="1" applyBorder="1" applyAlignment="1">
      <alignment/>
    </xf>
    <xf numFmtId="176" fontId="3" fillId="0" borderId="78" xfId="0" applyNumberFormat="1" applyFont="1" applyFill="1" applyBorder="1" applyAlignment="1">
      <alignment/>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20"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183"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84" xfId="0" applyNumberFormat="1" applyFont="1" applyBorder="1" applyAlignment="1">
      <alignment horizontal="center" vertical="center" shrinkToFit="1"/>
    </xf>
    <xf numFmtId="49" fontId="3" fillId="0" borderId="57" xfId="0" applyNumberFormat="1" applyFont="1" applyBorder="1" applyAlignment="1">
      <alignment horizontal="center" vertical="center" wrapText="1" shrinkToFit="1"/>
    </xf>
    <xf numFmtId="49" fontId="3" fillId="0" borderId="55" xfId="0" applyNumberFormat="1" applyFont="1" applyBorder="1" applyAlignment="1">
      <alignment horizontal="center" vertical="center" wrapText="1" shrinkToFit="1"/>
    </xf>
    <xf numFmtId="49" fontId="3" fillId="0" borderId="60" xfId="0" applyNumberFormat="1" applyFont="1" applyBorder="1" applyAlignment="1">
      <alignment horizontal="center" vertical="center" wrapText="1" shrinkToFit="1"/>
    </xf>
    <xf numFmtId="49" fontId="3" fillId="0" borderId="38"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shrinkToFit="1"/>
    </xf>
    <xf numFmtId="49" fontId="3" fillId="0" borderId="62" xfId="0" applyNumberFormat="1" applyFont="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84" xfId="0" applyNumberFormat="1" applyFont="1" applyBorder="1" applyAlignment="1">
      <alignment horizontal="center" vertical="center" wrapText="1" shrinkToFit="1"/>
    </xf>
    <xf numFmtId="0" fontId="3" fillId="0" borderId="88" xfId="0" applyFont="1" applyFill="1" applyBorder="1" applyAlignment="1">
      <alignment horizontal="center" vertical="center"/>
    </xf>
    <xf numFmtId="10" fontId="3" fillId="0" borderId="33" xfId="0" applyNumberFormat="1" applyFont="1" applyBorder="1" applyAlignment="1">
      <alignment/>
    </xf>
    <xf numFmtId="49" fontId="20" fillId="0" borderId="164" xfId="0" applyNumberFormat="1" applyFont="1" applyBorder="1" applyAlignment="1">
      <alignment horizontal="center" vertical="center" wrapText="1" shrinkToFit="1"/>
    </xf>
    <xf numFmtId="49" fontId="20" fillId="0" borderId="55" xfId="0" applyNumberFormat="1" applyFont="1" applyBorder="1" applyAlignment="1">
      <alignment horizontal="center" vertical="center" wrapText="1" shrinkToFit="1"/>
    </xf>
    <xf numFmtId="49" fontId="20" fillId="0" borderId="18" xfId="0" applyNumberFormat="1" applyFont="1" applyBorder="1" applyAlignment="1">
      <alignment horizontal="center" vertical="center" wrapText="1" shrinkToFit="1"/>
    </xf>
    <xf numFmtId="49" fontId="20" fillId="0" borderId="0" xfId="0" applyNumberFormat="1" applyFont="1" applyBorder="1" applyAlignment="1">
      <alignment horizontal="center" vertical="center" wrapText="1" shrinkToFit="1"/>
    </xf>
    <xf numFmtId="49" fontId="20" fillId="0" borderId="183" xfId="0" applyNumberFormat="1" applyFont="1" applyBorder="1" applyAlignment="1">
      <alignment horizontal="center" vertical="center" wrapText="1" shrinkToFit="1"/>
    </xf>
    <xf numFmtId="49" fontId="20" fillId="0" borderId="16" xfId="0" applyNumberFormat="1" applyFont="1" applyBorder="1" applyAlignment="1">
      <alignment horizontal="center" vertical="center" wrapText="1" shrinkToFit="1"/>
    </xf>
    <xf numFmtId="49" fontId="3" fillId="0" borderId="165" xfId="0" applyNumberFormat="1" applyFont="1" applyBorder="1" applyAlignment="1">
      <alignment horizontal="center" vertical="center" wrapText="1" shrinkToFit="1"/>
    </xf>
    <xf numFmtId="49" fontId="3" fillId="0" borderId="185" xfId="0" applyNumberFormat="1" applyFont="1" applyBorder="1" applyAlignment="1">
      <alignment horizontal="center" vertical="center" wrapText="1" shrinkToFit="1"/>
    </xf>
    <xf numFmtId="49" fontId="3" fillId="0" borderId="27" xfId="0" applyNumberFormat="1" applyFont="1" applyBorder="1" applyAlignment="1">
      <alignment horizontal="center" vertical="center" wrapText="1" shrinkToFit="1"/>
    </xf>
    <xf numFmtId="49" fontId="3" fillId="0" borderId="68" xfId="0" applyNumberFormat="1" applyFont="1" applyBorder="1" applyAlignment="1">
      <alignment horizontal="center" vertical="center" wrapText="1" shrinkToFit="1"/>
    </xf>
    <xf numFmtId="49" fontId="3" fillId="0" borderId="73" xfId="0" applyNumberFormat="1" applyFont="1" applyBorder="1" applyAlignment="1">
      <alignment horizontal="center" vertical="center" wrapText="1" shrinkToFit="1"/>
    </xf>
    <xf numFmtId="49" fontId="3" fillId="0" borderId="74" xfId="0" applyNumberFormat="1" applyFont="1" applyBorder="1" applyAlignment="1">
      <alignment horizontal="center" vertical="center" wrapText="1" shrinkToFit="1"/>
    </xf>
    <xf numFmtId="49" fontId="3" fillId="0" borderId="88" xfId="0" applyNumberFormat="1" applyFont="1" applyBorder="1" applyAlignment="1">
      <alignment horizontal="center" vertical="center"/>
    </xf>
    <xf numFmtId="49" fontId="3" fillId="0" borderId="32" xfId="0" applyNumberFormat="1" applyFont="1" applyBorder="1" applyAlignment="1">
      <alignment horizontal="center" vertical="center"/>
    </xf>
    <xf numFmtId="10" fontId="3" fillId="0" borderId="46" xfId="0" applyNumberFormat="1" applyFont="1" applyBorder="1" applyAlignment="1">
      <alignment/>
    </xf>
    <xf numFmtId="176" fontId="3" fillId="0" borderId="20" xfId="0" applyNumberFormat="1" applyFont="1" applyBorder="1" applyAlignment="1">
      <alignment/>
    </xf>
    <xf numFmtId="176" fontId="3" fillId="0" borderId="21" xfId="0" applyNumberFormat="1" applyFont="1" applyBorder="1" applyAlignment="1">
      <alignment/>
    </xf>
    <xf numFmtId="176" fontId="3" fillId="0" borderId="78" xfId="0" applyNumberFormat="1" applyFont="1" applyBorder="1" applyAlignment="1">
      <alignment/>
    </xf>
    <xf numFmtId="10" fontId="3" fillId="0" borderId="23" xfId="0" applyNumberFormat="1" applyFont="1" applyBorder="1" applyAlignment="1">
      <alignment/>
    </xf>
    <xf numFmtId="10" fontId="3" fillId="0" borderId="19" xfId="0" applyNumberFormat="1" applyFont="1" applyBorder="1" applyAlignment="1">
      <alignment/>
    </xf>
    <xf numFmtId="10" fontId="3" fillId="0" borderId="61" xfId="0" applyNumberFormat="1" applyFont="1" applyBorder="1" applyAlignment="1">
      <alignment/>
    </xf>
    <xf numFmtId="176" fontId="3" fillId="0" borderId="75" xfId="0" applyNumberFormat="1" applyFont="1" applyBorder="1" applyAlignment="1">
      <alignment/>
    </xf>
    <xf numFmtId="0" fontId="3" fillId="0" borderId="8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8" xfId="0" applyFont="1" applyFill="1" applyBorder="1" applyAlignment="1">
      <alignment horizontal="center" vertical="center"/>
    </xf>
    <xf numFmtId="176" fontId="3" fillId="0" borderId="50" xfId="0" applyNumberFormat="1" applyFont="1" applyFill="1" applyBorder="1" applyAlignment="1">
      <alignment/>
    </xf>
    <xf numFmtId="10" fontId="3" fillId="0" borderId="50" xfId="0" applyNumberFormat="1" applyFont="1" applyFill="1" applyBorder="1" applyAlignment="1">
      <alignment/>
    </xf>
    <xf numFmtId="176" fontId="3" fillId="0" borderId="47" xfId="0" applyNumberFormat="1" applyFont="1" applyFill="1" applyBorder="1" applyAlignment="1">
      <alignment/>
    </xf>
    <xf numFmtId="176" fontId="3" fillId="0" borderId="37" xfId="0" applyNumberFormat="1" applyFont="1" applyFill="1" applyBorder="1" applyAlignment="1">
      <alignment/>
    </xf>
    <xf numFmtId="176" fontId="3" fillId="0" borderId="48" xfId="0" applyNumberFormat="1" applyFont="1" applyFill="1" applyBorder="1" applyAlignment="1">
      <alignment/>
    </xf>
    <xf numFmtId="10" fontId="3" fillId="0" borderId="43" xfId="0" applyNumberFormat="1" applyFont="1" applyFill="1" applyBorder="1" applyAlignment="1">
      <alignment/>
    </xf>
    <xf numFmtId="176" fontId="3" fillId="0" borderId="20" xfId="0" applyNumberFormat="1" applyFont="1" applyFill="1" applyBorder="1" applyAlignment="1">
      <alignment/>
    </xf>
    <xf numFmtId="176" fontId="3" fillId="0" borderId="21" xfId="0" applyNumberFormat="1" applyFont="1" applyFill="1" applyBorder="1" applyAlignment="1">
      <alignment/>
    </xf>
    <xf numFmtId="176" fontId="3" fillId="0" borderId="78" xfId="0" applyNumberFormat="1" applyFont="1" applyFill="1" applyBorder="1" applyAlignment="1">
      <alignment/>
    </xf>
    <xf numFmtId="176" fontId="3" fillId="0" borderId="75" xfId="0" applyNumberFormat="1" applyFont="1" applyFill="1" applyBorder="1" applyAlignment="1">
      <alignment/>
    </xf>
    <xf numFmtId="10" fontId="3" fillId="0" borderId="23" xfId="0" applyNumberFormat="1" applyFont="1" applyFill="1" applyBorder="1" applyAlignment="1">
      <alignment/>
    </xf>
    <xf numFmtId="10" fontId="3" fillId="0" borderId="19" xfId="0" applyNumberFormat="1" applyFont="1" applyFill="1" applyBorder="1" applyAlignment="1">
      <alignment/>
    </xf>
    <xf numFmtId="10" fontId="3" fillId="0" borderId="61" xfId="0" applyNumberFormat="1" applyFont="1" applyFill="1" applyBorder="1" applyAlignment="1">
      <alignment/>
    </xf>
    <xf numFmtId="9" fontId="3" fillId="0" borderId="53" xfId="0" applyNumberFormat="1" applyFont="1" applyFill="1" applyBorder="1" applyAlignment="1">
      <alignment/>
    </xf>
    <xf numFmtId="9" fontId="3" fillId="0" borderId="52" xfId="0" applyNumberFormat="1" applyFont="1" applyFill="1" applyBorder="1" applyAlignment="1">
      <alignment/>
    </xf>
    <xf numFmtId="9" fontId="3" fillId="0" borderId="76" xfId="0" applyNumberFormat="1" applyFont="1" applyFill="1" applyBorder="1" applyAlignment="1">
      <alignment/>
    </xf>
    <xf numFmtId="10" fontId="3" fillId="0" borderId="49" xfId="0" applyNumberFormat="1" applyFont="1" applyBorder="1" applyAlignment="1">
      <alignment/>
    </xf>
    <xf numFmtId="10" fontId="3" fillId="0" borderId="163" xfId="0" applyNumberFormat="1" applyFont="1" applyBorder="1" applyAlignment="1">
      <alignment/>
    </xf>
    <xf numFmtId="10" fontId="3" fillId="0" borderId="26" xfId="0" applyNumberFormat="1" applyFont="1" applyBorder="1" applyAlignment="1">
      <alignment/>
    </xf>
    <xf numFmtId="10" fontId="3" fillId="0" borderId="44" xfId="0" applyNumberFormat="1" applyFont="1" applyBorder="1" applyAlignment="1">
      <alignment/>
    </xf>
    <xf numFmtId="9" fontId="3" fillId="0" borderId="145" xfId="0" applyNumberFormat="1" applyFont="1" applyFill="1" applyBorder="1" applyAlignment="1">
      <alignment/>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63" xfId="0" applyNumberFormat="1" applyFont="1" applyBorder="1" applyAlignment="1">
      <alignment horizontal="center" vertical="center"/>
    </xf>
    <xf numFmtId="10" fontId="3" fillId="0" borderId="47" xfId="0" applyNumberFormat="1" applyFont="1" applyBorder="1" applyAlignment="1">
      <alignment/>
    </xf>
    <xf numFmtId="10" fontId="3" fillId="0" borderId="37" xfId="0" applyNumberFormat="1" applyFont="1" applyBorder="1" applyAlignment="1">
      <alignment/>
    </xf>
    <xf numFmtId="10" fontId="3" fillId="0" borderId="48" xfId="0" applyNumberFormat="1" applyFont="1" applyBorder="1" applyAlignment="1">
      <alignment/>
    </xf>
    <xf numFmtId="49" fontId="3" fillId="0" borderId="88" xfId="0" applyNumberFormat="1" applyFont="1" applyFill="1" applyBorder="1" applyAlignment="1">
      <alignment horizontal="center" vertical="center"/>
    </xf>
    <xf numFmtId="176" fontId="3" fillId="0" borderId="50" xfId="0" applyNumberFormat="1" applyFont="1" applyFill="1" applyBorder="1" applyAlignment="1">
      <alignment/>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10" fontId="3" fillId="0" borderId="47" xfId="0" applyNumberFormat="1" applyFont="1" applyFill="1" applyBorder="1" applyAlignment="1">
      <alignment/>
    </xf>
    <xf numFmtId="10" fontId="3" fillId="0" borderId="37" xfId="0" applyNumberFormat="1" applyFont="1" applyFill="1" applyBorder="1" applyAlignment="1">
      <alignment/>
    </xf>
    <xf numFmtId="10" fontId="3" fillId="0" borderId="48" xfId="0" applyNumberFormat="1" applyFont="1" applyFill="1" applyBorder="1" applyAlignment="1">
      <alignment/>
    </xf>
    <xf numFmtId="10" fontId="3" fillId="0" borderId="186" xfId="0" applyNumberFormat="1" applyFont="1" applyBorder="1" applyAlignment="1">
      <alignment/>
    </xf>
    <xf numFmtId="10" fontId="3" fillId="0" borderId="187" xfId="0" applyNumberFormat="1" applyFont="1" applyBorder="1" applyAlignment="1">
      <alignment/>
    </xf>
    <xf numFmtId="10" fontId="3" fillId="0" borderId="188" xfId="0" applyNumberFormat="1" applyFont="1" applyBorder="1" applyAlignment="1">
      <alignment/>
    </xf>
    <xf numFmtId="10" fontId="3" fillId="0" borderId="189" xfId="0" applyNumberFormat="1" applyFont="1" applyBorder="1" applyAlignment="1">
      <alignment/>
    </xf>
    <xf numFmtId="10" fontId="3" fillId="0" borderId="190" xfId="0" applyNumberFormat="1" applyFont="1" applyBorder="1" applyAlignment="1">
      <alignment/>
    </xf>
    <xf numFmtId="10" fontId="3" fillId="0" borderId="191" xfId="0" applyNumberFormat="1" applyFont="1" applyBorder="1" applyAlignment="1">
      <alignment/>
    </xf>
    <xf numFmtId="176" fontId="3" fillId="0" borderId="49" xfId="0" applyNumberFormat="1" applyFont="1" applyFill="1" applyBorder="1" applyAlignment="1">
      <alignment/>
    </xf>
    <xf numFmtId="10" fontId="3" fillId="0" borderId="26" xfId="0" applyNumberFormat="1" applyFont="1" applyFill="1" applyBorder="1" applyAlignment="1">
      <alignment/>
    </xf>
    <xf numFmtId="10" fontId="3" fillId="0" borderId="186" xfId="0" applyNumberFormat="1" applyFont="1" applyFill="1" applyBorder="1" applyAlignment="1">
      <alignment/>
    </xf>
    <xf numFmtId="10" fontId="3" fillId="0" borderId="187" xfId="0" applyNumberFormat="1" applyFont="1" applyFill="1" applyBorder="1" applyAlignment="1">
      <alignment/>
    </xf>
    <xf numFmtId="10" fontId="3" fillId="0" borderId="188" xfId="0" applyNumberFormat="1" applyFont="1" applyFill="1" applyBorder="1" applyAlignment="1">
      <alignment/>
    </xf>
    <xf numFmtId="10" fontId="3" fillId="0" borderId="189" xfId="0" applyNumberFormat="1" applyFont="1" applyFill="1" applyBorder="1" applyAlignment="1">
      <alignment/>
    </xf>
    <xf numFmtId="10" fontId="3" fillId="0" borderId="190" xfId="0" applyNumberFormat="1" applyFont="1" applyFill="1" applyBorder="1" applyAlignment="1">
      <alignment/>
    </xf>
    <xf numFmtId="10" fontId="3" fillId="0" borderId="191" xfId="0" applyNumberFormat="1" applyFont="1" applyFill="1" applyBorder="1" applyAlignment="1">
      <alignment/>
    </xf>
    <xf numFmtId="176" fontId="3" fillId="0" borderId="49" xfId="0" applyNumberFormat="1" applyFont="1" applyFill="1" applyBorder="1" applyAlignment="1">
      <alignment/>
    </xf>
    <xf numFmtId="176" fontId="3" fillId="0" borderId="192" xfId="0" applyNumberFormat="1" applyFont="1" applyBorder="1" applyAlignment="1">
      <alignment/>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10" fontId="3" fillId="0" borderId="43" xfId="0" applyNumberFormat="1" applyFont="1" applyBorder="1" applyAlignment="1">
      <alignment/>
    </xf>
    <xf numFmtId="9" fontId="3" fillId="0" borderId="53" xfId="0" applyNumberFormat="1" applyFont="1" applyBorder="1" applyAlignment="1">
      <alignment/>
    </xf>
    <xf numFmtId="9" fontId="3" fillId="0" borderId="52" xfId="0" applyNumberFormat="1" applyFont="1" applyBorder="1" applyAlignment="1">
      <alignment/>
    </xf>
    <xf numFmtId="9" fontId="3" fillId="0" borderId="76" xfId="0" applyNumberFormat="1" applyFont="1" applyBorder="1" applyAlignment="1">
      <alignment/>
    </xf>
    <xf numFmtId="10" fontId="3" fillId="0" borderId="20" xfId="0" applyNumberFormat="1" applyFont="1" applyBorder="1" applyAlignment="1">
      <alignment/>
    </xf>
    <xf numFmtId="10" fontId="3" fillId="0" borderId="21" xfId="0" applyNumberFormat="1" applyFont="1" applyBorder="1" applyAlignment="1">
      <alignment/>
    </xf>
    <xf numFmtId="10" fontId="3" fillId="0" borderId="169" xfId="0" applyNumberFormat="1" applyFont="1" applyBorder="1" applyAlignment="1">
      <alignment/>
    </xf>
    <xf numFmtId="10" fontId="3" fillId="0" borderId="23" xfId="0" applyNumberFormat="1" applyFont="1" applyBorder="1" applyAlignment="1">
      <alignment/>
    </xf>
    <xf numFmtId="10" fontId="3" fillId="0" borderId="19" xfId="0" applyNumberFormat="1" applyFont="1" applyBorder="1" applyAlignment="1">
      <alignment/>
    </xf>
    <xf numFmtId="10" fontId="3" fillId="0" borderId="67" xfId="0" applyNumberFormat="1" applyFont="1" applyBorder="1" applyAlignment="1">
      <alignment/>
    </xf>
    <xf numFmtId="176" fontId="3" fillId="0" borderId="57" xfId="0" applyNumberFormat="1" applyFont="1" applyBorder="1" applyAlignment="1">
      <alignment horizontal="center" vertical="center" wrapText="1"/>
    </xf>
    <xf numFmtId="176" fontId="3" fillId="0" borderId="55" xfId="0" applyNumberFormat="1" applyFont="1" applyBorder="1" applyAlignment="1">
      <alignment horizontal="center" vertical="center" wrapText="1"/>
    </xf>
    <xf numFmtId="176" fontId="3" fillId="0" borderId="58"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161" xfId="0" applyNumberFormat="1" applyFont="1" applyBorder="1" applyAlignment="1">
      <alignment horizontal="center" vertical="center" wrapText="1"/>
    </xf>
    <xf numFmtId="49" fontId="3" fillId="0" borderId="174" xfId="0" applyNumberFormat="1" applyFont="1" applyBorder="1" applyAlignment="1">
      <alignment horizontal="center" vertical="center" wrapText="1" shrinkToFit="1"/>
    </xf>
    <xf numFmtId="49" fontId="3" fillId="0" borderId="193" xfId="0" applyNumberFormat="1" applyFont="1" applyBorder="1" applyAlignment="1">
      <alignment horizontal="center" vertical="center" wrapText="1" shrinkToFit="1"/>
    </xf>
    <xf numFmtId="49" fontId="3" fillId="0" borderId="23"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145" xfId="0" applyNumberFormat="1" applyFont="1" applyFill="1" applyBorder="1" applyAlignment="1">
      <alignment horizontal="center" vertical="center"/>
    </xf>
    <xf numFmtId="49" fontId="3" fillId="0" borderId="58" xfId="0" applyNumberFormat="1" applyFont="1" applyBorder="1" applyAlignment="1">
      <alignment horizontal="center" vertical="center" wrapText="1" shrinkToFit="1"/>
    </xf>
    <xf numFmtId="49" fontId="3" fillId="0" borderId="161" xfId="0" applyNumberFormat="1" applyFont="1" applyBorder="1" applyAlignment="1">
      <alignment horizontal="center" vertical="center" wrapText="1" shrinkToFit="1"/>
    </xf>
    <xf numFmtId="176" fontId="3" fillId="0" borderId="51" xfId="0" applyNumberFormat="1" applyFont="1" applyBorder="1" applyAlignment="1">
      <alignment horizontal="center"/>
    </xf>
    <xf numFmtId="176" fontId="3" fillId="0" borderId="52" xfId="0" applyNumberFormat="1" applyFont="1" applyBorder="1" applyAlignment="1">
      <alignment horizontal="center"/>
    </xf>
    <xf numFmtId="176" fontId="3" fillId="0" borderId="71" xfId="0" applyNumberFormat="1" applyFont="1" applyBorder="1" applyAlignment="1">
      <alignment horizontal="center"/>
    </xf>
    <xf numFmtId="176" fontId="3" fillId="0" borderId="50" xfId="0" applyNumberFormat="1" applyFont="1" applyBorder="1" applyAlignment="1">
      <alignment/>
    </xf>
    <xf numFmtId="176" fontId="3" fillId="0" borderId="49" xfId="0" applyNumberFormat="1" applyFont="1" applyBorder="1" applyAlignment="1">
      <alignment/>
    </xf>
    <xf numFmtId="176" fontId="3" fillId="0" borderId="46" xfId="0" applyNumberFormat="1" applyFont="1" applyBorder="1" applyAlignment="1">
      <alignment/>
    </xf>
    <xf numFmtId="176" fontId="3" fillId="0" borderId="64" xfId="0" applyNumberFormat="1" applyFont="1" applyBorder="1" applyAlignment="1">
      <alignment horizontal="center"/>
    </xf>
    <xf numFmtId="176" fontId="3" fillId="0" borderId="65" xfId="0" applyNumberFormat="1" applyFont="1" applyBorder="1" applyAlignment="1">
      <alignment horizontal="center"/>
    </xf>
    <xf numFmtId="176" fontId="3" fillId="0" borderId="182" xfId="0" applyNumberFormat="1" applyFont="1" applyBorder="1" applyAlignment="1">
      <alignment horizontal="center"/>
    </xf>
    <xf numFmtId="176" fontId="3" fillId="0" borderId="194" xfId="0" applyNumberFormat="1" applyFont="1" applyBorder="1" applyAlignment="1">
      <alignment/>
    </xf>
    <xf numFmtId="176" fontId="3" fillId="0" borderId="36" xfId="0" applyNumberFormat="1" applyFont="1" applyBorder="1" applyAlignment="1">
      <alignment/>
    </xf>
    <xf numFmtId="176" fontId="3" fillId="0" borderId="195" xfId="0" applyNumberFormat="1" applyFont="1" applyBorder="1" applyAlignment="1">
      <alignment/>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176" fontId="3" fillId="0" borderId="23" xfId="0" applyNumberFormat="1" applyFont="1" applyBorder="1" applyAlignment="1">
      <alignment/>
    </xf>
    <xf numFmtId="176" fontId="3" fillId="0" borderId="19" xfId="0" applyNumberFormat="1" applyFont="1" applyBorder="1" applyAlignment="1">
      <alignment/>
    </xf>
    <xf numFmtId="176" fontId="3" fillId="0" borderId="61" xfId="0" applyNumberFormat="1" applyFont="1" applyBorder="1" applyAlignment="1">
      <alignment/>
    </xf>
    <xf numFmtId="176" fontId="3" fillId="0" borderId="26" xfId="0" applyNumberFormat="1" applyFont="1" applyBorder="1" applyAlignment="1">
      <alignment vertical="center"/>
    </xf>
    <xf numFmtId="176" fontId="3" fillId="0" borderId="26" xfId="0" applyNumberFormat="1" applyFont="1" applyBorder="1" applyAlignment="1">
      <alignment horizontal="center"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176" fontId="3" fillId="0" borderId="50" xfId="0" applyNumberFormat="1" applyFont="1" applyBorder="1" applyAlignment="1">
      <alignment vertical="center"/>
    </xf>
    <xf numFmtId="176" fontId="3" fillId="0" borderId="50" xfId="0" applyNumberFormat="1" applyFont="1" applyBorder="1" applyAlignment="1">
      <alignment horizontal="center" vertical="center"/>
    </xf>
    <xf numFmtId="176" fontId="3" fillId="0" borderId="145" xfId="0" applyNumberFormat="1" applyFont="1" applyBorder="1" applyAlignment="1">
      <alignment vertical="center"/>
    </xf>
    <xf numFmtId="176" fontId="3" fillId="0" borderId="145" xfId="0" applyNumberFormat="1" applyFont="1" applyBorder="1" applyAlignment="1">
      <alignment horizontal="center" vertical="center"/>
    </xf>
    <xf numFmtId="176" fontId="3" fillId="0" borderId="53"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76"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8" xfId="0" applyNumberFormat="1" applyFont="1" applyBorder="1" applyAlignment="1">
      <alignment horizontal="center" vertical="center" shrinkToFit="1"/>
    </xf>
    <xf numFmtId="176" fontId="3" fillId="0" borderId="164" xfId="0" applyNumberFormat="1" applyFont="1" applyBorder="1" applyAlignment="1">
      <alignment horizontal="center" vertical="center"/>
    </xf>
    <xf numFmtId="176" fontId="3" fillId="0" borderId="55"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0" xfId="0" applyFont="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76" xfId="0" applyFont="1" applyFill="1" applyBorder="1" applyAlignment="1">
      <alignment horizontal="center" vertical="center"/>
    </xf>
    <xf numFmtId="176" fontId="3" fillId="0" borderId="53" xfId="0" applyNumberFormat="1" applyFont="1" applyFill="1" applyBorder="1" applyAlignment="1">
      <alignment/>
    </xf>
    <xf numFmtId="176" fontId="3" fillId="0" borderId="52" xfId="0" applyNumberFormat="1" applyFont="1" applyFill="1" applyBorder="1" applyAlignment="1">
      <alignment/>
    </xf>
    <xf numFmtId="176" fontId="3" fillId="0" borderId="76" xfId="0" applyNumberFormat="1" applyFont="1" applyFill="1" applyBorder="1" applyAlignment="1">
      <alignment/>
    </xf>
    <xf numFmtId="176" fontId="3" fillId="0" borderId="26" xfId="0" applyNumberFormat="1" applyFont="1" applyBorder="1" applyAlignment="1">
      <alignment horizontal="center" vertical="center" shrinkToFit="1"/>
    </xf>
    <xf numFmtId="176" fontId="3" fillId="0" borderId="30"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40" xfId="0" applyNumberFormat="1" applyFont="1" applyBorder="1" applyAlignment="1">
      <alignment horizontal="center" vertical="center" shrinkToFit="1"/>
    </xf>
    <xf numFmtId="176" fontId="3" fillId="0" borderId="18"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79" xfId="0" applyNumberFormat="1" applyFont="1" applyBorder="1" applyAlignment="1">
      <alignment horizontal="center" vertical="center"/>
    </xf>
    <xf numFmtId="0" fontId="3" fillId="0" borderId="196" xfId="0" applyFont="1" applyBorder="1" applyAlignment="1">
      <alignment horizontal="center" vertical="center" shrinkToFit="1"/>
    </xf>
    <xf numFmtId="176" fontId="3" fillId="0" borderId="196" xfId="0" applyNumberFormat="1" applyFont="1" applyBorder="1" applyAlignment="1">
      <alignment vertical="center"/>
    </xf>
    <xf numFmtId="176" fontId="3" fillId="0" borderId="197" xfId="0" applyNumberFormat="1" applyFont="1" applyBorder="1" applyAlignment="1">
      <alignment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28" xfId="0" applyFont="1" applyFill="1" applyBorder="1" applyAlignment="1">
      <alignment horizontal="center" vertical="center"/>
    </xf>
    <xf numFmtId="176" fontId="3" fillId="0" borderId="33" xfId="0" applyNumberFormat="1" applyFont="1" applyBorder="1" applyAlignment="1">
      <alignment vertical="center"/>
    </xf>
    <xf numFmtId="176" fontId="3" fillId="0" borderId="46" xfId="0" applyNumberFormat="1" applyFont="1" applyBorder="1" applyAlignment="1">
      <alignment vertical="center"/>
    </xf>
    <xf numFmtId="176" fontId="3" fillId="0" borderId="164" xfId="0" applyNumberFormat="1" applyFont="1" applyBorder="1" applyAlignment="1">
      <alignment horizontal="center" vertical="center" shrinkToFit="1"/>
    </xf>
    <xf numFmtId="176" fontId="3" fillId="0" borderId="55"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6" fontId="3" fillId="0" borderId="19" xfId="0" applyNumberFormat="1" applyFont="1" applyBorder="1" applyAlignment="1">
      <alignment horizontal="center" vertical="center" shrinkToFit="1"/>
    </xf>
    <xf numFmtId="176" fontId="3" fillId="0" borderId="67" xfId="0" applyNumberFormat="1"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76" xfId="0" applyFont="1" applyBorder="1" applyAlignment="1">
      <alignment horizontal="center" vertical="center" shrinkToFit="1"/>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201" xfId="0" applyNumberFormat="1" applyFont="1" applyBorder="1" applyAlignment="1">
      <alignment horizontal="center" vertical="center"/>
    </xf>
    <xf numFmtId="176" fontId="3" fillId="0" borderId="202" xfId="0" applyNumberFormat="1" applyFont="1" applyBorder="1" applyAlignment="1">
      <alignment horizontal="center" vertical="center"/>
    </xf>
    <xf numFmtId="176" fontId="3" fillId="0" borderId="203" xfId="0" applyNumberFormat="1" applyFont="1" applyBorder="1" applyAlignment="1">
      <alignment horizontal="center" vertical="center"/>
    </xf>
    <xf numFmtId="176" fontId="3" fillId="0" borderId="71"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71" xfId="0" applyFont="1" applyBorder="1" applyAlignment="1">
      <alignment horizontal="center" vertical="center"/>
    </xf>
    <xf numFmtId="176" fontId="3" fillId="0" borderId="70" xfId="0" applyNumberFormat="1"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70" xfId="0" applyFont="1" applyBorder="1" applyAlignment="1">
      <alignment horizontal="center" vertical="center" shrinkToFit="1"/>
    </xf>
    <xf numFmtId="176" fontId="3" fillId="0" borderId="161" xfId="0" applyNumberFormat="1" applyFont="1" applyBorder="1" applyAlignment="1">
      <alignment horizontal="center" vertical="center"/>
    </xf>
    <xf numFmtId="176" fontId="3" fillId="0" borderId="59" xfId="0" applyNumberFormat="1"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xf>
    <xf numFmtId="0" fontId="3" fillId="0" borderId="61" xfId="0" applyFont="1" applyBorder="1" applyAlignment="1">
      <alignment horizontal="center" vertical="center"/>
    </xf>
    <xf numFmtId="0" fontId="3" fillId="0" borderId="29" xfId="0" applyFont="1" applyBorder="1" applyAlignment="1">
      <alignment horizontal="center" vertical="center"/>
    </xf>
    <xf numFmtId="0" fontId="3" fillId="0" borderId="60" xfId="0" applyFont="1" applyBorder="1" applyAlignment="1">
      <alignment horizontal="center" vertical="center" wrapText="1"/>
    </xf>
    <xf numFmtId="0" fontId="3" fillId="0" borderId="0" xfId="0" applyFont="1" applyAlignment="1">
      <alignment/>
    </xf>
    <xf numFmtId="176" fontId="3" fillId="0" borderId="48" xfId="0" applyNumberFormat="1" applyFont="1" applyBorder="1" applyAlignment="1">
      <alignment vertical="center"/>
    </xf>
    <xf numFmtId="176" fontId="3" fillId="0" borderId="76" xfId="0" applyNumberFormat="1" applyFont="1" applyBorder="1" applyAlignment="1">
      <alignment vertical="center"/>
    </xf>
    <xf numFmtId="0" fontId="3" fillId="0" borderId="63" xfId="0" applyFont="1" applyFill="1" applyBorder="1" applyAlignment="1">
      <alignment horizontal="center"/>
    </xf>
    <xf numFmtId="0" fontId="3" fillId="0" borderId="171"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23" xfId="0" applyFont="1" applyFill="1" applyBorder="1" applyAlignment="1">
      <alignment/>
    </xf>
    <xf numFmtId="0" fontId="3" fillId="0" borderId="19" xfId="0" applyFont="1" applyFill="1" applyBorder="1" applyAlignment="1">
      <alignment/>
    </xf>
    <xf numFmtId="0" fontId="3" fillId="0" borderId="61" xfId="0" applyFont="1" applyFill="1" applyBorder="1" applyAlignment="1">
      <alignment/>
    </xf>
    <xf numFmtId="0" fontId="3" fillId="0" borderId="57" xfId="0" applyFont="1" applyFill="1" applyBorder="1" applyAlignment="1">
      <alignment horizontal="center" vertical="center" textRotation="255" wrapText="1"/>
    </xf>
    <xf numFmtId="0" fontId="3" fillId="0" borderId="55"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79" xfId="0" applyFont="1" applyFill="1" applyBorder="1" applyAlignment="1">
      <alignment horizontal="center" vertical="center" textRotation="255" wrapText="1"/>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169" xfId="0" applyFont="1" applyFill="1" applyBorder="1" applyAlignment="1">
      <alignment horizontal="right"/>
    </xf>
    <xf numFmtId="0" fontId="3" fillId="0" borderId="88" xfId="0" applyFont="1" applyFill="1" applyBorder="1" applyAlignment="1">
      <alignment horizontal="center"/>
    </xf>
    <xf numFmtId="0" fontId="3" fillId="0" borderId="32" xfId="0" applyFont="1" applyFill="1" applyBorder="1" applyAlignment="1">
      <alignment horizontal="center"/>
    </xf>
    <xf numFmtId="0" fontId="3" fillId="0" borderId="75" xfId="0" applyFont="1" applyFill="1" applyBorder="1" applyAlignment="1">
      <alignment horizontal="right"/>
    </xf>
    <xf numFmtId="0" fontId="3" fillId="0" borderId="56" xfId="0" applyFont="1" applyFill="1" applyBorder="1" applyAlignment="1">
      <alignment horizontal="right"/>
    </xf>
    <xf numFmtId="0" fontId="3" fillId="0" borderId="172" xfId="0" applyFont="1" applyFill="1" applyBorder="1" applyAlignment="1">
      <alignment horizontal="center" vertical="center"/>
    </xf>
    <xf numFmtId="0" fontId="3" fillId="0" borderId="145" xfId="0" applyFont="1" applyFill="1" applyBorder="1" applyAlignment="1">
      <alignment horizontal="center"/>
    </xf>
    <xf numFmtId="0" fontId="3" fillId="0" borderId="49" xfId="0" applyFont="1" applyFill="1" applyBorder="1" applyAlignment="1">
      <alignment/>
    </xf>
    <xf numFmtId="0" fontId="3" fillId="0" borderId="50" xfId="0" applyFont="1" applyFill="1" applyBorder="1" applyAlignment="1">
      <alignment/>
    </xf>
    <xf numFmtId="0" fontId="3" fillId="0" borderId="47" xfId="0" applyFont="1" applyFill="1" applyBorder="1" applyAlignment="1">
      <alignment horizontal="left"/>
    </xf>
    <xf numFmtId="0" fontId="3" fillId="0" borderId="37" xfId="0" applyFont="1" applyFill="1" applyBorder="1" applyAlignment="1">
      <alignment horizontal="left"/>
    </xf>
    <xf numFmtId="0" fontId="3" fillId="0" borderId="48" xfId="0" applyFont="1" applyFill="1" applyBorder="1" applyAlignment="1">
      <alignment horizontal="left"/>
    </xf>
    <xf numFmtId="176" fontId="3" fillId="0" borderId="70" xfId="0" applyNumberFormat="1" applyFont="1" applyFill="1" applyBorder="1" applyAlignment="1">
      <alignment/>
    </xf>
    <xf numFmtId="0" fontId="3" fillId="0" borderId="171" xfId="0" applyFont="1" applyFill="1" applyBorder="1" applyAlignment="1">
      <alignment horizontal="center" vertical="center" wrapText="1" shrinkToFit="1"/>
    </xf>
    <xf numFmtId="0" fontId="3" fillId="0" borderId="136" xfId="0" applyFont="1" applyFill="1" applyBorder="1" applyAlignment="1">
      <alignment horizontal="center" vertical="center" wrapText="1" shrinkToFit="1"/>
    </xf>
    <xf numFmtId="0" fontId="3" fillId="0" borderId="173" xfId="0" applyFont="1" applyFill="1" applyBorder="1" applyAlignment="1">
      <alignment horizontal="center" vertical="center" wrapText="1" shrinkToFit="1"/>
    </xf>
    <xf numFmtId="176" fontId="3" fillId="0" borderId="23" xfId="0" applyNumberFormat="1" applyFont="1" applyFill="1" applyBorder="1" applyAlignment="1">
      <alignment/>
    </xf>
    <xf numFmtId="176" fontId="3" fillId="0" borderId="19" xfId="0" applyNumberFormat="1" applyFont="1" applyFill="1" applyBorder="1" applyAlignment="1">
      <alignment/>
    </xf>
    <xf numFmtId="176" fontId="3" fillId="0" borderId="67" xfId="0" applyNumberFormat="1" applyFont="1" applyFill="1" applyBorder="1" applyAlignment="1">
      <alignment/>
    </xf>
    <xf numFmtId="176" fontId="3" fillId="0" borderId="61" xfId="0" applyNumberFormat="1" applyFont="1" applyFill="1" applyBorder="1" applyAlignment="1">
      <alignment/>
    </xf>
    <xf numFmtId="0" fontId="3" fillId="0" borderId="50" xfId="0" applyFont="1" applyFill="1" applyBorder="1" applyAlignment="1">
      <alignment horizontal="center"/>
    </xf>
    <xf numFmtId="176" fontId="3" fillId="0" borderId="204" xfId="0" applyNumberFormat="1" applyFont="1" applyFill="1" applyBorder="1" applyAlignment="1">
      <alignment/>
    </xf>
    <xf numFmtId="176" fontId="3" fillId="0" borderId="81" xfId="0" applyNumberFormat="1" applyFont="1" applyFill="1" applyBorder="1" applyAlignment="1">
      <alignment/>
    </xf>
    <xf numFmtId="176" fontId="3" fillId="0" borderId="82" xfId="0" applyNumberFormat="1" applyFont="1" applyFill="1" applyBorder="1" applyAlignment="1">
      <alignment/>
    </xf>
    <xf numFmtId="176" fontId="3" fillId="0" borderId="169" xfId="0" applyNumberFormat="1" applyFont="1" applyFill="1" applyBorder="1" applyAlignment="1">
      <alignment/>
    </xf>
    <xf numFmtId="176" fontId="3" fillId="0" borderId="205" xfId="0" applyNumberFormat="1" applyFont="1" applyFill="1" applyBorder="1" applyAlignment="1">
      <alignment/>
    </xf>
    <xf numFmtId="176" fontId="3" fillId="0" borderId="206" xfId="0" applyNumberFormat="1" applyFont="1" applyFill="1" applyBorder="1" applyAlignment="1">
      <alignment/>
    </xf>
    <xf numFmtId="176" fontId="3" fillId="0" borderId="207" xfId="0" applyNumberFormat="1" applyFont="1" applyFill="1" applyBorder="1" applyAlignment="1">
      <alignment/>
    </xf>
    <xf numFmtId="176" fontId="3" fillId="0" borderId="208" xfId="0" applyNumberFormat="1" applyFont="1" applyFill="1" applyBorder="1" applyAlignment="1">
      <alignment/>
    </xf>
    <xf numFmtId="0" fontId="3" fillId="0" borderId="209" xfId="0" applyFont="1" applyFill="1" applyBorder="1" applyAlignment="1">
      <alignment horizontal="center" shrinkToFit="1"/>
    </xf>
    <xf numFmtId="0" fontId="3" fillId="0" borderId="210" xfId="0" applyFont="1" applyFill="1" applyBorder="1" applyAlignment="1">
      <alignment horizontal="center" shrinkToFit="1"/>
    </xf>
    <xf numFmtId="0" fontId="3" fillId="0" borderId="34"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50" xfId="0" applyFont="1" applyFill="1" applyBorder="1" applyAlignment="1">
      <alignment horizontal="right"/>
    </xf>
    <xf numFmtId="0" fontId="3" fillId="0" borderId="33" xfId="0" applyFont="1" applyFill="1" applyBorder="1" applyAlignment="1">
      <alignment horizontal="right"/>
    </xf>
    <xf numFmtId="0" fontId="3" fillId="0" borderId="145" xfId="0" applyFont="1" applyFill="1" applyBorder="1" applyAlignment="1">
      <alignment horizontal="right"/>
    </xf>
    <xf numFmtId="0" fontId="3" fillId="0" borderId="46" xfId="0" applyFont="1" applyFill="1" applyBorder="1" applyAlignment="1">
      <alignment horizontal="right"/>
    </xf>
    <xf numFmtId="0" fontId="3" fillId="0" borderId="53" xfId="0" applyFont="1" applyFill="1" applyBorder="1" applyAlignment="1">
      <alignment horizontal="right"/>
    </xf>
    <xf numFmtId="0" fontId="3" fillId="0" borderId="52" xfId="0" applyFont="1" applyFill="1" applyBorder="1" applyAlignment="1">
      <alignment horizontal="right"/>
    </xf>
    <xf numFmtId="0" fontId="3" fillId="0" borderId="71" xfId="0" applyFont="1" applyFill="1" applyBorder="1" applyAlignment="1">
      <alignment horizontal="right"/>
    </xf>
    <xf numFmtId="176" fontId="3" fillId="0" borderId="71" xfId="0" applyNumberFormat="1" applyFont="1" applyFill="1" applyBorder="1" applyAlignment="1">
      <alignment/>
    </xf>
    <xf numFmtId="0" fontId="3" fillId="0" borderId="27" xfId="0" applyFont="1" applyFill="1" applyBorder="1" applyAlignment="1">
      <alignment horizontal="center"/>
    </xf>
    <xf numFmtId="176" fontId="3" fillId="0" borderId="30" xfId="0" applyNumberFormat="1" applyFont="1" applyFill="1" applyBorder="1" applyAlignment="1">
      <alignment/>
    </xf>
    <xf numFmtId="176" fontId="3" fillId="0" borderId="31" xfId="0" applyNumberFormat="1" applyFont="1" applyFill="1" applyBorder="1" applyAlignment="1">
      <alignment/>
    </xf>
    <xf numFmtId="176" fontId="3" fillId="0" borderId="63" xfId="0" applyNumberFormat="1" applyFont="1" applyFill="1" applyBorder="1" applyAlignment="1">
      <alignment/>
    </xf>
    <xf numFmtId="176" fontId="3" fillId="0" borderId="40" xfId="0" applyNumberFormat="1" applyFont="1" applyFill="1" applyBorder="1" applyAlignment="1">
      <alignment/>
    </xf>
    <xf numFmtId="0" fontId="3" fillId="0" borderId="88" xfId="0" applyFont="1" applyFill="1" applyBorder="1" applyAlignment="1">
      <alignment/>
    </xf>
    <xf numFmtId="0" fontId="3" fillId="0" borderId="145" xfId="0" applyFont="1" applyFill="1" applyBorder="1" applyAlignment="1">
      <alignment/>
    </xf>
    <xf numFmtId="0" fontId="3" fillId="0" borderId="46" xfId="0" applyFont="1" applyFill="1" applyBorder="1" applyAlignment="1">
      <alignment/>
    </xf>
    <xf numFmtId="176" fontId="4" fillId="0" borderId="50" xfId="0" applyNumberFormat="1" applyFont="1" applyBorder="1" applyAlignment="1" applyProtection="1">
      <alignment/>
      <protection locked="0"/>
    </xf>
    <xf numFmtId="176" fontId="4" fillId="0" borderId="50" xfId="0" applyNumberFormat="1" applyFont="1" applyBorder="1" applyAlignment="1" applyProtection="1">
      <alignment/>
      <protection/>
    </xf>
    <xf numFmtId="49" fontId="20" fillId="0" borderId="20" xfId="0" applyNumberFormat="1" applyFont="1" applyBorder="1" applyAlignment="1" applyProtection="1">
      <alignment horizontal="center" vertical="center" wrapText="1" shrinkToFit="1"/>
      <protection locked="0"/>
    </xf>
    <xf numFmtId="49" fontId="20" fillId="0" borderId="21" xfId="0" applyNumberFormat="1" applyFont="1" applyBorder="1" applyAlignment="1" applyProtection="1">
      <alignment horizontal="center" vertical="center" wrapText="1" shrinkToFit="1"/>
      <protection locked="0"/>
    </xf>
    <xf numFmtId="49" fontId="20" fillId="0" borderId="78" xfId="0" applyNumberFormat="1" applyFont="1" applyBorder="1" applyAlignment="1" applyProtection="1">
      <alignment horizontal="center" vertical="center" wrapText="1" shrinkToFit="1"/>
      <protection locked="0"/>
    </xf>
    <xf numFmtId="49" fontId="20" fillId="0" borderId="23" xfId="0" applyNumberFormat="1" applyFont="1" applyBorder="1" applyAlignment="1" applyProtection="1">
      <alignment horizontal="center" vertical="center" wrapText="1" shrinkToFit="1"/>
      <protection locked="0"/>
    </xf>
    <xf numFmtId="49" fontId="20" fillId="0" borderId="19" xfId="0" applyNumberFormat="1" applyFont="1" applyBorder="1" applyAlignment="1" applyProtection="1">
      <alignment horizontal="center" vertical="center" wrapText="1" shrinkToFit="1"/>
      <protection locked="0"/>
    </xf>
    <xf numFmtId="49" fontId="20" fillId="0" borderId="61" xfId="0" applyNumberFormat="1" applyFont="1" applyBorder="1" applyAlignment="1" applyProtection="1">
      <alignment horizontal="center" vertical="center" wrapText="1" shrinkToFit="1"/>
      <protection locked="0"/>
    </xf>
    <xf numFmtId="0" fontId="20" fillId="0" borderId="20" xfId="0" applyFont="1" applyBorder="1" applyAlignment="1" applyProtection="1">
      <alignment horizontal="center" vertical="center" wrapText="1" shrinkToFit="1"/>
      <protection locked="0"/>
    </xf>
    <xf numFmtId="0" fontId="20" fillId="0" borderId="21" xfId="0" applyFont="1" applyBorder="1" applyAlignment="1" applyProtection="1">
      <alignment horizontal="center" vertical="center" wrapText="1" shrinkToFit="1"/>
      <protection locked="0"/>
    </xf>
    <xf numFmtId="0" fontId="20" fillId="0" borderId="78" xfId="0" applyFont="1" applyBorder="1" applyAlignment="1" applyProtection="1">
      <alignment horizontal="center" vertical="center" wrapText="1" shrinkToFit="1"/>
      <protection locked="0"/>
    </xf>
    <xf numFmtId="0" fontId="20" fillId="0" borderId="23" xfId="0" applyFont="1" applyBorder="1" applyAlignment="1" applyProtection="1">
      <alignment horizontal="center" vertical="center" wrapText="1" shrinkToFit="1"/>
      <protection locked="0"/>
    </xf>
    <xf numFmtId="0" fontId="20" fillId="0" borderId="19" xfId="0" applyFont="1" applyBorder="1" applyAlignment="1" applyProtection="1">
      <alignment horizontal="center" vertical="center" wrapText="1" shrinkToFit="1"/>
      <protection locked="0"/>
    </xf>
    <xf numFmtId="0" fontId="20" fillId="0" borderId="61" xfId="0" applyFont="1" applyBorder="1" applyAlignment="1" applyProtection="1">
      <alignment horizontal="center" vertical="center" wrapText="1" shrinkToFit="1"/>
      <protection locked="0"/>
    </xf>
    <xf numFmtId="49" fontId="20" fillId="0" borderId="21" xfId="0" applyNumberFormat="1" applyFont="1" applyBorder="1" applyAlignment="1" applyProtection="1">
      <alignment vertical="center" wrapText="1"/>
      <protection locked="0"/>
    </xf>
    <xf numFmtId="49" fontId="20" fillId="0" borderId="0" xfId="0" applyNumberFormat="1" applyFont="1" applyBorder="1" applyAlignment="1" applyProtection="1">
      <alignment vertical="center" wrapText="1"/>
      <protection locked="0"/>
    </xf>
    <xf numFmtId="0" fontId="4" fillId="0" borderId="20" xfId="0" applyFont="1" applyBorder="1" applyAlignment="1" applyProtection="1">
      <alignment shrinkToFit="1"/>
      <protection locked="0"/>
    </xf>
    <xf numFmtId="0" fontId="4" fillId="0" borderId="21" xfId="0" applyFont="1" applyBorder="1" applyAlignment="1" applyProtection="1">
      <alignment shrinkToFit="1"/>
      <protection locked="0"/>
    </xf>
    <xf numFmtId="0" fontId="4" fillId="0" borderId="78" xfId="0" applyFont="1" applyBorder="1" applyAlignment="1" applyProtection="1">
      <alignment shrinkToFit="1"/>
      <protection locked="0"/>
    </xf>
    <xf numFmtId="0" fontId="4" fillId="0" borderId="49" xfId="0" applyFont="1" applyBorder="1" applyAlignment="1" applyProtection="1">
      <alignment shrinkToFit="1"/>
      <protection locked="0"/>
    </xf>
    <xf numFmtId="0" fontId="4" fillId="0" borderId="50" xfId="0" applyFont="1" applyBorder="1" applyAlignment="1" applyProtection="1">
      <alignment shrinkToFit="1"/>
      <protection locked="0"/>
    </xf>
    <xf numFmtId="0" fontId="4" fillId="0" borderId="47" xfId="0" applyFont="1" applyBorder="1" applyAlignment="1" applyProtection="1">
      <alignment shrinkToFit="1"/>
      <protection locked="0"/>
    </xf>
    <xf numFmtId="0" fontId="4" fillId="0" borderId="37" xfId="0" applyFont="1" applyBorder="1" applyAlignment="1" applyProtection="1">
      <alignment shrinkToFit="1"/>
      <protection locked="0"/>
    </xf>
    <xf numFmtId="0" fontId="4" fillId="0" borderId="48" xfId="0" applyFont="1" applyBorder="1" applyAlignment="1" applyProtection="1">
      <alignment shrinkToFit="1"/>
      <protection locked="0"/>
    </xf>
    <xf numFmtId="176" fontId="4" fillId="0" borderId="47" xfId="0" applyNumberFormat="1" applyFont="1" applyBorder="1" applyAlignment="1" applyProtection="1">
      <alignment/>
      <protection/>
    </xf>
    <xf numFmtId="176" fontId="4" fillId="0" borderId="37" xfId="0" applyNumberFormat="1" applyFont="1" applyBorder="1" applyAlignment="1" applyProtection="1">
      <alignment/>
      <protection/>
    </xf>
    <xf numFmtId="176" fontId="4" fillId="0" borderId="48" xfId="0" applyNumberFormat="1" applyFont="1" applyBorder="1" applyAlignment="1" applyProtection="1">
      <alignment/>
      <protection/>
    </xf>
    <xf numFmtId="176" fontId="4" fillId="0" borderId="47" xfId="0" applyNumberFormat="1" applyFont="1" applyBorder="1" applyAlignment="1" applyProtection="1">
      <alignment horizontal="right"/>
      <protection/>
    </xf>
    <xf numFmtId="176" fontId="4" fillId="0" borderId="37" xfId="0" applyNumberFormat="1" applyFont="1" applyBorder="1" applyAlignment="1" applyProtection="1">
      <alignment horizontal="right"/>
      <protection/>
    </xf>
    <xf numFmtId="176" fontId="4" fillId="0" borderId="48" xfId="0" applyNumberFormat="1" applyFont="1" applyBorder="1" applyAlignment="1" applyProtection="1">
      <alignment horizontal="right"/>
      <protection/>
    </xf>
    <xf numFmtId="176" fontId="4" fillId="0" borderId="47" xfId="0" applyNumberFormat="1" applyFont="1" applyBorder="1" applyAlignment="1" applyProtection="1">
      <alignment/>
      <protection/>
    </xf>
    <xf numFmtId="176" fontId="4" fillId="0" borderId="37" xfId="0" applyNumberFormat="1" applyFont="1" applyBorder="1" applyAlignment="1" applyProtection="1">
      <alignment/>
      <protection/>
    </xf>
    <xf numFmtId="176" fontId="4" fillId="0" borderId="48" xfId="0" applyNumberFormat="1" applyFont="1" applyBorder="1" applyAlignment="1" applyProtection="1">
      <alignment/>
      <protection/>
    </xf>
    <xf numFmtId="176" fontId="4" fillId="0" borderId="0" xfId="0" applyNumberFormat="1" applyFont="1" applyBorder="1" applyAlignment="1" applyProtection="1">
      <alignment horizontal="right"/>
      <protection/>
    </xf>
    <xf numFmtId="176" fontId="4" fillId="0" borderId="0" xfId="0" applyNumberFormat="1" applyFont="1" applyBorder="1" applyAlignment="1" applyProtection="1">
      <alignment/>
      <protection/>
    </xf>
    <xf numFmtId="49" fontId="4" fillId="0" borderId="50" xfId="0" applyNumberFormat="1" applyFont="1" applyBorder="1" applyAlignment="1" applyProtection="1">
      <alignment/>
      <protection locked="0"/>
    </xf>
    <xf numFmtId="0" fontId="4" fillId="0" borderId="47" xfId="0" applyFont="1" applyFill="1" applyBorder="1" applyAlignment="1" applyProtection="1">
      <alignment shrinkToFit="1"/>
      <protection locked="0"/>
    </xf>
    <xf numFmtId="0" fontId="4" fillId="0" borderId="37" xfId="0" applyFont="1" applyFill="1" applyBorder="1" applyAlignment="1" applyProtection="1">
      <alignment shrinkToFit="1"/>
      <protection locked="0"/>
    </xf>
    <xf numFmtId="0" fontId="4" fillId="0" borderId="48" xfId="0" applyFont="1" applyFill="1" applyBorder="1" applyAlignment="1" applyProtection="1">
      <alignment shrinkToFit="1"/>
      <protection locked="0"/>
    </xf>
    <xf numFmtId="0" fontId="21" fillId="0" borderId="0" xfId="0" applyFont="1" applyAlignment="1" applyProtection="1">
      <alignment horizontal="center"/>
      <protection locked="0"/>
    </xf>
    <xf numFmtId="38" fontId="21" fillId="0" borderId="0" xfId="49" applyFont="1" applyAlignment="1" applyProtection="1">
      <alignment horizontal="center"/>
      <protection locked="0"/>
    </xf>
    <xf numFmtId="0" fontId="4" fillId="0" borderId="47" xfId="0" applyFont="1" applyBorder="1" applyAlignment="1" applyProtection="1">
      <alignment horizontal="center" shrinkToFit="1"/>
      <protection locked="0"/>
    </xf>
    <xf numFmtId="0" fontId="4" fillId="0" borderId="37"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4" fillId="0" borderId="20" xfId="0" applyFont="1" applyBorder="1" applyAlignment="1" applyProtection="1">
      <alignment vertical="center" wrapText="1" shrinkToFit="1"/>
      <protection locked="0"/>
    </xf>
    <xf numFmtId="0" fontId="4" fillId="0" borderId="21" xfId="0" applyFont="1" applyBorder="1" applyAlignment="1" applyProtection="1">
      <alignment vertical="center" wrapText="1" shrinkToFit="1"/>
      <protection locked="0"/>
    </xf>
    <xf numFmtId="0" fontId="4" fillId="0" borderId="78" xfId="0" applyFont="1" applyBorder="1" applyAlignment="1" applyProtection="1">
      <alignment vertical="center" wrapText="1" shrinkToFit="1"/>
      <protection locked="0"/>
    </xf>
    <xf numFmtId="0" fontId="4" fillId="0" borderId="18"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0" xfId="0" applyFont="1" applyBorder="1" applyAlignment="1" applyProtection="1">
      <alignment horizontal="center" shrinkToFit="1"/>
      <protection locked="0"/>
    </xf>
    <xf numFmtId="0" fontId="3" fillId="0" borderId="50" xfId="0" applyFont="1" applyBorder="1" applyAlignment="1">
      <alignment vertical="top" wrapText="1"/>
    </xf>
    <xf numFmtId="0" fontId="11" fillId="0" borderId="19" xfId="63" applyFont="1" applyBorder="1" applyAlignment="1" applyProtection="1">
      <alignment horizontal="distributed" vertical="center"/>
      <protection locked="0"/>
    </xf>
    <xf numFmtId="0" fontId="11" fillId="0" borderId="37" xfId="63" applyFont="1" applyBorder="1" applyAlignment="1" applyProtection="1">
      <alignment horizontal="distributed" vertical="center"/>
      <protection locked="0"/>
    </xf>
    <xf numFmtId="0" fontId="11" fillId="0" borderId="47" xfId="63" applyFont="1" applyBorder="1" applyAlignment="1" applyProtection="1">
      <alignment horizontal="center" vertical="center"/>
      <protection locked="0"/>
    </xf>
    <xf numFmtId="0" fontId="11" fillId="0" borderId="37" xfId="63" applyFont="1" applyBorder="1" applyAlignment="1" applyProtection="1">
      <alignment horizontal="center" vertical="center"/>
      <protection locked="0"/>
    </xf>
    <xf numFmtId="0" fontId="11" fillId="0" borderId="19" xfId="63" applyFont="1" applyBorder="1" applyAlignment="1" applyProtection="1">
      <alignment vertical="center"/>
      <protection locked="0"/>
    </xf>
    <xf numFmtId="0" fontId="11" fillId="0" borderId="37" xfId="63" applyFont="1" applyBorder="1" applyAlignment="1" applyProtection="1">
      <alignment vertical="center"/>
      <protection locked="0"/>
    </xf>
    <xf numFmtId="0" fontId="11" fillId="0" borderId="53" xfId="63" applyFont="1" applyBorder="1" applyAlignment="1" applyProtection="1">
      <alignment vertical="center"/>
      <protection locked="0"/>
    </xf>
    <xf numFmtId="0" fontId="11" fillId="0" borderId="52" xfId="63" applyFont="1" applyBorder="1" applyAlignment="1" applyProtection="1">
      <alignment vertical="center"/>
      <protection locked="0"/>
    </xf>
    <xf numFmtId="0" fontId="11" fillId="0" borderId="42" xfId="63" applyFont="1" applyBorder="1" applyAlignment="1" applyProtection="1">
      <alignment vertical="center"/>
      <protection locked="0"/>
    </xf>
    <xf numFmtId="0" fontId="11" fillId="0" borderId="211" xfId="63" applyFont="1" applyBorder="1" applyAlignment="1" applyProtection="1">
      <alignment vertical="center"/>
      <protection locked="0"/>
    </xf>
    <xf numFmtId="0" fontId="11" fillId="0" borderId="212" xfId="63" applyFont="1" applyBorder="1" applyAlignment="1" applyProtection="1">
      <alignment vertical="center"/>
      <protection locked="0"/>
    </xf>
    <xf numFmtId="176" fontId="11" fillId="0" borderId="47" xfId="63" applyNumberFormat="1" applyFont="1" applyBorder="1" applyAlignment="1" applyProtection="1">
      <alignment vertical="center"/>
      <protection locked="0"/>
    </xf>
    <xf numFmtId="176" fontId="11" fillId="0" borderId="70" xfId="63" applyNumberFormat="1" applyFont="1" applyBorder="1" applyAlignment="1" applyProtection="1">
      <alignment vertical="center"/>
      <protection locked="0"/>
    </xf>
    <xf numFmtId="203" fontId="11" fillId="0" borderId="30" xfId="63" applyNumberFormat="1" applyFont="1" applyBorder="1" applyAlignment="1" applyProtection="1">
      <alignment horizontal="center" vertical="center" shrinkToFit="1"/>
      <protection locked="0"/>
    </xf>
    <xf numFmtId="203" fontId="11" fillId="0" borderId="31" xfId="63" applyNumberFormat="1" applyFont="1" applyBorder="1" applyAlignment="1" applyProtection="1">
      <alignment horizontal="center" vertical="center" shrinkToFit="1"/>
      <protection locked="0"/>
    </xf>
    <xf numFmtId="203" fontId="11" fillId="0" borderId="63" xfId="63" applyNumberFormat="1" applyFont="1" applyBorder="1" applyAlignment="1" applyProtection="1">
      <alignment horizontal="center" vertical="center" shrinkToFit="1"/>
      <protection locked="0"/>
    </xf>
    <xf numFmtId="176" fontId="11" fillId="0" borderId="53" xfId="63" applyNumberFormat="1" applyFont="1" applyBorder="1" applyAlignment="1" applyProtection="1">
      <alignment vertical="center"/>
      <protection/>
    </xf>
    <xf numFmtId="176" fontId="11" fillId="0" borderId="71" xfId="63" applyNumberFormat="1" applyFont="1" applyBorder="1" applyAlignment="1" applyProtection="1">
      <alignment vertical="center"/>
      <protection/>
    </xf>
    <xf numFmtId="0" fontId="11" fillId="0" borderId="30" xfId="63" applyFont="1" applyBorder="1" applyAlignment="1" applyProtection="1">
      <alignment horizontal="center" vertical="center"/>
      <protection locked="0"/>
    </xf>
    <xf numFmtId="0" fontId="11" fillId="0" borderId="31" xfId="63" applyFont="1" applyBorder="1" applyAlignment="1" applyProtection="1">
      <alignment horizontal="center" vertical="center"/>
      <protection locked="0"/>
    </xf>
    <xf numFmtId="0" fontId="11" fillId="0" borderId="63" xfId="63" applyFont="1" applyBorder="1" applyAlignment="1" applyProtection="1">
      <alignment horizontal="center" vertical="center"/>
      <protection locked="0"/>
    </xf>
    <xf numFmtId="0" fontId="11" fillId="0" borderId="40" xfId="63" applyFont="1" applyBorder="1" applyAlignment="1" applyProtection="1">
      <alignment horizontal="center" vertical="center"/>
      <protection locked="0"/>
    </xf>
    <xf numFmtId="0" fontId="11" fillId="0" borderId="48" xfId="63" applyFont="1" applyBorder="1" applyAlignment="1" applyProtection="1">
      <alignment horizontal="center" vertical="center"/>
      <protection locked="0"/>
    </xf>
    <xf numFmtId="176" fontId="11" fillId="0" borderId="52" xfId="63" applyNumberFormat="1" applyFont="1" applyBorder="1" applyAlignment="1" applyProtection="1">
      <alignment vertical="center"/>
      <protection/>
    </xf>
    <xf numFmtId="176" fontId="11" fillId="0" borderId="76" xfId="63" applyNumberFormat="1" applyFont="1" applyBorder="1" applyAlignment="1" applyProtection="1">
      <alignment vertical="center"/>
      <protection/>
    </xf>
    <xf numFmtId="0" fontId="11" fillId="0" borderId="30" xfId="63" applyFont="1" applyBorder="1" applyAlignment="1" applyProtection="1">
      <alignment horizontal="center" vertical="center" shrinkToFit="1"/>
      <protection locked="0"/>
    </xf>
    <xf numFmtId="0" fontId="11" fillId="0" borderId="31" xfId="63" applyFont="1" applyBorder="1" applyAlignment="1" applyProtection="1">
      <alignment horizontal="center" vertical="center" shrinkToFit="1"/>
      <protection locked="0"/>
    </xf>
    <xf numFmtId="0" fontId="11" fillId="0" borderId="63" xfId="63" applyFont="1" applyBorder="1" applyAlignment="1" applyProtection="1">
      <alignment horizontal="center" vertical="center" shrinkToFit="1"/>
      <protection locked="0"/>
    </xf>
    <xf numFmtId="176" fontId="11" fillId="0" borderId="37" xfId="63" applyNumberFormat="1" applyFont="1" applyBorder="1" applyAlignment="1" applyProtection="1">
      <alignment vertical="center"/>
      <protection locked="0"/>
    </xf>
    <xf numFmtId="176" fontId="11" fillId="0" borderId="48" xfId="63" applyNumberFormat="1" applyFont="1" applyBorder="1" applyAlignment="1" applyProtection="1">
      <alignment vertical="center"/>
      <protection locked="0"/>
    </xf>
    <xf numFmtId="176" fontId="11" fillId="0" borderId="53" xfId="63" applyNumberFormat="1" applyFont="1" applyBorder="1" applyAlignment="1" applyProtection="1">
      <alignment vertical="center"/>
      <protection locked="0"/>
    </xf>
    <xf numFmtId="176" fontId="11" fillId="0" borderId="52" xfId="63" applyNumberFormat="1" applyFont="1" applyBorder="1" applyAlignment="1" applyProtection="1">
      <alignment vertical="center"/>
      <protection locked="0"/>
    </xf>
    <xf numFmtId="176" fontId="11" fillId="0" borderId="76" xfId="63" applyNumberFormat="1" applyFont="1" applyBorder="1" applyAlignment="1" applyProtection="1">
      <alignment vertical="center"/>
      <protection locked="0"/>
    </xf>
    <xf numFmtId="176" fontId="11" fillId="0" borderId="47" xfId="63" applyNumberFormat="1" applyFont="1" applyBorder="1" applyAlignment="1" applyProtection="1">
      <alignment vertical="center"/>
      <protection/>
    </xf>
    <xf numFmtId="176" fontId="11" fillId="0" borderId="37" xfId="63" applyNumberFormat="1" applyFont="1" applyBorder="1" applyAlignment="1" applyProtection="1">
      <alignment vertical="center"/>
      <protection/>
    </xf>
    <xf numFmtId="176" fontId="11" fillId="0" borderId="48" xfId="63" applyNumberFormat="1" applyFont="1" applyBorder="1" applyAlignment="1" applyProtection="1">
      <alignment vertical="center"/>
      <protection/>
    </xf>
    <xf numFmtId="0" fontId="10" fillId="0" borderId="43" xfId="63" applyFont="1" applyBorder="1" applyAlignment="1" applyProtection="1">
      <alignment horizontal="center" vertical="center"/>
      <protection locked="0"/>
    </xf>
    <xf numFmtId="0" fontId="10" fillId="0" borderId="213" xfId="63" applyFont="1" applyBorder="1" applyAlignment="1" applyProtection="1">
      <alignment horizontal="center" vertical="center"/>
      <protection locked="0"/>
    </xf>
    <xf numFmtId="0" fontId="10" fillId="0" borderId="72" xfId="63" applyFont="1" applyBorder="1" applyAlignment="1" applyProtection="1">
      <alignment horizontal="center" vertical="center"/>
      <protection locked="0"/>
    </xf>
    <xf numFmtId="0" fontId="10" fillId="0" borderId="214" xfId="63" applyFont="1" applyBorder="1" applyAlignment="1" applyProtection="1">
      <alignment horizontal="center" vertical="center"/>
      <protection locked="0"/>
    </xf>
    <xf numFmtId="176" fontId="11" fillId="0" borderId="50" xfId="63" applyNumberFormat="1" applyFont="1" applyBorder="1" applyAlignment="1" applyProtection="1">
      <alignment vertical="center"/>
      <protection locked="0"/>
    </xf>
    <xf numFmtId="176" fontId="11" fillId="0" borderId="33" xfId="63" applyNumberFormat="1" applyFont="1" applyBorder="1" applyAlignment="1" applyProtection="1">
      <alignment vertical="center"/>
      <protection locked="0"/>
    </xf>
    <xf numFmtId="0" fontId="11" fillId="0" borderId="215" xfId="63" applyFont="1" applyBorder="1" applyAlignment="1" applyProtection="1">
      <alignment vertical="center"/>
      <protection locked="0"/>
    </xf>
    <xf numFmtId="0" fontId="11" fillId="0" borderId="216" xfId="63" applyFont="1" applyBorder="1" applyAlignment="1" applyProtection="1">
      <alignment vertical="center"/>
      <protection locked="0"/>
    </xf>
    <xf numFmtId="0" fontId="11" fillId="0" borderId="47" xfId="63" applyFont="1" applyBorder="1" applyAlignment="1" applyProtection="1">
      <alignment horizontal="center" vertical="center" shrinkToFit="1"/>
      <protection locked="0"/>
    </xf>
    <xf numFmtId="0" fontId="11" fillId="0" borderId="37" xfId="63" applyFont="1" applyBorder="1" applyAlignment="1" applyProtection="1">
      <alignment horizontal="center" vertical="center" shrinkToFit="1"/>
      <protection locked="0"/>
    </xf>
    <xf numFmtId="0" fontId="11" fillId="0" borderId="48" xfId="63" applyFont="1" applyBorder="1" applyAlignment="1" applyProtection="1">
      <alignment horizontal="center" vertical="center" shrinkToFit="1"/>
      <protection locked="0"/>
    </xf>
    <xf numFmtId="0" fontId="11" fillId="0" borderId="51" xfId="63" applyFont="1" applyBorder="1" applyAlignment="1" applyProtection="1">
      <alignment horizontal="center" vertical="center"/>
      <protection locked="0"/>
    </xf>
    <xf numFmtId="0" fontId="11" fillId="0" borderId="76" xfId="63" applyFont="1" applyBorder="1" applyAlignment="1" applyProtection="1">
      <alignment horizontal="center" vertical="center"/>
      <protection locked="0"/>
    </xf>
    <xf numFmtId="0" fontId="11" fillId="0" borderId="28" xfId="63" applyFont="1" applyBorder="1" applyAlignment="1" applyProtection="1">
      <alignment horizontal="center" vertical="center"/>
      <protection locked="0"/>
    </xf>
    <xf numFmtId="0" fontId="11" fillId="0" borderId="87" xfId="63" applyFont="1" applyBorder="1" applyAlignment="1" applyProtection="1">
      <alignment horizontal="center" vertical="center"/>
      <protection locked="0"/>
    </xf>
    <xf numFmtId="0" fontId="17" fillId="0" borderId="30" xfId="63" applyFont="1" applyBorder="1" applyAlignment="1" applyProtection="1">
      <alignment horizontal="center" vertical="center" wrapText="1"/>
      <protection locked="0"/>
    </xf>
    <xf numFmtId="0" fontId="11" fillId="0" borderId="31" xfId="63" applyFont="1" applyBorder="1" applyAlignment="1" applyProtection="1">
      <alignment horizontal="center" vertical="center" wrapText="1"/>
      <protection locked="0"/>
    </xf>
    <xf numFmtId="0" fontId="11" fillId="0" borderId="63" xfId="63" applyFont="1" applyBorder="1" applyAlignment="1" applyProtection="1">
      <alignment horizontal="center" vertical="center" wrapText="1"/>
      <protection locked="0"/>
    </xf>
    <xf numFmtId="0" fontId="9" fillId="0" borderId="57" xfId="63" applyFont="1" applyBorder="1" applyAlignment="1" applyProtection="1">
      <alignment horizontal="center" vertical="center"/>
      <protection locked="0"/>
    </xf>
    <xf numFmtId="0" fontId="9" fillId="0" borderId="60" xfId="63" applyFont="1" applyBorder="1" applyAlignment="1" applyProtection="1">
      <alignment horizontal="center" vertical="center"/>
      <protection locked="0"/>
    </xf>
    <xf numFmtId="0" fontId="9" fillId="0" borderId="29" xfId="63" applyFont="1" applyBorder="1" applyAlignment="1" applyProtection="1">
      <alignment horizontal="center" vertical="center"/>
      <protection locked="0"/>
    </xf>
    <xf numFmtId="0" fontId="9" fillId="0" borderId="61" xfId="63" applyFont="1" applyBorder="1" applyAlignment="1" applyProtection="1">
      <alignment horizontal="center" vertical="center"/>
      <protection locked="0"/>
    </xf>
    <xf numFmtId="0" fontId="9" fillId="0" borderId="77" xfId="63" applyFont="1" applyBorder="1" applyAlignment="1" applyProtection="1">
      <alignment horizontal="center" vertical="center"/>
      <protection locked="0"/>
    </xf>
    <xf numFmtId="0" fontId="9" fillId="0" borderId="78" xfId="63" applyFont="1" applyBorder="1" applyAlignment="1" applyProtection="1">
      <alignment horizontal="center" vertical="center"/>
      <protection locked="0"/>
    </xf>
    <xf numFmtId="0" fontId="9" fillId="0" borderId="41" xfId="63" applyFont="1" applyBorder="1" applyAlignment="1" applyProtection="1">
      <alignment horizontal="center" vertical="center"/>
      <protection locked="0"/>
    </xf>
    <xf numFmtId="0" fontId="9" fillId="0" borderId="79" xfId="63" applyFont="1" applyBorder="1" applyAlignment="1" applyProtection="1">
      <alignment horizontal="center" vertical="center"/>
      <protection locked="0"/>
    </xf>
    <xf numFmtId="0" fontId="11" fillId="0" borderId="47" xfId="63" applyFont="1" applyBorder="1" applyAlignment="1" applyProtection="1">
      <alignment vertical="center"/>
      <protection locked="0"/>
    </xf>
    <xf numFmtId="38" fontId="14" fillId="0" borderId="217" xfId="49" applyFont="1" applyBorder="1" applyAlignment="1">
      <alignment horizontal="right" vertical="center"/>
    </xf>
    <xf numFmtId="38" fontId="14" fillId="0" borderId="44" xfId="49" applyFont="1" applyBorder="1" applyAlignment="1">
      <alignment horizontal="right" vertical="center"/>
    </xf>
    <xf numFmtId="38" fontId="14" fillId="0" borderId="218" xfId="49" applyFont="1" applyBorder="1" applyAlignment="1">
      <alignment horizontal="right" vertical="center"/>
    </xf>
    <xf numFmtId="38" fontId="14" fillId="0" borderId="26" xfId="49" applyFont="1" applyBorder="1" applyAlignment="1">
      <alignment horizontal="right" vertical="center"/>
    </xf>
    <xf numFmtId="38" fontId="14" fillId="0" borderId="219" xfId="49" applyFont="1" applyBorder="1" applyAlignment="1">
      <alignment horizontal="right" vertical="center"/>
    </xf>
    <xf numFmtId="38" fontId="14" fillId="0" borderId="220" xfId="49" applyFont="1" applyBorder="1" applyAlignment="1">
      <alignment horizontal="right" vertical="center"/>
    </xf>
    <xf numFmtId="38" fontId="14" fillId="0" borderId="23" xfId="49" applyFont="1" applyBorder="1" applyAlignment="1">
      <alignment horizontal="right" vertical="center"/>
    </xf>
    <xf numFmtId="38" fontId="14" fillId="0" borderId="67" xfId="49" applyFont="1" applyBorder="1" applyAlignment="1">
      <alignment horizontal="right" vertical="center"/>
    </xf>
    <xf numFmtId="38" fontId="14" fillId="0" borderId="84" xfId="49" applyFont="1" applyBorder="1" applyAlignment="1">
      <alignment horizontal="right" vertical="center"/>
    </xf>
    <xf numFmtId="38" fontId="14" fillId="0" borderId="61" xfId="49" applyFont="1" applyBorder="1" applyAlignment="1">
      <alignment horizontal="right" vertical="center"/>
    </xf>
    <xf numFmtId="38" fontId="14" fillId="0" borderId="204" xfId="49" applyFont="1" applyBorder="1" applyAlignment="1">
      <alignment horizontal="right" vertical="center"/>
    </xf>
    <xf numFmtId="38" fontId="14" fillId="0" borderId="82" xfId="49" applyFont="1" applyBorder="1" applyAlignment="1">
      <alignment horizontal="right" vertical="center"/>
    </xf>
    <xf numFmtId="38" fontId="14" fillId="0" borderId="49" xfId="49" applyFont="1" applyBorder="1" applyAlignment="1">
      <alignment horizontal="right" vertical="center"/>
    </xf>
    <xf numFmtId="38" fontId="14" fillId="0" borderId="163" xfId="49" applyFont="1" applyBorder="1" applyAlignment="1">
      <alignment horizontal="right" vertical="center"/>
    </xf>
    <xf numFmtId="38" fontId="14" fillId="0" borderId="221" xfId="49" applyFont="1" applyBorder="1" applyAlignment="1">
      <alignment horizontal="right" vertical="center"/>
    </xf>
    <xf numFmtId="0" fontId="14" fillId="0" borderId="20" xfId="62" applyFont="1" applyBorder="1" applyAlignment="1">
      <alignment horizontal="right" vertical="center"/>
      <protection/>
    </xf>
    <xf numFmtId="0" fontId="14" fillId="0" borderId="78" xfId="62" applyFont="1" applyBorder="1" applyAlignment="1">
      <alignment horizontal="right" vertical="center"/>
      <protection/>
    </xf>
    <xf numFmtId="0" fontId="14" fillId="0" borderId="23" xfId="62" applyFont="1" applyBorder="1" applyAlignment="1">
      <alignment horizontal="right" vertical="center"/>
      <protection/>
    </xf>
    <xf numFmtId="0" fontId="14" fillId="0" borderId="61" xfId="62" applyFont="1" applyBorder="1" applyAlignment="1">
      <alignment horizontal="right" vertical="center"/>
      <protection/>
    </xf>
    <xf numFmtId="0" fontId="16" fillId="0" borderId="50"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4" fillId="0" borderId="204" xfId="62" applyFont="1" applyBorder="1" applyAlignment="1">
      <alignment horizontal="right" vertical="center"/>
      <protection/>
    </xf>
    <xf numFmtId="0" fontId="14" fillId="0" borderId="81" xfId="62" applyFont="1" applyBorder="1" applyAlignment="1">
      <alignment horizontal="right" vertical="center"/>
      <protection/>
    </xf>
    <xf numFmtId="0" fontId="14" fillId="0" borderId="221" xfId="62" applyFont="1" applyBorder="1" applyAlignment="1">
      <alignment horizontal="right" vertical="center"/>
      <protection/>
    </xf>
    <xf numFmtId="38" fontId="14" fillId="0" borderId="53" xfId="49" applyFont="1" applyBorder="1" applyAlignment="1">
      <alignment horizontal="right" vertical="center"/>
    </xf>
    <xf numFmtId="38" fontId="14" fillId="0" borderId="76" xfId="49" applyFont="1" applyBorder="1" applyAlignment="1">
      <alignment horizontal="right" vertical="center"/>
    </xf>
    <xf numFmtId="38" fontId="14" fillId="0" borderId="53" xfId="49" applyFont="1" applyBorder="1" applyAlignment="1">
      <alignment horizontal="right" vertical="center" wrapText="1"/>
    </xf>
    <xf numFmtId="38" fontId="14" fillId="0" borderId="76" xfId="49" applyFont="1" applyBorder="1" applyAlignment="1">
      <alignment horizontal="right" vertical="center" wrapText="1"/>
    </xf>
    <xf numFmtId="38" fontId="14" fillId="0" borderId="164" xfId="49" applyFont="1" applyBorder="1" applyAlignment="1">
      <alignment vertical="center" wrapText="1"/>
    </xf>
    <xf numFmtId="38" fontId="14" fillId="0" borderId="58" xfId="49" applyFont="1" applyBorder="1" applyAlignment="1">
      <alignment vertical="center" wrapText="1"/>
    </xf>
    <xf numFmtId="38" fontId="14" fillId="0" borderId="18" xfId="49" applyFont="1" applyBorder="1" applyAlignment="1">
      <alignment vertical="center" wrapText="1"/>
    </xf>
    <xf numFmtId="38" fontId="14" fillId="0" borderId="161" xfId="49" applyFont="1" applyBorder="1" applyAlignment="1">
      <alignment vertical="center" wrapText="1"/>
    </xf>
    <xf numFmtId="38" fontId="11" fillId="0" borderId="164" xfId="49" applyFont="1" applyBorder="1" applyAlignment="1">
      <alignment horizontal="center" vertical="center" shrinkToFit="1"/>
    </xf>
    <xf numFmtId="38" fontId="11" fillId="0" borderId="60" xfId="49" applyFont="1" applyBorder="1" applyAlignment="1">
      <alignment horizontal="center" vertical="center" shrinkToFit="1"/>
    </xf>
    <xf numFmtId="38" fontId="14" fillId="0" borderId="71" xfId="49" applyFont="1" applyBorder="1" applyAlignment="1">
      <alignment horizontal="right" vertical="center" wrapText="1"/>
    </xf>
    <xf numFmtId="38" fontId="14" fillId="0" borderId="30" xfId="49" applyFont="1" applyBorder="1" applyAlignment="1">
      <alignment horizontal="center" vertical="center" wrapText="1"/>
    </xf>
    <xf numFmtId="38" fontId="14" fillId="0" borderId="63" xfId="49" applyFont="1" applyBorder="1" applyAlignment="1">
      <alignment horizontal="center" vertical="center" wrapText="1"/>
    </xf>
    <xf numFmtId="38" fontId="14" fillId="0" borderId="47" xfId="49" applyFont="1" applyBorder="1" applyAlignment="1">
      <alignment horizontal="center" vertical="center" wrapText="1"/>
    </xf>
    <xf numFmtId="38" fontId="14" fillId="0" borderId="48" xfId="49" applyFont="1" applyBorder="1" applyAlignment="1">
      <alignment horizontal="center" vertical="center" wrapText="1"/>
    </xf>
    <xf numFmtId="38" fontId="14" fillId="0" borderId="71" xfId="49" applyFont="1" applyBorder="1" applyAlignment="1">
      <alignment horizontal="right" vertical="center"/>
    </xf>
    <xf numFmtId="0" fontId="16" fillId="0" borderId="164" xfId="62" applyFont="1" applyBorder="1" applyAlignment="1">
      <alignment horizontal="center" vertical="center" wrapText="1"/>
      <protection/>
    </xf>
    <xf numFmtId="0" fontId="16" fillId="0" borderId="58" xfId="62" applyFont="1" applyBorder="1" applyAlignment="1">
      <alignment horizontal="center" vertical="center" wrapText="1"/>
      <protection/>
    </xf>
    <xf numFmtId="0" fontId="16" fillId="0" borderId="83" xfId="62" applyFont="1" applyBorder="1" applyAlignment="1">
      <alignment horizontal="left" vertical="center"/>
      <protection/>
    </xf>
    <xf numFmtId="0" fontId="16" fillId="0" borderId="11" xfId="62" applyFont="1" applyBorder="1" applyAlignment="1">
      <alignment horizontal="left" vertical="center"/>
      <protection/>
    </xf>
    <xf numFmtId="0" fontId="16" fillId="0" borderId="38" xfId="62" applyFont="1" applyBorder="1" applyAlignment="1">
      <alignment horizontal="left" vertical="center"/>
      <protection/>
    </xf>
    <xf numFmtId="0" fontId="16" fillId="0" borderId="0" xfId="62" applyFont="1" applyBorder="1" applyAlignment="1">
      <alignment horizontal="left" vertical="center"/>
      <protection/>
    </xf>
    <xf numFmtId="0" fontId="16" fillId="0" borderId="30" xfId="62" applyFont="1" applyBorder="1" applyAlignment="1">
      <alignment horizontal="center" vertical="center" wrapText="1"/>
      <protection/>
    </xf>
    <xf numFmtId="0" fontId="16" fillId="0" borderId="31" xfId="62" applyFont="1" applyBorder="1" applyAlignment="1">
      <alignment horizontal="center" vertical="center" wrapText="1"/>
      <protection/>
    </xf>
    <xf numFmtId="0" fontId="16" fillId="0" borderId="40" xfId="62" applyFont="1" applyBorder="1" applyAlignment="1">
      <alignment horizontal="center" vertical="center" wrapText="1"/>
      <protection/>
    </xf>
    <xf numFmtId="0" fontId="14" fillId="0" borderId="169" xfId="62" applyFont="1" applyBorder="1" applyAlignment="1">
      <alignment horizontal="right" vertical="center"/>
      <protection/>
    </xf>
    <xf numFmtId="0" fontId="14" fillId="0" borderId="67" xfId="62" applyFont="1" applyBorder="1" applyAlignment="1">
      <alignment horizontal="right" vertical="center"/>
      <protection/>
    </xf>
    <xf numFmtId="38" fontId="14" fillId="0" borderId="18" xfId="49" applyFont="1" applyBorder="1" applyAlignment="1">
      <alignment horizontal="right" vertical="center"/>
    </xf>
    <xf numFmtId="38" fontId="14" fillId="0" borderId="161" xfId="49" applyFont="1" applyBorder="1" applyAlignment="1">
      <alignment horizontal="right" vertical="center"/>
    </xf>
    <xf numFmtId="38" fontId="11" fillId="0" borderId="30" xfId="49" applyFont="1" applyBorder="1" applyAlignment="1">
      <alignment horizontal="center" vertical="center" shrinkToFit="1"/>
    </xf>
    <xf numFmtId="38" fontId="11" fillId="0" borderId="63" xfId="49" applyFont="1" applyBorder="1" applyAlignment="1">
      <alignment horizontal="center" vertical="center" shrinkToFit="1"/>
    </xf>
    <xf numFmtId="38" fontId="11" fillId="0" borderId="47" xfId="49" applyFont="1" applyBorder="1" applyAlignment="1">
      <alignment horizontal="center" vertical="center" shrinkToFit="1"/>
    </xf>
    <xf numFmtId="38" fontId="11" fillId="0" borderId="48" xfId="49" applyFont="1" applyBorder="1" applyAlignment="1">
      <alignment horizontal="center" vertical="center" shrinkToFit="1"/>
    </xf>
    <xf numFmtId="38" fontId="14" fillId="0" borderId="204" xfId="49" applyFont="1" applyBorder="1" applyAlignment="1">
      <alignment horizontal="right" vertical="center" wrapText="1"/>
    </xf>
    <xf numFmtId="38" fontId="14" fillId="0" borderId="221" xfId="49" applyFont="1" applyBorder="1" applyAlignment="1">
      <alignment horizontal="right" vertical="center" wrapText="1"/>
    </xf>
    <xf numFmtId="38" fontId="14" fillId="0" borderId="45" xfId="49" applyFont="1" applyBorder="1" applyAlignment="1">
      <alignment horizontal="right" vertical="center" wrapText="1"/>
    </xf>
    <xf numFmtId="38" fontId="14" fillId="0" borderId="59" xfId="49" applyFont="1" applyBorder="1" applyAlignment="1">
      <alignment horizontal="right" vertical="center" wrapText="1"/>
    </xf>
    <xf numFmtId="38" fontId="14" fillId="0" borderId="219" xfId="49" applyFont="1" applyBorder="1" applyAlignment="1">
      <alignment vertical="center" wrapText="1"/>
    </xf>
    <xf numFmtId="38" fontId="14" fillId="0" borderId="220" xfId="49" applyFont="1" applyBorder="1" applyAlignment="1">
      <alignment vertical="center" wrapText="1"/>
    </xf>
    <xf numFmtId="38" fontId="14" fillId="0" borderId="23" xfId="49" applyFont="1" applyBorder="1" applyAlignment="1">
      <alignment vertical="center" wrapText="1"/>
    </xf>
    <xf numFmtId="38" fontId="14" fillId="0" borderId="67" xfId="49" applyFont="1" applyBorder="1" applyAlignment="1">
      <alignment vertical="center" wrapText="1"/>
    </xf>
    <xf numFmtId="0" fontId="10" fillId="0" borderId="0" xfId="62" applyFont="1" applyAlignment="1">
      <alignment horizontal="center" vertical="center"/>
      <protection/>
    </xf>
    <xf numFmtId="0" fontId="9" fillId="0" borderId="0" xfId="62" applyFont="1" applyAlignment="1">
      <alignment horizontal="center" vertical="center"/>
      <protection/>
    </xf>
    <xf numFmtId="38" fontId="15" fillId="0" borderId="30" xfId="49" applyFont="1" applyBorder="1" applyAlignment="1">
      <alignment horizontal="center" vertical="center" shrinkToFit="1"/>
    </xf>
    <xf numFmtId="38" fontId="15" fillId="0" borderId="40" xfId="49" applyFont="1" applyBorder="1" applyAlignment="1">
      <alignment horizontal="center" vertical="center" shrinkToFit="1"/>
    </xf>
    <xf numFmtId="38" fontId="11" fillId="0" borderId="23" xfId="49" applyFont="1" applyBorder="1" applyAlignment="1">
      <alignment horizontal="center" vertical="center" shrinkToFit="1"/>
    </xf>
    <xf numFmtId="38" fontId="11" fillId="0" borderId="61" xfId="49" applyFont="1" applyBorder="1" applyAlignment="1">
      <alignment horizontal="center" vertical="center" shrinkToFit="1"/>
    </xf>
    <xf numFmtId="38" fontId="14" fillId="0" borderId="53" xfId="49" applyFont="1" applyBorder="1" applyAlignment="1">
      <alignment vertical="center" wrapText="1"/>
    </xf>
    <xf numFmtId="38" fontId="14" fillId="0" borderId="76" xfId="49" applyFont="1" applyBorder="1" applyAlignment="1">
      <alignment vertical="center" wrapText="1"/>
    </xf>
    <xf numFmtId="38" fontId="14" fillId="0" borderId="40" xfId="49" applyFont="1" applyBorder="1" applyAlignment="1">
      <alignment horizontal="center" vertical="center" wrapText="1"/>
    </xf>
    <xf numFmtId="38" fontId="14" fillId="0" borderId="70" xfId="49" applyFont="1" applyBorder="1" applyAlignment="1">
      <alignment horizontal="center" vertical="center" wrapText="1"/>
    </xf>
    <xf numFmtId="38" fontId="14" fillId="0" borderId="81" xfId="49" applyFont="1" applyBorder="1" applyAlignment="1">
      <alignment horizontal="right" vertical="center" wrapText="1"/>
    </xf>
    <xf numFmtId="38" fontId="14" fillId="0" borderId="39" xfId="49" applyFont="1" applyBorder="1" applyAlignment="1">
      <alignment horizontal="right" vertical="center" wrapText="1"/>
    </xf>
    <xf numFmtId="38" fontId="14" fillId="0" borderId="11" xfId="49" applyFont="1" applyBorder="1" applyAlignment="1">
      <alignment vertical="center" wrapText="1"/>
    </xf>
    <xf numFmtId="38" fontId="14" fillId="0" borderId="19" xfId="49" applyFont="1" applyBorder="1" applyAlignment="1">
      <alignment vertical="center" wrapText="1"/>
    </xf>
    <xf numFmtId="38" fontId="14" fillId="0" borderId="55" xfId="49" applyFont="1" applyBorder="1" applyAlignment="1">
      <alignment vertical="center" wrapText="1"/>
    </xf>
    <xf numFmtId="38" fontId="14" fillId="0" borderId="0" xfId="49" applyFont="1" applyBorder="1" applyAlignment="1">
      <alignment vertical="center" wrapText="1"/>
    </xf>
    <xf numFmtId="38" fontId="15" fillId="0" borderId="31" xfId="49" applyFont="1" applyBorder="1" applyAlignment="1">
      <alignment horizontal="center" vertical="center" shrinkToFit="1"/>
    </xf>
    <xf numFmtId="38" fontId="14" fillId="0" borderId="52" xfId="49" applyFont="1" applyBorder="1" applyAlignment="1">
      <alignment horizontal="right" vertical="center" wrapText="1"/>
    </xf>
    <xf numFmtId="38" fontId="15" fillId="0" borderId="88" xfId="49" applyFont="1" applyBorder="1" applyAlignment="1">
      <alignment horizontal="center" vertical="center" shrinkToFit="1"/>
    </xf>
    <xf numFmtId="38" fontId="14" fillId="0" borderId="88" xfId="49" applyFont="1" applyBorder="1" applyAlignment="1">
      <alignment horizontal="center" vertical="center" shrinkToFit="1"/>
    </xf>
    <xf numFmtId="38" fontId="14" fillId="0" borderId="32" xfId="49" applyFont="1" applyBorder="1" applyAlignment="1">
      <alignment horizontal="center" vertical="center" shrinkToFit="1"/>
    </xf>
    <xf numFmtId="38" fontId="14" fillId="0" borderId="60" xfId="49" applyFont="1" applyBorder="1" applyAlignment="1">
      <alignment vertical="center" wrapText="1"/>
    </xf>
    <xf numFmtId="38" fontId="14" fillId="0" borderId="22" xfId="49" applyFont="1" applyBorder="1" applyAlignment="1">
      <alignment vertical="center" wrapText="1"/>
    </xf>
    <xf numFmtId="38" fontId="14" fillId="0" borderId="82" xfId="49" applyFont="1" applyBorder="1" applyAlignment="1">
      <alignment horizontal="right" vertical="center" wrapText="1"/>
    </xf>
    <xf numFmtId="38" fontId="14" fillId="0" borderId="84" xfId="49" applyFont="1" applyBorder="1" applyAlignment="1">
      <alignment vertical="center" wrapText="1"/>
    </xf>
    <xf numFmtId="38" fontId="14" fillId="0" borderId="61" xfId="49" applyFont="1" applyBorder="1" applyAlignment="1">
      <alignment vertical="center" wrapText="1"/>
    </xf>
    <xf numFmtId="38" fontId="14" fillId="0" borderId="79" xfId="49" applyFont="1" applyBorder="1" applyAlignment="1">
      <alignment horizontal="right" vertical="center" wrapText="1"/>
    </xf>
    <xf numFmtId="0" fontId="14" fillId="0" borderId="30" xfId="63" applyFont="1" applyBorder="1" applyAlignment="1" applyProtection="1">
      <alignment horizontal="center" vertical="center"/>
      <protection locked="0"/>
    </xf>
    <xf numFmtId="0" fontId="14" fillId="0" borderId="31" xfId="63" applyFont="1" applyBorder="1" applyAlignment="1" applyProtection="1">
      <alignment horizontal="center" vertical="center"/>
      <protection locked="0"/>
    </xf>
    <xf numFmtId="0" fontId="14" fillId="0" borderId="89" xfId="63" applyFont="1" applyBorder="1" applyAlignment="1" applyProtection="1">
      <alignment horizontal="center" vertical="center"/>
      <protection locked="0"/>
    </xf>
    <xf numFmtId="0" fontId="14" fillId="0" borderId="90" xfId="63" applyFont="1" applyBorder="1" applyAlignment="1" applyProtection="1">
      <alignment horizontal="center" vertical="center" shrinkToFit="1"/>
      <protection locked="0"/>
    </xf>
    <xf numFmtId="0" fontId="14" fillId="0" borderId="31" xfId="63" applyFont="1" applyBorder="1" applyAlignment="1" applyProtection="1">
      <alignment horizontal="center" vertical="center" shrinkToFit="1"/>
      <protection locked="0"/>
    </xf>
    <xf numFmtId="0" fontId="14" fillId="0" borderId="89" xfId="63" applyFont="1" applyBorder="1" applyAlignment="1" applyProtection="1">
      <alignment horizontal="center" vertical="center" shrinkToFit="1"/>
      <protection locked="0"/>
    </xf>
    <xf numFmtId="0" fontId="14" fillId="0" borderId="91" xfId="63" applyFont="1" applyBorder="1" applyAlignment="1" applyProtection="1">
      <alignment horizontal="center" vertical="center"/>
      <protection locked="0"/>
    </xf>
    <xf numFmtId="0" fontId="14" fillId="0" borderId="150" xfId="63" applyFont="1" applyBorder="1" applyAlignment="1" applyProtection="1">
      <alignment horizontal="center" vertical="center"/>
      <protection locked="0"/>
    </xf>
    <xf numFmtId="0" fontId="14" fillId="0" borderId="90" xfId="63" applyFont="1" applyBorder="1" applyAlignment="1" applyProtection="1">
      <alignment horizontal="center" vertical="center"/>
      <protection locked="0"/>
    </xf>
    <xf numFmtId="0" fontId="14" fillId="0" borderId="222" xfId="63" applyFont="1" applyBorder="1" applyAlignment="1" applyProtection="1">
      <alignment horizontal="center" vertical="center"/>
      <protection locked="0"/>
    </xf>
    <xf numFmtId="0" fontId="16" fillId="0" borderId="109" xfId="61" applyFont="1" applyFill="1" applyBorder="1" applyAlignment="1" applyProtection="1">
      <alignment vertical="center"/>
      <protection/>
    </xf>
    <xf numFmtId="0" fontId="16" fillId="0" borderId="223" xfId="61" applyFont="1" applyFill="1" applyBorder="1" applyAlignment="1" applyProtection="1">
      <alignment vertical="center"/>
      <protection/>
    </xf>
    <xf numFmtId="0" fontId="16" fillId="0" borderId="98" xfId="61" applyFont="1" applyFill="1" applyBorder="1" applyAlignment="1" applyProtection="1">
      <alignment vertical="center" wrapText="1"/>
      <protection/>
    </xf>
    <xf numFmtId="0" fontId="16" fillId="0" borderId="224" xfId="61" applyFont="1" applyFill="1" applyBorder="1" applyAlignment="1" applyProtection="1">
      <alignment vertical="center" wrapText="1"/>
      <protection/>
    </xf>
    <xf numFmtId="0" fontId="16" fillId="0" borderId="98" xfId="61" applyFont="1" applyFill="1" applyBorder="1" applyAlignment="1" applyProtection="1">
      <alignment vertical="center"/>
      <protection/>
    </xf>
    <xf numFmtId="0" fontId="16" fillId="0" borderId="224" xfId="61" applyFont="1" applyFill="1" applyBorder="1" applyAlignment="1" applyProtection="1">
      <alignment vertical="center"/>
      <protection/>
    </xf>
    <xf numFmtId="38" fontId="14" fillId="0" borderId="47" xfId="49" applyFont="1" applyBorder="1" applyAlignment="1">
      <alignment horizontal="right" vertical="center"/>
    </xf>
    <xf numFmtId="38" fontId="14" fillId="0" borderId="70" xfId="49" applyFont="1" applyBorder="1" applyAlignment="1">
      <alignment horizontal="right" vertical="center"/>
    </xf>
    <xf numFmtId="38" fontId="14" fillId="0" borderId="48" xfId="49" applyFont="1" applyBorder="1" applyAlignment="1">
      <alignment horizontal="right" vertical="center"/>
    </xf>
    <xf numFmtId="0" fontId="14" fillId="0" borderId="0" xfId="62" applyFont="1" applyBorder="1" applyAlignment="1">
      <alignment horizontal="center" vertical="center"/>
      <protection/>
    </xf>
    <xf numFmtId="0" fontId="11" fillId="0" borderId="87" xfId="63" applyFont="1" applyBorder="1" applyAlignment="1" applyProtection="1">
      <alignment vertical="center" shrinkToFit="1"/>
      <protection locked="0"/>
    </xf>
    <xf numFmtId="0" fontId="11" fillId="0" borderId="48" xfId="63" applyFont="1" applyBorder="1" applyAlignment="1" applyProtection="1">
      <alignment vertical="center" shrinkToFit="1"/>
      <protection locked="0"/>
    </xf>
    <xf numFmtId="0" fontId="14" fillId="0" borderId="0" xfId="63" applyFont="1" applyBorder="1" applyAlignment="1" applyProtection="1">
      <alignment vertical="center" wrapText="1"/>
      <protection locked="0"/>
    </xf>
    <xf numFmtId="0" fontId="14" fillId="0" borderId="47" xfId="63" applyFont="1" applyBorder="1" applyAlignment="1" applyProtection="1">
      <alignment vertical="center" shrinkToFit="1"/>
      <protection locked="0"/>
    </xf>
    <xf numFmtId="0" fontId="14" fillId="0" borderId="48" xfId="63" applyFont="1" applyBorder="1" applyAlignment="1" applyProtection="1">
      <alignment vertical="center" shrinkToFit="1"/>
      <protection locked="0"/>
    </xf>
    <xf numFmtId="0" fontId="14" fillId="0" borderId="37" xfId="63" applyFont="1" applyBorder="1" applyAlignment="1" applyProtection="1">
      <alignment vertical="center" shrinkToFit="1"/>
      <protection locked="0"/>
    </xf>
    <xf numFmtId="0" fontId="14" fillId="0" borderId="47" xfId="63" applyFont="1" applyBorder="1" applyAlignment="1" applyProtection="1">
      <alignment horizontal="left" vertical="center" shrinkToFit="1"/>
      <protection locked="0"/>
    </xf>
    <xf numFmtId="0" fontId="14" fillId="0" borderId="48" xfId="63" applyFont="1" applyBorder="1" applyAlignment="1" applyProtection="1">
      <alignment horizontal="left" vertical="center" shrinkToFit="1"/>
      <protection locked="0"/>
    </xf>
    <xf numFmtId="0" fontId="14" fillId="0" borderId="186" xfId="63" applyFont="1" applyBorder="1" applyAlignment="1" applyProtection="1">
      <alignment horizontal="center" vertical="center"/>
      <protection locked="0"/>
    </xf>
    <xf numFmtId="0" fontId="14" fillId="0" borderId="187" xfId="63" applyFont="1" applyBorder="1" applyAlignment="1" applyProtection="1">
      <alignment horizontal="center" vertical="center"/>
      <protection locked="0"/>
    </xf>
    <xf numFmtId="0" fontId="14" fillId="0" borderId="188" xfId="63" applyFont="1" applyBorder="1" applyAlignment="1" applyProtection="1">
      <alignment horizontal="center" vertical="center"/>
      <protection locked="0"/>
    </xf>
    <xf numFmtId="0" fontId="14" fillId="0" borderId="225" xfId="63" applyFont="1" applyBorder="1" applyAlignment="1" applyProtection="1">
      <alignment horizontal="center" vertical="center"/>
      <protection locked="0"/>
    </xf>
    <xf numFmtId="0" fontId="14" fillId="0" borderId="226" xfId="63" applyFont="1" applyBorder="1" applyAlignment="1" applyProtection="1">
      <alignment horizontal="center" vertical="center"/>
      <protection locked="0"/>
    </xf>
    <xf numFmtId="0" fontId="14" fillId="0" borderId="227" xfId="63" applyFont="1" applyBorder="1" applyAlignment="1" applyProtection="1">
      <alignment horizontal="center" vertical="center"/>
      <protection locked="0"/>
    </xf>
    <xf numFmtId="0" fontId="14" fillId="0" borderId="189" xfId="63" applyFont="1" applyBorder="1" applyAlignment="1" applyProtection="1">
      <alignment horizontal="center" vertical="center"/>
      <protection locked="0"/>
    </xf>
    <xf numFmtId="0" fontId="14" fillId="0" borderId="190" xfId="63" applyFont="1" applyBorder="1" applyAlignment="1" applyProtection="1">
      <alignment horizontal="center" vertical="center"/>
      <protection locked="0"/>
    </xf>
    <xf numFmtId="0" fontId="14" fillId="0" borderId="191" xfId="63" applyFont="1" applyBorder="1" applyAlignment="1" applyProtection="1">
      <alignment horizontal="center" vertical="center"/>
      <protection locked="0"/>
    </xf>
    <xf numFmtId="0" fontId="14" fillId="0" borderId="228" xfId="63" applyFont="1" applyBorder="1" applyAlignment="1" applyProtection="1">
      <alignment horizontal="center" vertical="center"/>
      <protection locked="0"/>
    </xf>
    <xf numFmtId="0" fontId="14" fillId="0" borderId="229" xfId="63" applyFont="1" applyBorder="1" applyAlignment="1" applyProtection="1">
      <alignment horizontal="center" vertical="center"/>
      <protection locked="0"/>
    </xf>
    <xf numFmtId="0" fontId="14" fillId="0" borderId="230" xfId="63" applyFont="1" applyBorder="1" applyAlignment="1" applyProtection="1">
      <alignment horizontal="center" vertical="center"/>
      <protection locked="0"/>
    </xf>
    <xf numFmtId="0" fontId="14" fillId="0" borderId="37" xfId="63" applyFont="1" applyBorder="1" applyAlignment="1" applyProtection="1">
      <alignment vertical="center"/>
      <protection locked="0"/>
    </xf>
    <xf numFmtId="0" fontId="14" fillId="0" borderId="48" xfId="63" applyFont="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月報新様式（案）" xfId="61"/>
    <cellStyle name="標準_17年度年報様式" xfId="62"/>
    <cellStyle name="標準_年報様式" xfId="63"/>
    <cellStyle name="標準_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9"/>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10"/>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11"/>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12"/>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1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1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8"/>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2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2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2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2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6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6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6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7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7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72"/>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7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7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8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8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92"/>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9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9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9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2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3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3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3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3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39"/>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40"/>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4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4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4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4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4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4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4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4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5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57"/>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5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5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6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6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6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63"/>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6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6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6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6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6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6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7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7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3" name="Line 17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4" name="Line 17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5" name="Line 17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6" name="Line 17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7" name="Line 17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8" name="Line 17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59" name="Line 17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60" name="Line 180"/>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9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9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9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88" name="Line 20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2" name="Line 21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3" name="Line 21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4" name="Line 21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5" name="Line 21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6" name="Line 21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197" name="Line 21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21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21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2" name="Line 23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4" name="Line 23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5" name="Line 235"/>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6" name="Line 23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7" name="Line 23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8" name="Line 23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19" name="Line 23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4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4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4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4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4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4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4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4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4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4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5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5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5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4" name="Line 254"/>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6" name="Line 256"/>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7" name="Line 257"/>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8" name="Line 258"/>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39" name="Line 259"/>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0" name="Line 260"/>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1" name="Line 261"/>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2" name="Line 262"/>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43" name="Line 263"/>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4" name="Line 2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5" name="Line 2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6" name="Line 2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7" name="Line 2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8" name="Line 2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9" name="Line 2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0" name="Line 2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1" name="Line 2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2" name="Line 2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3" name="Line 2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4" name="Line 2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5" name="Line 2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6" name="Line 2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7" name="Line 2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8" name="Line 2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59" name="Line 2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0" name="Line 2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1" name="Line 2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2" name="Line 2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3" name="Line 2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4" name="Line 2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5" name="Line 2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6" name="Line 2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7" name="Line 2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8" name="Line 2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69" name="Line 2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0" name="Line 2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6</xdr:col>
      <xdr:colOff>0</xdr:colOff>
      <xdr:row>110</xdr:row>
      <xdr:rowOff>0</xdr:rowOff>
    </xdr:to>
    <xdr:sp>
      <xdr:nvSpPr>
        <xdr:cNvPr id="271" name="Line 291"/>
        <xdr:cNvSpPr>
          <a:spLocks/>
        </xdr:cNvSpPr>
      </xdr:nvSpPr>
      <xdr:spPr>
        <a:xfrm flipV="1">
          <a:off x="2419350" y="250126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2" name="Line 2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3" name="Line 2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74" name="Line 2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5" name="Line 301"/>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6" name="Line 302"/>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7" name="Line 303"/>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8" name="Line 304"/>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79" name="Line 30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80" name="Line 30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1" name="Line 30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2" name="Line 308"/>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3" name="Line 30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4" name="Line 310"/>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5" name="Line 31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6" name="Line 31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7" name="Line 31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8" name="Line 31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89" name="Line 31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4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7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7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7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7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3" name="Line 27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7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8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59" name="Line 301"/>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0" name="Line 302"/>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1" name="Line 303"/>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2" name="Line 304"/>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3" name="Line 305"/>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4" name="Line 306"/>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5" name="Line 307"/>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6" name="Line 308"/>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7" name="Line 309"/>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8" name="Line 310"/>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9" name="Line 311"/>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0" name="Line 312"/>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1" name="Line 313"/>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2" name="Line 314"/>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3" name="Line 316"/>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5"/>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6"/>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7"/>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8"/>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14"/>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6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6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6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6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6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6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7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8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8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8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8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8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8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9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9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9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9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1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23"/>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24"/>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2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2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2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2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2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3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3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3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3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3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3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3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4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4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4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43"/>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4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4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4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4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4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4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5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51"/>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5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3" name="Line 1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4" name="Line 1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5" name="Line 1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6" name="Line 1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7" name="Line 1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8" name="Line 1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9" name="Line 1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0" name="Line 1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8"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2"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3" name="Line 20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4"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5"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6"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7" name="Line 21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3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2" name="Line 23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4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4" name="Line 24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5" name="Line 24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6" name="Line 24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7" name="Line 24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8" name="Line 24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9" name="Line 25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5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5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5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5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5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5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5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6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4" name="Line 2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6" name="Line 2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7" name="Line 2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8" name="Line 2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9" name="Line 2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0" name="Line 2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1" name="Line 2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2" name="Line 2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3" name="Line 27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4" name="Line 27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5" name="Line 277"/>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6" name="Line 278"/>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7" name="Line 279"/>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8" name="Line 280"/>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49" name="Line 28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0" name="Line 28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1" name="Line 28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2" name="Line 28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3" name="Line 285"/>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4" name="Line 28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5" name="Line 28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6" name="Line 288"/>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7" name="Line 28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58" name="Line 9"/>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59" name="Line 10"/>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0" name="Line 11"/>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1" name="Line 12"/>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2" name="Line 13"/>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263" name="Line 14"/>
        <xdr:cNvSpPr>
          <a:spLocks/>
        </xdr:cNvSpPr>
      </xdr:nvSpPr>
      <xdr:spPr>
        <a:xfrm flipV="1">
          <a:off x="2419350"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4" name="Line 15"/>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5" name="Line 16"/>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6" name="Line 17"/>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7" name="Line 18"/>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8" name="Line 19"/>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69" name="Line 20"/>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0" name="Line 21"/>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1" name="Line 22"/>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272" name="Line 23"/>
        <xdr:cNvSpPr>
          <a:spLocks/>
        </xdr:cNvSpPr>
      </xdr:nvSpPr>
      <xdr:spPr>
        <a:xfrm flipV="1">
          <a:off x="2419350"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3" name="Line 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4" name="Line 2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5" name="Line 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6" name="Line 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7" name="Line 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8" name="Line 2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9" name="Line 3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0" name="Line 3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1" name="Line 3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2" name="Line 3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3" name="Line 3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4" name="Line 3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5" name="Line 3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6" name="Line 3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7" name="Line 3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8" name="Line 3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9" name="Line 4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0" name="Line 4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1" name="Line 4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2" name="Line 4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3" name="Line 4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4" name="Line 4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5" name="Line 4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6" name="Line 4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7" name="Line 4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8" name="Line 4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9" name="Line 5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0" name="Line 5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1" name="Line 5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2" name="Line 5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3" name="Line 5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4" name="Line 5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5" name="Line 5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6" name="Line 5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7" name="Line 5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8" name="Line 5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9" name="Line 6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0" name="Line 6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1" name="Line 6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2" name="Line 6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3" name="Line 6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4" name="Line 6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5" name="Line 6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6" name="Line 6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7" name="Line 6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18" name="Line 69"/>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19" name="Line 7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20" name="Line 7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21" name="Line 7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22" name="Line 7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23" name="Line 7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4" name="Line 7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5" name="Line 7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6" name="Line 7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7" name="Line 7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8" name="Line 7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9" name="Line 8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0" name="Line 8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1" name="Line 8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2" name="Line 8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3" name="Line 8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4" name="Line 8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5" name="Line 8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6" name="Line 8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7" name="Line 8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8" name="Line 8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39" name="Line 90"/>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0" name="Line 91"/>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1" name="Line 92"/>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2" name="Line 93"/>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3" name="Line 94"/>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4" name="Line 9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5" name="Line 96"/>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46" name="Line 97"/>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7" name="Line 9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8" name="Line 9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9" name="Line 10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0" name="Line 10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1" name="Line 10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2" name="Line 10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3" name="Line 10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4" name="Line 10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5" name="Line 10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6" name="Line 10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7" name="Line 10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8" name="Line 10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9" name="Line 11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0" name="Line 11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1" name="Line 11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2" name="Line 11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3" name="Line 11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4" name="Line 115"/>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5" name="Line 11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6" name="Line 11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7" name="Line 11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8" name="Line 119"/>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9" name="Line 120"/>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0" name="Line 121"/>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1" name="Line 122"/>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2" name="Line 123"/>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3" name="Line 124"/>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374" name="Line 125"/>
        <xdr:cNvSpPr>
          <a:spLocks/>
        </xdr:cNvSpPr>
      </xdr:nvSpPr>
      <xdr:spPr>
        <a:xfrm flipV="1">
          <a:off x="2419350" y="89154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5" name="Line 126"/>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6" name="Line 127"/>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7" name="Line 128"/>
        <xdr:cNvSpPr>
          <a:spLocks/>
        </xdr:cNvSpPr>
      </xdr:nvSpPr>
      <xdr:spPr>
        <a:xfrm flipV="1">
          <a:off x="2419350" y="891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78"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79"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80"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81" name="Line 138"/>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82" name="Line 13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383" name="Line 14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4" name="Line 141"/>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5" name="Line 142"/>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6" name="Line 143"/>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7" name="Line 144"/>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8" name="Line 145"/>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89" name="Line 146"/>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90" name="Line 147"/>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91" name="Line 148"/>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392" name="Line 150"/>
        <xdr:cNvSpPr>
          <a:spLocks/>
        </xdr:cNvSpPr>
      </xdr:nvSpPr>
      <xdr:spPr>
        <a:xfrm flipV="1">
          <a:off x="2419350" y="1480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3" name="Line 157"/>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4" name="Line 158"/>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5" name="Line 159"/>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6" name="Line 160"/>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7" name="Line 161"/>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398" name="Line 162"/>
        <xdr:cNvSpPr>
          <a:spLocks/>
        </xdr:cNvSpPr>
      </xdr:nvSpPr>
      <xdr:spPr>
        <a:xfrm flipV="1">
          <a:off x="2419350" y="2328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399" name="Line 163"/>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0" name="Line 164"/>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1" name="Line 165"/>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2" name="Line 166"/>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3" name="Line 167"/>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4" name="Line 168"/>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5" name="Line 169"/>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6" name="Line 170"/>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407" name="Line 172"/>
        <xdr:cNvSpPr>
          <a:spLocks/>
        </xdr:cNvSpPr>
      </xdr:nvSpPr>
      <xdr:spPr>
        <a:xfrm flipV="1">
          <a:off x="2419350" y="2241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08" name="Line 173"/>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09" name="Line 174"/>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0" name="Line 175"/>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1" name="Line 176"/>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2" name="Line 177"/>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3" name="Line 178"/>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4" name="Line 179"/>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15" name="Line 180"/>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6" name="Line 1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7" name="Line 1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8" name="Line 1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19" name="Line 1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0" name="Line 1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1" name="Line 1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2" name="Line 1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3" name="Line 1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4" name="Line 1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5" name="Line 1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6" name="Line 19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7" name="Line 1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8" name="Line 1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29" name="Line 1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0" name="Line 19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1" name="Line 19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2" name="Line 19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3" name="Line 19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4" name="Line 19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5" name="Line 20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6" name="Line 20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7" name="Line 20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8" name="Line 20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39" name="Line 20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0" name="Line 20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1" name="Line 20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2" name="Line 20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43" name="Line 208"/>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4" name="Line 20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5" name="Line 21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46" name="Line 21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47" name="Line 212"/>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48" name="Line 213"/>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49" name="Line 214"/>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50" name="Line 215"/>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51" name="Line 216"/>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52" name="Line 217"/>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3" name="Line 21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4" name="Line 21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5" name="Line 22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6" name="Line 22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7" name="Line 22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8" name="Line 22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59" name="Line 22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0" name="Line 22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1" name="Line 22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2" name="Line 22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3" name="Line 22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4" name="Line 22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5" name="Line 23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6" name="Line 23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467" name="Line 232"/>
        <xdr:cNvSpPr>
          <a:spLocks/>
        </xdr:cNvSpPr>
      </xdr:nvSpPr>
      <xdr:spPr>
        <a:xfrm flipV="1">
          <a:off x="2419350" y="236029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8" name="Line 23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69" name="Line 24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0" name="Line 24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1" name="Line 24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2" name="Line 24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3" name="Line 24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4" name="Line 24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5" name="Line 24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6" name="Line 24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7" name="Line 24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8" name="Line 24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79" name="Line 25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0" name="Line 25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1" name="Line 25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2" name="Line 25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3" name="Line 25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4" name="Line 26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5" name="Line 26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6" name="Line 26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7" name="Line 26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8" name="Line 26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89" name="Line 26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0" name="Line 27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1" name="Line 27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2" name="Line 27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3" name="Line 27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4" name="Line 27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5" name="Line 27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6" name="Line 27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7" name="Line 27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8" name="Line 27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499" name="Line 27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0" name="Line 28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1" name="Line 281"/>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2" name="Line 28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3" name="Line 28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4" name="Line 28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5" name="Line 285"/>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6" name="Line 286"/>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7" name="Line 287"/>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8" name="Line 288"/>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09" name="Line 289"/>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10" name="Line 290"/>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11" name="Line 292"/>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12" name="Line 293"/>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513" name="Line 294"/>
        <xdr:cNvSpPr>
          <a:spLocks/>
        </xdr:cNvSpPr>
      </xdr:nvSpPr>
      <xdr:spPr>
        <a:xfrm flipV="1">
          <a:off x="2419350" y="2360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4" name="Line 301"/>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5" name="Line 302"/>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6" name="Line 303"/>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7" name="Line 304"/>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8" name="Line 305"/>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519" name="Line 306"/>
        <xdr:cNvSpPr>
          <a:spLocks/>
        </xdr:cNvSpPr>
      </xdr:nvSpPr>
      <xdr:spPr>
        <a:xfrm flipV="1">
          <a:off x="2419350" y="3089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0" name="Line 307"/>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1" name="Line 308"/>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2" name="Line 309"/>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3" name="Line 310"/>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4" name="Line 311"/>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5" name="Line 312"/>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6" name="Line 313"/>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7" name="Line 314"/>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528" name="Line 316"/>
        <xdr:cNvSpPr>
          <a:spLocks/>
        </xdr:cNvSpPr>
      </xdr:nvSpPr>
      <xdr:spPr>
        <a:xfrm flipV="1">
          <a:off x="2419350" y="3002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41</xdr:row>
      <xdr:rowOff>0</xdr:rowOff>
    </xdr:from>
    <xdr:to>
      <xdr:col>5</xdr:col>
      <xdr:colOff>0</xdr:colOff>
      <xdr:row>41</xdr:row>
      <xdr:rowOff>0</xdr:rowOff>
    </xdr:to>
    <xdr:sp>
      <xdr:nvSpPr>
        <xdr:cNvPr id="3" name="Line 3"/>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4" name="Line 4"/>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5" name="Line 5"/>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6" name="Line 6"/>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7" name="Line 7"/>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8" name="Line 8"/>
        <xdr:cNvSpPr>
          <a:spLocks/>
        </xdr:cNvSpPr>
      </xdr:nvSpPr>
      <xdr:spPr>
        <a:xfrm flipV="1">
          <a:off x="2419350" y="913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9" name="Line 9"/>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0" name="Line 10"/>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1" name="Line 11"/>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2" name="Line 12"/>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3" name="Line 13"/>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4" name="Line 14"/>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5" name="Line 15"/>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6" name="Line 16"/>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0</xdr:rowOff>
    </xdr:from>
    <xdr:to>
      <xdr:col>5</xdr:col>
      <xdr:colOff>0</xdr:colOff>
      <xdr:row>37</xdr:row>
      <xdr:rowOff>0</xdr:rowOff>
    </xdr:to>
    <xdr:sp>
      <xdr:nvSpPr>
        <xdr:cNvPr id="17" name="Line 17"/>
        <xdr:cNvSpPr>
          <a:spLocks/>
        </xdr:cNvSpPr>
      </xdr:nvSpPr>
      <xdr:spPr>
        <a:xfrm flipV="1">
          <a:off x="24193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8" name="Line 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9" name="Line 1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0" name="Line 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1" name="Line 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2" name="Line 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3" name="Line 2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4" name="Line 2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5" name="Line 2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6" name="Line 2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7" name="Line 2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8" name="Line 2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29" name="Line 2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0" name="Line 3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1" name="Line 3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2" name="Line 3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3" name="Line 3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4" name="Line 3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5" name="Line 3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6" name="Line 3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7" name="Line 3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8" name="Line 3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39" name="Line 3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0" name="Line 4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1" name="Line 4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2" name="Line 4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3" name="Line 4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4" name="Line 4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5" name="Line 4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6" name="Line 4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7" name="Line 4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8" name="Line 4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49" name="Line 4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0" name="Line 5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1" name="Line 5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2" name="Line 5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3" name="Line 5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4" name="Line 5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5" name="Line 5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6" name="Line 5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7" name="Line 5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8" name="Line 5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59" name="Line 5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0" name="Line 6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1" name="Line 6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2" name="Line 6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3" name="Line 63"/>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4" name="Line 6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5" name="Line 6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6" name="Line 6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7" name="Line 6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68" name="Line 6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6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0" name="Line 7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1" name="Line 7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2" name="Line 7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3" name="Line 7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4" name="Line 7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5" name="Line 7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6" name="Line 7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7" name="Line 7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8" name="Line 7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9" name="Line 7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0" name="Line 8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1" name="Line 8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2" name="Line 8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83" name="Line 8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4" name="Line 84"/>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5" name="Line 85"/>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6" name="Line 86"/>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7" name="Line 87"/>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8" name="Line 88"/>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89" name="Line 8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0" name="Line 90"/>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91" name="Line 91"/>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2" name="Line 9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3" name="Line 9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4" name="Line 9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5" name="Line 9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6" name="Line 9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7" name="Line 9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8" name="Line 9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99" name="Line 9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0" name="Line 10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1" name="Line 10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2" name="Line 10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3" name="Line 10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4" name="Line 10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5" name="Line 10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6" name="Line 10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7" name="Line 10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8" name="Line 10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09" name="Line 109"/>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0" name="Line 11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1" name="Line 11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2" name="Line 11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3" name="Line 113"/>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4" name="Line 114"/>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5" name="Line 115"/>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6" name="Line 116"/>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7" name="Line 117"/>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18" name="Line 118"/>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42</xdr:row>
      <xdr:rowOff>0</xdr:rowOff>
    </xdr:to>
    <xdr:sp>
      <xdr:nvSpPr>
        <xdr:cNvPr id="119" name="Line 119"/>
        <xdr:cNvSpPr>
          <a:spLocks/>
        </xdr:cNvSpPr>
      </xdr:nvSpPr>
      <xdr:spPr>
        <a:xfrm flipV="1">
          <a:off x="2419350" y="93535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0" name="Line 120"/>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1" name="Line 121"/>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22" name="Line 122"/>
        <xdr:cNvSpPr>
          <a:spLocks/>
        </xdr:cNvSpPr>
      </xdr:nvSpPr>
      <xdr:spPr>
        <a:xfrm flipV="1">
          <a:off x="2419350" y="9353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3" name="Line 123"/>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4" name="Line 124"/>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5" name="Line 125"/>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6" name="Line 126"/>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7" name="Line 127"/>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0</xdr:colOff>
      <xdr:row>74</xdr:row>
      <xdr:rowOff>0</xdr:rowOff>
    </xdr:to>
    <xdr:sp>
      <xdr:nvSpPr>
        <xdr:cNvPr id="128" name="Line 128"/>
        <xdr:cNvSpPr>
          <a:spLocks/>
        </xdr:cNvSpPr>
      </xdr:nvSpPr>
      <xdr:spPr>
        <a:xfrm flipV="1">
          <a:off x="241935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9" name="Line 129"/>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0" name="Line 130"/>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1" name="Line 131"/>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2" name="Line 132"/>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3" name="Line 133"/>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4" name="Line 134"/>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5" name="Line 135"/>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6" name="Line 136"/>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37" name="Line 137"/>
        <xdr:cNvSpPr>
          <a:spLocks/>
        </xdr:cNvSpPr>
      </xdr:nvSpPr>
      <xdr:spPr>
        <a:xfrm flipV="1">
          <a:off x="2419350" y="1586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8" name="Line 138"/>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39" name="Line 139"/>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0" name="Line 140"/>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1" name="Line 141"/>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2" name="Line 142"/>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109</xdr:row>
      <xdr:rowOff>0</xdr:rowOff>
    </xdr:from>
    <xdr:to>
      <xdr:col>5</xdr:col>
      <xdr:colOff>0</xdr:colOff>
      <xdr:row>109</xdr:row>
      <xdr:rowOff>0</xdr:rowOff>
    </xdr:to>
    <xdr:sp>
      <xdr:nvSpPr>
        <xdr:cNvPr id="143" name="Line 143"/>
        <xdr:cNvSpPr>
          <a:spLocks/>
        </xdr:cNvSpPr>
      </xdr:nvSpPr>
      <xdr:spPr>
        <a:xfrm flipV="1">
          <a:off x="2419350" y="2479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4" name="Line 144"/>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5" name="Line 145"/>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6" name="Line 146"/>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7" name="Line 147"/>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8" name="Line 148"/>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49" name="Line 149"/>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0" name="Line 150"/>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1" name="Line 151"/>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105</xdr:row>
      <xdr:rowOff>0</xdr:rowOff>
    </xdr:from>
    <xdr:to>
      <xdr:col>5</xdr:col>
      <xdr:colOff>0</xdr:colOff>
      <xdr:row>105</xdr:row>
      <xdr:rowOff>0</xdr:rowOff>
    </xdr:to>
    <xdr:sp>
      <xdr:nvSpPr>
        <xdr:cNvPr id="152" name="Line 152"/>
        <xdr:cNvSpPr>
          <a:spLocks/>
        </xdr:cNvSpPr>
      </xdr:nvSpPr>
      <xdr:spPr>
        <a:xfrm flipV="1">
          <a:off x="2419350" y="23917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3" name="Line 15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4" name="Line 15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5" name="Line 15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6" name="Line 15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7" name="Line 15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8" name="Line 15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59" name="Line 15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0" name="Line 16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1" name="Line 16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2" name="Line 16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3" name="Line 16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4" name="Line 16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5" name="Line 16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6" name="Line 16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7" name="Line 16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8" name="Line 16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69" name="Line 16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0" name="Line 17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1" name="Line 17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2" name="Line 17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3" name="Line 17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4" name="Line 17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5" name="Line 17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6" name="Line 17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7" name="Line 17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8" name="Line 17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79" name="Line 17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0" name="Line 18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1" name="Line 18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2" name="Line 18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3" name="Line 18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4" name="Line 18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5" name="Line 18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6" name="Line 18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7" name="Line 18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8" name="Line 18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89" name="Line 18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0" name="Line 19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1" name="Line 19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2" name="Line 19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3" name="Line 19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4" name="Line 19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5" name="Line 19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6" name="Line 19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7" name="Line 19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8" name="Line 19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199" name="Line 19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0" name="Line 20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1" name="Line 20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2" name="Line 20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3" name="Line 20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4" name="Line 20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5" name="Line 20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6" name="Line 20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7" name="Line 20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8" name="Line 20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09" name="Line 20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0" name="Line 21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1" name="Line 21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2" name="Line 21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3" name="Line 21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4" name="Line 21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5" name="Line 21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6" name="Line 21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7" name="Line 21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8" name="Line 21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19" name="Line 21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0" name="Line 22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1" name="Line 22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2" name="Line 22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3" name="Line 22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4" name="Line 22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5" name="Line 22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6" name="Line 22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7" name="Line 22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8" name="Line 22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29" name="Line 22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0" name="Line 23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1" name="Line 23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2" name="Line 23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3" name="Line 233"/>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4" name="Line 234"/>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5" name="Line 235"/>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6" name="Line 236"/>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7" name="Line 237"/>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8" name="Line 238"/>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39" name="Line 239"/>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0" name="Line 240"/>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1" name="Line 241"/>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0</xdr:rowOff>
    </xdr:from>
    <xdr:to>
      <xdr:col>5</xdr:col>
      <xdr:colOff>0</xdr:colOff>
      <xdr:row>110</xdr:row>
      <xdr:rowOff>0</xdr:rowOff>
    </xdr:to>
    <xdr:sp>
      <xdr:nvSpPr>
        <xdr:cNvPr id="242" name="Line 242"/>
        <xdr:cNvSpPr>
          <a:spLocks/>
        </xdr:cNvSpPr>
      </xdr:nvSpPr>
      <xdr:spPr>
        <a:xfrm flipV="1">
          <a:off x="2419350" y="2501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3" name="Line 243"/>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4" name="Line 244"/>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5" name="Line 245"/>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6" name="Line 246"/>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7" name="Line 247"/>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144</xdr:row>
      <xdr:rowOff>0</xdr:rowOff>
    </xdr:from>
    <xdr:to>
      <xdr:col>5</xdr:col>
      <xdr:colOff>0</xdr:colOff>
      <xdr:row>144</xdr:row>
      <xdr:rowOff>0</xdr:rowOff>
    </xdr:to>
    <xdr:sp>
      <xdr:nvSpPr>
        <xdr:cNvPr id="248" name="Line 248"/>
        <xdr:cNvSpPr>
          <a:spLocks/>
        </xdr:cNvSpPr>
      </xdr:nvSpPr>
      <xdr:spPr>
        <a:xfrm flipV="1">
          <a:off x="2419350" y="3284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49" name="Line 249"/>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0" name="Line 250"/>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1" name="Line 251"/>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2" name="Line 252"/>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3" name="Line 253"/>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4" name="Line 254"/>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5" name="Line 255"/>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6" name="Line 256"/>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140</xdr:row>
      <xdr:rowOff>0</xdr:rowOff>
    </xdr:from>
    <xdr:to>
      <xdr:col>5</xdr:col>
      <xdr:colOff>0</xdr:colOff>
      <xdr:row>140</xdr:row>
      <xdr:rowOff>0</xdr:rowOff>
    </xdr:to>
    <xdr:sp>
      <xdr:nvSpPr>
        <xdr:cNvPr id="257" name="Line 257"/>
        <xdr:cNvSpPr>
          <a:spLocks/>
        </xdr:cNvSpPr>
      </xdr:nvSpPr>
      <xdr:spPr>
        <a:xfrm flipV="1">
          <a:off x="2419350" y="3196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rPr>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lIns="27432" tIns="18288" rIns="27432" bIns="0"/>
        <a:p>
          <a:pPr algn="dist">
            <a:defRPr/>
          </a:pPr>
          <a:r>
            <a:rPr lang="en-US" cap="none" sz="1100" b="0" i="0" u="none" baseline="0">
              <a:solidFill>
                <a:srgbClr val="000000"/>
              </a:solidFill>
            </a:rPr>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H13:Z50"/>
  <sheetViews>
    <sheetView tabSelected="1" view="pageBreakPreview" zoomScaleSheetLayoutView="100" zoomScalePageLayoutView="0" workbookViewId="0" topLeftCell="A1">
      <selection activeCell="BM33" sqref="BM33"/>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563" t="s">
        <v>541</v>
      </c>
      <c r="L15" s="563"/>
      <c r="M15" s="563"/>
      <c r="N15" s="563"/>
      <c r="O15" s="563"/>
      <c r="P15" s="563"/>
      <c r="Q15" s="563"/>
      <c r="R15" s="563"/>
      <c r="S15" s="563"/>
      <c r="T15" s="563"/>
      <c r="U15" s="563"/>
      <c r="V15" s="563"/>
      <c r="W15" s="563"/>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564" t="s">
        <v>1364</v>
      </c>
      <c r="L18" s="564"/>
      <c r="M18" s="564"/>
      <c r="N18" s="564"/>
      <c r="O18" s="564"/>
      <c r="P18" s="564"/>
      <c r="Q18" s="564"/>
      <c r="R18" s="564"/>
      <c r="S18" s="564"/>
      <c r="T18" s="564"/>
      <c r="U18" s="564"/>
      <c r="V18" s="564"/>
      <c r="W18" s="564"/>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50" ht="14.25">
      <c r="P50" s="483" t="s">
        <v>381</v>
      </c>
    </row>
  </sheetData>
  <sheetProtection/>
  <mergeCells count="2">
    <mergeCell ref="K15:W15"/>
    <mergeCell ref="K18:W18"/>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CK138"/>
  <sheetViews>
    <sheetView view="pageBreakPreview" zoomScaleSheetLayoutView="100" zoomScalePageLayoutView="0" workbookViewId="0" topLeftCell="A1">
      <selection activeCell="DQ72" sqref="DQ72"/>
    </sheetView>
  </sheetViews>
  <sheetFormatPr defaultColWidth="1.625" defaultRowHeight="15.75" customHeight="1"/>
  <cols>
    <col min="1" max="16384" width="1.625" style="24" customWidth="1"/>
  </cols>
  <sheetData>
    <row r="1" ht="15" customHeight="1">
      <c r="A1" s="24" t="s">
        <v>369</v>
      </c>
    </row>
    <row r="2" ht="15" customHeight="1"/>
    <row r="3" ht="15" customHeight="1">
      <c r="A3" s="24" t="s">
        <v>1384</v>
      </c>
    </row>
    <row r="4" ht="15" customHeight="1"/>
    <row r="5" spans="1:53" ht="15" customHeight="1">
      <c r="A5" s="24" t="s">
        <v>553</v>
      </c>
      <c r="S5" s="140"/>
      <c r="T5" s="140"/>
      <c r="U5" s="140"/>
      <c r="V5" s="140"/>
      <c r="W5" s="140"/>
      <c r="X5" s="140"/>
      <c r="Y5" s="140"/>
      <c r="Z5" s="140"/>
      <c r="AB5" s="24" t="s">
        <v>603</v>
      </c>
      <c r="AT5" s="140"/>
      <c r="AU5" s="140"/>
      <c r="AV5" s="140"/>
      <c r="AW5" s="140"/>
      <c r="AX5" s="140"/>
      <c r="AY5" s="140"/>
      <c r="AZ5" s="140"/>
      <c r="BA5" s="140" t="s">
        <v>189</v>
      </c>
    </row>
    <row r="6" spans="1:53" ht="15" customHeight="1">
      <c r="A6" s="1492" t="s">
        <v>316</v>
      </c>
      <c r="B6" s="1493"/>
      <c r="C6" s="1493"/>
      <c r="D6" s="1493"/>
      <c r="E6" s="1493"/>
      <c r="F6" s="1493"/>
      <c r="G6" s="1493"/>
      <c r="H6" s="1493"/>
      <c r="I6" s="1493"/>
      <c r="J6" s="1493"/>
      <c r="K6" s="1493"/>
      <c r="L6" s="1493"/>
      <c r="M6" s="1494"/>
      <c r="N6" s="1492" t="s">
        <v>762</v>
      </c>
      <c r="O6" s="1493"/>
      <c r="P6" s="1493"/>
      <c r="Q6" s="1493"/>
      <c r="R6" s="1493"/>
      <c r="S6" s="1493"/>
      <c r="T6" s="1493"/>
      <c r="U6" s="1494"/>
      <c r="V6" s="1501" t="s">
        <v>349</v>
      </c>
      <c r="W6" s="1502"/>
      <c r="X6" s="1502"/>
      <c r="Y6" s="1502"/>
      <c r="Z6" s="1503"/>
      <c r="AB6" s="1492" t="s">
        <v>316</v>
      </c>
      <c r="AC6" s="1493"/>
      <c r="AD6" s="1493"/>
      <c r="AE6" s="1493"/>
      <c r="AF6" s="1493"/>
      <c r="AG6" s="1493"/>
      <c r="AH6" s="1493"/>
      <c r="AI6" s="1493"/>
      <c r="AJ6" s="1493"/>
      <c r="AK6" s="1493"/>
      <c r="AL6" s="1493"/>
      <c r="AM6" s="1493"/>
      <c r="AN6" s="1494"/>
      <c r="AO6" s="1492" t="s">
        <v>762</v>
      </c>
      <c r="AP6" s="1493"/>
      <c r="AQ6" s="1493"/>
      <c r="AR6" s="1493"/>
      <c r="AS6" s="1493"/>
      <c r="AT6" s="1493"/>
      <c r="AU6" s="1493"/>
      <c r="AV6" s="1494"/>
      <c r="AW6" s="1501" t="s">
        <v>349</v>
      </c>
      <c r="AX6" s="1502"/>
      <c r="AY6" s="1502"/>
      <c r="AZ6" s="1502"/>
      <c r="BA6" s="1503"/>
    </row>
    <row r="7" spans="1:53" ht="15" customHeight="1">
      <c r="A7" s="1495"/>
      <c r="B7" s="1496"/>
      <c r="C7" s="1496"/>
      <c r="D7" s="1496"/>
      <c r="E7" s="1496"/>
      <c r="F7" s="1496"/>
      <c r="G7" s="1496"/>
      <c r="H7" s="1496"/>
      <c r="I7" s="1496"/>
      <c r="J7" s="1496"/>
      <c r="K7" s="1496"/>
      <c r="L7" s="1496"/>
      <c r="M7" s="1497"/>
      <c r="N7" s="1495"/>
      <c r="O7" s="1496"/>
      <c r="P7" s="1496"/>
      <c r="Q7" s="1496"/>
      <c r="R7" s="1496"/>
      <c r="S7" s="1496"/>
      <c r="T7" s="1496"/>
      <c r="U7" s="1497"/>
      <c r="V7" s="1504"/>
      <c r="W7" s="1505"/>
      <c r="X7" s="1505"/>
      <c r="Y7" s="1505"/>
      <c r="Z7" s="1506"/>
      <c r="AB7" s="1495"/>
      <c r="AC7" s="1496"/>
      <c r="AD7" s="1496"/>
      <c r="AE7" s="1496"/>
      <c r="AF7" s="1496"/>
      <c r="AG7" s="1496"/>
      <c r="AH7" s="1496"/>
      <c r="AI7" s="1496"/>
      <c r="AJ7" s="1496"/>
      <c r="AK7" s="1496"/>
      <c r="AL7" s="1496"/>
      <c r="AM7" s="1496"/>
      <c r="AN7" s="1497"/>
      <c r="AO7" s="1495"/>
      <c r="AP7" s="1496"/>
      <c r="AQ7" s="1496"/>
      <c r="AR7" s="1496"/>
      <c r="AS7" s="1496"/>
      <c r="AT7" s="1496"/>
      <c r="AU7" s="1496"/>
      <c r="AV7" s="1497"/>
      <c r="AW7" s="1504"/>
      <c r="AX7" s="1505"/>
      <c r="AY7" s="1505"/>
      <c r="AZ7" s="1505"/>
      <c r="BA7" s="1506"/>
    </row>
    <row r="8" spans="1:53" ht="15" customHeight="1">
      <c r="A8" s="1498"/>
      <c r="B8" s="1499"/>
      <c r="C8" s="1499"/>
      <c r="D8" s="1499"/>
      <c r="E8" s="1499"/>
      <c r="F8" s="1499"/>
      <c r="G8" s="1499"/>
      <c r="H8" s="1499"/>
      <c r="I8" s="1499"/>
      <c r="J8" s="1499"/>
      <c r="K8" s="1499"/>
      <c r="L8" s="1499"/>
      <c r="M8" s="1500"/>
      <c r="N8" s="1495"/>
      <c r="O8" s="1496"/>
      <c r="P8" s="1496"/>
      <c r="Q8" s="1496"/>
      <c r="R8" s="1496"/>
      <c r="S8" s="1496"/>
      <c r="T8" s="1496"/>
      <c r="U8" s="1497"/>
      <c r="V8" s="1504"/>
      <c r="W8" s="1505"/>
      <c r="X8" s="1505"/>
      <c r="Y8" s="1505"/>
      <c r="Z8" s="1506"/>
      <c r="AB8" s="1498"/>
      <c r="AC8" s="1499"/>
      <c r="AD8" s="1499"/>
      <c r="AE8" s="1499"/>
      <c r="AF8" s="1499"/>
      <c r="AG8" s="1499"/>
      <c r="AH8" s="1499"/>
      <c r="AI8" s="1499"/>
      <c r="AJ8" s="1499"/>
      <c r="AK8" s="1499"/>
      <c r="AL8" s="1499"/>
      <c r="AM8" s="1499"/>
      <c r="AN8" s="1500"/>
      <c r="AO8" s="1495"/>
      <c r="AP8" s="1496"/>
      <c r="AQ8" s="1496"/>
      <c r="AR8" s="1496"/>
      <c r="AS8" s="1496"/>
      <c r="AT8" s="1496"/>
      <c r="AU8" s="1496"/>
      <c r="AV8" s="1497"/>
      <c r="AW8" s="1504"/>
      <c r="AX8" s="1505"/>
      <c r="AY8" s="1505"/>
      <c r="AZ8" s="1505"/>
      <c r="BA8" s="1506"/>
    </row>
    <row r="9" spans="1:53" ht="15" customHeight="1">
      <c r="A9" s="1467" t="s">
        <v>554</v>
      </c>
      <c r="B9" s="1468"/>
      <c r="C9" s="1468"/>
      <c r="D9" s="1468"/>
      <c r="E9" s="1468"/>
      <c r="F9" s="1468"/>
      <c r="G9" s="1468"/>
      <c r="H9" s="1468"/>
      <c r="I9" s="1468"/>
      <c r="J9" s="1468"/>
      <c r="K9" s="1468"/>
      <c r="L9" s="1468"/>
      <c r="M9" s="1468"/>
      <c r="N9" s="1475">
        <f>N10</f>
        <v>6006800485</v>
      </c>
      <c r="O9" s="1476"/>
      <c r="P9" s="1476"/>
      <c r="Q9" s="1476"/>
      <c r="R9" s="1476"/>
      <c r="S9" s="1476"/>
      <c r="T9" s="1476"/>
      <c r="U9" s="1477"/>
      <c r="V9" s="1449">
        <f aca="true" t="shared" si="0" ref="V9:V49">ROUND(N9/$K$57,0)</f>
        <v>59133</v>
      </c>
      <c r="W9" s="1449"/>
      <c r="X9" s="1449"/>
      <c r="Y9" s="1449"/>
      <c r="Z9" s="1449"/>
      <c r="AB9" s="1467" t="s">
        <v>748</v>
      </c>
      <c r="AC9" s="1468"/>
      <c r="AD9" s="1468"/>
      <c r="AE9" s="1468"/>
      <c r="AF9" s="1468"/>
      <c r="AG9" s="1468"/>
      <c r="AH9" s="1468"/>
      <c r="AI9" s="1468"/>
      <c r="AJ9" s="1468"/>
      <c r="AK9" s="1468"/>
      <c r="AL9" s="1468"/>
      <c r="AM9" s="1468"/>
      <c r="AN9" s="1468"/>
      <c r="AO9" s="1475">
        <f>AO10+AO14</f>
        <v>648370466</v>
      </c>
      <c r="AP9" s="1476"/>
      <c r="AQ9" s="1476"/>
      <c r="AR9" s="1476"/>
      <c r="AS9" s="1476"/>
      <c r="AT9" s="1476"/>
      <c r="AU9" s="1476"/>
      <c r="AV9" s="1477"/>
      <c r="AW9" s="1449">
        <f aca="true" t="shared" si="1" ref="AW9:AW27">ROUND(AO9/$K$57,0)</f>
        <v>6383</v>
      </c>
      <c r="AX9" s="1449"/>
      <c r="AY9" s="1449"/>
      <c r="AZ9" s="1449"/>
      <c r="BA9" s="1449"/>
    </row>
    <row r="10" spans="1:53" ht="15" customHeight="1">
      <c r="A10" s="26"/>
      <c r="B10" s="1467" t="s">
        <v>554</v>
      </c>
      <c r="C10" s="1468"/>
      <c r="D10" s="1468"/>
      <c r="E10" s="1468"/>
      <c r="F10" s="1468"/>
      <c r="G10" s="1468"/>
      <c r="H10" s="1468"/>
      <c r="I10" s="1468"/>
      <c r="J10" s="1468"/>
      <c r="K10" s="1468"/>
      <c r="L10" s="1468"/>
      <c r="M10" s="1468"/>
      <c r="N10" s="1475">
        <f>N11</f>
        <v>6006800485</v>
      </c>
      <c r="O10" s="1476"/>
      <c r="P10" s="1476"/>
      <c r="Q10" s="1476"/>
      <c r="R10" s="1476"/>
      <c r="S10" s="1476"/>
      <c r="T10" s="1476"/>
      <c r="U10" s="1477"/>
      <c r="V10" s="1449">
        <f t="shared" si="0"/>
        <v>59133</v>
      </c>
      <c r="W10" s="1449"/>
      <c r="X10" s="1449"/>
      <c r="Y10" s="1449"/>
      <c r="Z10" s="1449"/>
      <c r="AB10" s="26"/>
      <c r="AC10" s="1467" t="s">
        <v>749</v>
      </c>
      <c r="AD10" s="1468"/>
      <c r="AE10" s="1468"/>
      <c r="AF10" s="1468"/>
      <c r="AG10" s="1468"/>
      <c r="AH10" s="1468"/>
      <c r="AI10" s="1468"/>
      <c r="AJ10" s="1468"/>
      <c r="AK10" s="1468"/>
      <c r="AL10" s="1468"/>
      <c r="AM10" s="1468"/>
      <c r="AN10" s="1468"/>
      <c r="AO10" s="1475">
        <f>AO11+AO12+AO13</f>
        <v>390443553</v>
      </c>
      <c r="AP10" s="1476"/>
      <c r="AQ10" s="1476"/>
      <c r="AR10" s="1476"/>
      <c r="AS10" s="1476"/>
      <c r="AT10" s="1476"/>
      <c r="AU10" s="1476"/>
      <c r="AV10" s="1477"/>
      <c r="AW10" s="1449">
        <f t="shared" si="1"/>
        <v>3844</v>
      </c>
      <c r="AX10" s="1449"/>
      <c r="AY10" s="1449"/>
      <c r="AZ10" s="1449"/>
      <c r="BA10" s="1449"/>
    </row>
    <row r="11" spans="1:53" ht="15" customHeight="1">
      <c r="A11" s="25"/>
      <c r="B11" s="25"/>
      <c r="C11" s="1468" t="s">
        <v>484</v>
      </c>
      <c r="D11" s="1468"/>
      <c r="E11" s="1468"/>
      <c r="F11" s="1468"/>
      <c r="G11" s="1468"/>
      <c r="H11" s="1468"/>
      <c r="I11" s="1468"/>
      <c r="J11" s="1468"/>
      <c r="K11" s="1468"/>
      <c r="L11" s="1468"/>
      <c r="M11" s="1468"/>
      <c r="N11" s="1475">
        <v>6006800485</v>
      </c>
      <c r="O11" s="1476"/>
      <c r="P11" s="1476"/>
      <c r="Q11" s="1476"/>
      <c r="R11" s="1476"/>
      <c r="S11" s="1476"/>
      <c r="T11" s="1476"/>
      <c r="U11" s="1477"/>
      <c r="V11" s="1449">
        <f t="shared" si="0"/>
        <v>59133</v>
      </c>
      <c r="W11" s="1449"/>
      <c r="X11" s="1449"/>
      <c r="Y11" s="1449"/>
      <c r="Z11" s="1449"/>
      <c r="AB11" s="26"/>
      <c r="AC11" s="26"/>
      <c r="AD11" s="1468" t="s">
        <v>750</v>
      </c>
      <c r="AE11" s="1468"/>
      <c r="AF11" s="1468"/>
      <c r="AG11" s="1468"/>
      <c r="AH11" s="1468"/>
      <c r="AI11" s="1468"/>
      <c r="AJ11" s="1468"/>
      <c r="AK11" s="1468"/>
      <c r="AL11" s="1468"/>
      <c r="AM11" s="1468"/>
      <c r="AN11" s="1468"/>
      <c r="AO11" s="1475">
        <v>380779820</v>
      </c>
      <c r="AP11" s="1476"/>
      <c r="AQ11" s="1476"/>
      <c r="AR11" s="1476"/>
      <c r="AS11" s="1476"/>
      <c r="AT11" s="1476"/>
      <c r="AU11" s="1476"/>
      <c r="AV11" s="1477"/>
      <c r="AW11" s="1449">
        <f t="shared" si="1"/>
        <v>3749</v>
      </c>
      <c r="AX11" s="1449"/>
      <c r="AY11" s="1449"/>
      <c r="AZ11" s="1449"/>
      <c r="BA11" s="1449"/>
    </row>
    <row r="12" spans="1:53" ht="15" customHeight="1">
      <c r="A12" s="1467" t="s">
        <v>555</v>
      </c>
      <c r="B12" s="1468"/>
      <c r="C12" s="1468"/>
      <c r="D12" s="1468"/>
      <c r="E12" s="1468"/>
      <c r="F12" s="1468"/>
      <c r="G12" s="1468"/>
      <c r="H12" s="1468"/>
      <c r="I12" s="1468"/>
      <c r="J12" s="1468"/>
      <c r="K12" s="1468"/>
      <c r="L12" s="1468"/>
      <c r="M12" s="1468"/>
      <c r="N12" s="1475">
        <f>N13+N15</f>
        <v>5585701575</v>
      </c>
      <c r="O12" s="1476"/>
      <c r="P12" s="1476"/>
      <c r="Q12" s="1476"/>
      <c r="R12" s="1476"/>
      <c r="S12" s="1476"/>
      <c r="T12" s="1476"/>
      <c r="U12" s="1477"/>
      <c r="V12" s="1449">
        <f t="shared" si="0"/>
        <v>54988</v>
      </c>
      <c r="W12" s="1449"/>
      <c r="X12" s="1449"/>
      <c r="Y12" s="1449"/>
      <c r="Z12" s="1449"/>
      <c r="AB12" s="26"/>
      <c r="AC12" s="26"/>
      <c r="AD12" s="1468" t="s">
        <v>751</v>
      </c>
      <c r="AE12" s="1468"/>
      <c r="AF12" s="1468"/>
      <c r="AG12" s="1468"/>
      <c r="AH12" s="1468"/>
      <c r="AI12" s="1468"/>
      <c r="AJ12" s="1468"/>
      <c r="AK12" s="1468"/>
      <c r="AL12" s="1468"/>
      <c r="AM12" s="1468"/>
      <c r="AN12" s="1468"/>
      <c r="AO12" s="1475">
        <v>2224187</v>
      </c>
      <c r="AP12" s="1476"/>
      <c r="AQ12" s="1476"/>
      <c r="AR12" s="1476"/>
      <c r="AS12" s="1476"/>
      <c r="AT12" s="1476"/>
      <c r="AU12" s="1476"/>
      <c r="AV12" s="1477"/>
      <c r="AW12" s="1449">
        <f t="shared" si="1"/>
        <v>22</v>
      </c>
      <c r="AX12" s="1449"/>
      <c r="AY12" s="1449"/>
      <c r="AZ12" s="1449"/>
      <c r="BA12" s="1449"/>
    </row>
    <row r="13" spans="1:53" ht="15" customHeight="1">
      <c r="A13" s="26"/>
      <c r="B13" s="1467" t="s">
        <v>556</v>
      </c>
      <c r="C13" s="1468"/>
      <c r="D13" s="1468"/>
      <c r="E13" s="1468"/>
      <c r="F13" s="1468"/>
      <c r="G13" s="1468"/>
      <c r="H13" s="1468"/>
      <c r="I13" s="1468"/>
      <c r="J13" s="1468"/>
      <c r="K13" s="1468"/>
      <c r="L13" s="1468"/>
      <c r="M13" s="1468"/>
      <c r="N13" s="1475">
        <f>N14</f>
        <v>4533031690</v>
      </c>
      <c r="O13" s="1476"/>
      <c r="P13" s="1476"/>
      <c r="Q13" s="1476"/>
      <c r="R13" s="1476"/>
      <c r="S13" s="1476"/>
      <c r="T13" s="1476"/>
      <c r="U13" s="1477"/>
      <c r="V13" s="1449">
        <f t="shared" si="0"/>
        <v>44625</v>
      </c>
      <c r="W13" s="1449"/>
      <c r="X13" s="1449"/>
      <c r="Y13" s="1449"/>
      <c r="Z13" s="1449"/>
      <c r="AB13" s="26"/>
      <c r="AC13" s="25"/>
      <c r="AD13" s="1468" t="s">
        <v>752</v>
      </c>
      <c r="AE13" s="1468"/>
      <c r="AF13" s="1468"/>
      <c r="AG13" s="1468"/>
      <c r="AH13" s="1468"/>
      <c r="AI13" s="1468"/>
      <c r="AJ13" s="1468"/>
      <c r="AK13" s="1468"/>
      <c r="AL13" s="1468"/>
      <c r="AM13" s="1468"/>
      <c r="AN13" s="1468"/>
      <c r="AO13" s="1475">
        <v>7439546</v>
      </c>
      <c r="AP13" s="1476"/>
      <c r="AQ13" s="1476"/>
      <c r="AR13" s="1476"/>
      <c r="AS13" s="1476"/>
      <c r="AT13" s="1476"/>
      <c r="AU13" s="1476"/>
      <c r="AV13" s="1477"/>
      <c r="AW13" s="1449">
        <f t="shared" si="1"/>
        <v>73</v>
      </c>
      <c r="AX13" s="1449"/>
      <c r="AY13" s="1449"/>
      <c r="AZ13" s="1449"/>
      <c r="BA13" s="1449"/>
    </row>
    <row r="14" spans="1:53" ht="15" customHeight="1">
      <c r="A14" s="26"/>
      <c r="B14" s="25"/>
      <c r="C14" s="1468" t="s">
        <v>557</v>
      </c>
      <c r="D14" s="1468"/>
      <c r="E14" s="1468"/>
      <c r="F14" s="1468"/>
      <c r="G14" s="1468"/>
      <c r="H14" s="1468"/>
      <c r="I14" s="1468"/>
      <c r="J14" s="1468"/>
      <c r="K14" s="1468"/>
      <c r="L14" s="1468"/>
      <c r="M14" s="1468"/>
      <c r="N14" s="1475">
        <v>4533031690</v>
      </c>
      <c r="O14" s="1476"/>
      <c r="P14" s="1476"/>
      <c r="Q14" s="1476"/>
      <c r="R14" s="1476"/>
      <c r="S14" s="1476"/>
      <c r="T14" s="1476"/>
      <c r="U14" s="1477"/>
      <c r="V14" s="1449">
        <f t="shared" si="0"/>
        <v>44625</v>
      </c>
      <c r="W14" s="1449"/>
      <c r="X14" s="1449"/>
      <c r="Y14" s="1449"/>
      <c r="Z14" s="1449"/>
      <c r="AB14" s="26"/>
      <c r="AC14" s="1467" t="s">
        <v>753</v>
      </c>
      <c r="AD14" s="1468"/>
      <c r="AE14" s="1468"/>
      <c r="AF14" s="1468"/>
      <c r="AG14" s="1468"/>
      <c r="AH14" s="1468"/>
      <c r="AI14" s="1468"/>
      <c r="AJ14" s="1468"/>
      <c r="AK14" s="1468"/>
      <c r="AL14" s="1468"/>
      <c r="AM14" s="1468"/>
      <c r="AN14" s="1468"/>
      <c r="AO14" s="1475">
        <f>AO15</f>
        <v>257926913</v>
      </c>
      <c r="AP14" s="1476"/>
      <c r="AQ14" s="1476"/>
      <c r="AR14" s="1476"/>
      <c r="AS14" s="1476"/>
      <c r="AT14" s="1476"/>
      <c r="AU14" s="1476"/>
      <c r="AV14" s="1477"/>
      <c r="AW14" s="1449">
        <f t="shared" si="1"/>
        <v>2539</v>
      </c>
      <c r="AX14" s="1449"/>
      <c r="AY14" s="1449"/>
      <c r="AZ14" s="1449"/>
      <c r="BA14" s="1449"/>
    </row>
    <row r="15" spans="1:53" ht="15" customHeight="1">
      <c r="A15" s="26"/>
      <c r="B15" s="1467" t="s">
        <v>558</v>
      </c>
      <c r="C15" s="1468"/>
      <c r="D15" s="1468"/>
      <c r="E15" s="1468"/>
      <c r="F15" s="1468"/>
      <c r="G15" s="1468"/>
      <c r="H15" s="1468"/>
      <c r="I15" s="1468"/>
      <c r="J15" s="1468"/>
      <c r="K15" s="1468"/>
      <c r="L15" s="1468"/>
      <c r="M15" s="1468"/>
      <c r="N15" s="1475">
        <f>SUM(N16:U20)</f>
        <v>1052669885</v>
      </c>
      <c r="O15" s="1476"/>
      <c r="P15" s="1476"/>
      <c r="Q15" s="1476"/>
      <c r="R15" s="1476"/>
      <c r="S15" s="1476"/>
      <c r="T15" s="1476"/>
      <c r="U15" s="1477"/>
      <c r="V15" s="1449">
        <f t="shared" si="0"/>
        <v>10363</v>
      </c>
      <c r="W15" s="1449"/>
      <c r="X15" s="1449"/>
      <c r="Y15" s="1449"/>
      <c r="Z15" s="1449"/>
      <c r="AB15" s="25"/>
      <c r="AC15" s="25"/>
      <c r="AD15" s="1468" t="s">
        <v>753</v>
      </c>
      <c r="AE15" s="1468"/>
      <c r="AF15" s="1468"/>
      <c r="AG15" s="1468"/>
      <c r="AH15" s="1468"/>
      <c r="AI15" s="1468"/>
      <c r="AJ15" s="1468"/>
      <c r="AK15" s="1468"/>
      <c r="AL15" s="1468"/>
      <c r="AM15" s="1468"/>
      <c r="AN15" s="1468"/>
      <c r="AO15" s="1475">
        <v>257926913</v>
      </c>
      <c r="AP15" s="1476"/>
      <c r="AQ15" s="1476"/>
      <c r="AR15" s="1476"/>
      <c r="AS15" s="1476"/>
      <c r="AT15" s="1476"/>
      <c r="AU15" s="1476"/>
      <c r="AV15" s="1477"/>
      <c r="AW15" s="1449">
        <f t="shared" si="1"/>
        <v>2539</v>
      </c>
      <c r="AX15" s="1449"/>
      <c r="AY15" s="1449"/>
      <c r="AZ15" s="1449"/>
      <c r="BA15" s="1449"/>
    </row>
    <row r="16" spans="1:53" ht="15" customHeight="1">
      <c r="A16" s="26"/>
      <c r="B16" s="26"/>
      <c r="C16" s="1468" t="s">
        <v>60</v>
      </c>
      <c r="D16" s="1468"/>
      <c r="E16" s="1468"/>
      <c r="F16" s="1468"/>
      <c r="G16" s="1468"/>
      <c r="H16" s="1468"/>
      <c r="I16" s="1468"/>
      <c r="J16" s="1468"/>
      <c r="K16" s="1468"/>
      <c r="L16" s="1468"/>
      <c r="M16" s="1468"/>
      <c r="N16" s="1475">
        <v>5820000</v>
      </c>
      <c r="O16" s="1476"/>
      <c r="P16" s="1476"/>
      <c r="Q16" s="1476"/>
      <c r="R16" s="1476"/>
      <c r="S16" s="1476"/>
      <c r="T16" s="1476"/>
      <c r="U16" s="1477"/>
      <c r="V16" s="1449">
        <f>ROUND(N16/$K$57,0)</f>
        <v>57</v>
      </c>
      <c r="W16" s="1449"/>
      <c r="X16" s="1449"/>
      <c r="Y16" s="1449"/>
      <c r="Z16" s="1449"/>
      <c r="AB16" s="1464" t="s">
        <v>754</v>
      </c>
      <c r="AC16" s="1465"/>
      <c r="AD16" s="1465"/>
      <c r="AE16" s="1465"/>
      <c r="AF16" s="1465"/>
      <c r="AG16" s="1465"/>
      <c r="AH16" s="1465"/>
      <c r="AI16" s="1465"/>
      <c r="AJ16" s="1465"/>
      <c r="AK16" s="1465"/>
      <c r="AL16" s="1465"/>
      <c r="AM16" s="1465"/>
      <c r="AN16" s="1466"/>
      <c r="AO16" s="1475">
        <f>AO17</f>
        <v>24605317071</v>
      </c>
      <c r="AP16" s="1476"/>
      <c r="AQ16" s="1476"/>
      <c r="AR16" s="1476"/>
      <c r="AS16" s="1476"/>
      <c r="AT16" s="1476"/>
      <c r="AU16" s="1476"/>
      <c r="AV16" s="1477"/>
      <c r="AW16" s="1478">
        <f t="shared" si="1"/>
        <v>242224</v>
      </c>
      <c r="AX16" s="1479"/>
      <c r="AY16" s="1479"/>
      <c r="AZ16" s="1479"/>
      <c r="BA16" s="1480"/>
    </row>
    <row r="17" spans="1:53" ht="15" customHeight="1">
      <c r="A17" s="26"/>
      <c r="B17" s="26"/>
      <c r="C17" s="1468" t="s">
        <v>559</v>
      </c>
      <c r="D17" s="1468"/>
      <c r="E17" s="1468"/>
      <c r="F17" s="1468"/>
      <c r="G17" s="1468"/>
      <c r="H17" s="1468"/>
      <c r="I17" s="1468"/>
      <c r="J17" s="1468"/>
      <c r="K17" s="1468"/>
      <c r="L17" s="1468"/>
      <c r="M17" s="1468"/>
      <c r="N17" s="1475">
        <v>930388000</v>
      </c>
      <c r="O17" s="1476"/>
      <c r="P17" s="1476"/>
      <c r="Q17" s="1476"/>
      <c r="R17" s="1476"/>
      <c r="S17" s="1476"/>
      <c r="T17" s="1476"/>
      <c r="U17" s="1477"/>
      <c r="V17" s="1449">
        <f t="shared" si="0"/>
        <v>9159</v>
      </c>
      <c r="W17" s="1449"/>
      <c r="X17" s="1449"/>
      <c r="Y17" s="1449"/>
      <c r="Z17" s="1449"/>
      <c r="AB17" s="26"/>
      <c r="AC17" s="1465" t="s">
        <v>754</v>
      </c>
      <c r="AD17" s="1465"/>
      <c r="AE17" s="1465"/>
      <c r="AF17" s="1465"/>
      <c r="AG17" s="1465"/>
      <c r="AH17" s="1465"/>
      <c r="AI17" s="1465"/>
      <c r="AJ17" s="1465"/>
      <c r="AK17" s="1465"/>
      <c r="AL17" s="1465"/>
      <c r="AM17" s="1465"/>
      <c r="AN17" s="1466"/>
      <c r="AO17" s="1475">
        <f>AO18+AO25</f>
        <v>24605317071</v>
      </c>
      <c r="AP17" s="1476"/>
      <c r="AQ17" s="1476"/>
      <c r="AR17" s="1476"/>
      <c r="AS17" s="1476"/>
      <c r="AT17" s="1476"/>
      <c r="AU17" s="1476"/>
      <c r="AV17" s="1477"/>
      <c r="AW17" s="1478">
        <f t="shared" si="1"/>
        <v>242224</v>
      </c>
      <c r="AX17" s="1479"/>
      <c r="AY17" s="1479"/>
      <c r="AZ17" s="1479"/>
      <c r="BA17" s="1480"/>
    </row>
    <row r="18" spans="1:53" ht="15" customHeight="1">
      <c r="A18" s="26"/>
      <c r="B18" s="26"/>
      <c r="C18" s="1468" t="s">
        <v>476</v>
      </c>
      <c r="D18" s="1468"/>
      <c r="E18" s="1468"/>
      <c r="F18" s="1468"/>
      <c r="G18" s="1468"/>
      <c r="H18" s="1468"/>
      <c r="I18" s="1468"/>
      <c r="J18" s="1468"/>
      <c r="K18" s="1468"/>
      <c r="L18" s="1468"/>
      <c r="M18" s="1468"/>
      <c r="N18" s="1475">
        <v>8741475</v>
      </c>
      <c r="O18" s="1476"/>
      <c r="P18" s="1476"/>
      <c r="Q18" s="1476"/>
      <c r="R18" s="1476"/>
      <c r="S18" s="1476"/>
      <c r="T18" s="1476"/>
      <c r="U18" s="1477"/>
      <c r="V18" s="1449">
        <f t="shared" si="0"/>
        <v>86</v>
      </c>
      <c r="W18" s="1449"/>
      <c r="X18" s="1449"/>
      <c r="Y18" s="1449"/>
      <c r="Z18" s="1449"/>
      <c r="AB18" s="537"/>
      <c r="AC18" s="26"/>
      <c r="AD18" s="1466" t="s">
        <v>755</v>
      </c>
      <c r="AE18" s="1468"/>
      <c r="AF18" s="1468"/>
      <c r="AG18" s="1468"/>
      <c r="AH18" s="1468"/>
      <c r="AI18" s="1468"/>
      <c r="AJ18" s="1468"/>
      <c r="AK18" s="1468"/>
      <c r="AL18" s="1468"/>
      <c r="AM18" s="1468"/>
      <c r="AN18" s="1468"/>
      <c r="AO18" s="1475">
        <f>AO19+AO20+AO22+AO24+AO23+AO21</f>
        <v>24029575959</v>
      </c>
      <c r="AP18" s="1476"/>
      <c r="AQ18" s="1476"/>
      <c r="AR18" s="1476"/>
      <c r="AS18" s="1476"/>
      <c r="AT18" s="1476"/>
      <c r="AU18" s="1476"/>
      <c r="AV18" s="1477"/>
      <c r="AW18" s="1449">
        <f t="shared" si="1"/>
        <v>236556</v>
      </c>
      <c r="AX18" s="1449"/>
      <c r="AY18" s="1449"/>
      <c r="AZ18" s="1449"/>
      <c r="BA18" s="1449"/>
    </row>
    <row r="19" spans="1:53" ht="15" customHeight="1">
      <c r="A19" s="473"/>
      <c r="B19" s="473"/>
      <c r="C19" s="1468" t="s">
        <v>477</v>
      </c>
      <c r="D19" s="1468"/>
      <c r="E19" s="1468"/>
      <c r="F19" s="1468"/>
      <c r="G19" s="1468"/>
      <c r="H19" s="1468"/>
      <c r="I19" s="1468"/>
      <c r="J19" s="1468"/>
      <c r="K19" s="1468"/>
      <c r="L19" s="1468"/>
      <c r="M19" s="1468"/>
      <c r="N19" s="1475">
        <v>107720410</v>
      </c>
      <c r="O19" s="1476"/>
      <c r="P19" s="1476"/>
      <c r="Q19" s="1476"/>
      <c r="R19" s="1476"/>
      <c r="S19" s="1476"/>
      <c r="T19" s="1476"/>
      <c r="U19" s="1477"/>
      <c r="V19" s="1449">
        <f t="shared" si="0"/>
        <v>1060</v>
      </c>
      <c r="W19" s="1449"/>
      <c r="X19" s="1449"/>
      <c r="Y19" s="1449"/>
      <c r="Z19" s="1449"/>
      <c r="AB19" s="26"/>
      <c r="AC19" s="537"/>
      <c r="AD19" s="26"/>
      <c r="AE19" s="1470" t="s">
        <v>365</v>
      </c>
      <c r="AF19" s="1470"/>
      <c r="AG19" s="1470"/>
      <c r="AH19" s="1470"/>
      <c r="AI19" s="1470"/>
      <c r="AJ19" s="1470"/>
      <c r="AK19" s="1470"/>
      <c r="AL19" s="1470"/>
      <c r="AM19" s="1470"/>
      <c r="AN19" s="1471"/>
      <c r="AO19" s="1475">
        <v>20500290</v>
      </c>
      <c r="AP19" s="1476"/>
      <c r="AQ19" s="1476"/>
      <c r="AR19" s="1476"/>
      <c r="AS19" s="1476"/>
      <c r="AT19" s="1476"/>
      <c r="AU19" s="1476"/>
      <c r="AV19" s="1477"/>
      <c r="AW19" s="1449">
        <f t="shared" si="1"/>
        <v>202</v>
      </c>
      <c r="AX19" s="1449"/>
      <c r="AY19" s="1449"/>
      <c r="AZ19" s="1449"/>
      <c r="BA19" s="1449"/>
    </row>
    <row r="20" spans="1:53" ht="15" customHeight="1">
      <c r="A20" s="473"/>
      <c r="B20" s="473"/>
      <c r="C20" s="1468" t="s">
        <v>59</v>
      </c>
      <c r="D20" s="1468"/>
      <c r="E20" s="1468"/>
      <c r="F20" s="1468"/>
      <c r="G20" s="1468"/>
      <c r="H20" s="1468"/>
      <c r="I20" s="1468"/>
      <c r="J20" s="1468"/>
      <c r="K20" s="1468"/>
      <c r="L20" s="1468"/>
      <c r="M20" s="1468"/>
      <c r="N20" s="1475">
        <v>0</v>
      </c>
      <c r="O20" s="1476"/>
      <c r="P20" s="1476"/>
      <c r="Q20" s="1476"/>
      <c r="R20" s="1476"/>
      <c r="S20" s="1476"/>
      <c r="T20" s="1476"/>
      <c r="U20" s="1477"/>
      <c r="V20" s="1449">
        <f>ROUND(N20/$K$57,0)</f>
        <v>0</v>
      </c>
      <c r="W20" s="1449"/>
      <c r="X20" s="1449"/>
      <c r="Y20" s="1449"/>
      <c r="Z20" s="1449"/>
      <c r="AB20" s="26"/>
      <c r="AC20" s="26"/>
      <c r="AD20" s="26"/>
      <c r="AE20" s="1469" t="s">
        <v>659</v>
      </c>
      <c r="AF20" s="1470"/>
      <c r="AG20" s="1470"/>
      <c r="AH20" s="1470"/>
      <c r="AI20" s="1470"/>
      <c r="AJ20" s="1470"/>
      <c r="AK20" s="1470"/>
      <c r="AL20" s="1470"/>
      <c r="AM20" s="1470"/>
      <c r="AN20" s="1471"/>
      <c r="AO20" s="1475">
        <v>12604064980</v>
      </c>
      <c r="AP20" s="1476"/>
      <c r="AQ20" s="1476"/>
      <c r="AR20" s="1476"/>
      <c r="AS20" s="1476"/>
      <c r="AT20" s="1476"/>
      <c r="AU20" s="1476"/>
      <c r="AV20" s="1477"/>
      <c r="AW20" s="1449">
        <f t="shared" si="1"/>
        <v>124079</v>
      </c>
      <c r="AX20" s="1449"/>
      <c r="AY20" s="1449"/>
      <c r="AZ20" s="1449"/>
      <c r="BA20" s="1449"/>
    </row>
    <row r="21" spans="1:53" ht="15" customHeight="1">
      <c r="A21" s="1467" t="s">
        <v>560</v>
      </c>
      <c r="B21" s="1468"/>
      <c r="C21" s="1468"/>
      <c r="D21" s="1468"/>
      <c r="E21" s="1468"/>
      <c r="F21" s="1468"/>
      <c r="G21" s="1468"/>
      <c r="H21" s="1468"/>
      <c r="I21" s="1468"/>
      <c r="J21" s="1468"/>
      <c r="K21" s="1468"/>
      <c r="L21" s="1468"/>
      <c r="M21" s="1468"/>
      <c r="N21" s="1475">
        <f>N22</f>
        <v>7147879000</v>
      </c>
      <c r="O21" s="1476"/>
      <c r="P21" s="1476"/>
      <c r="Q21" s="1476"/>
      <c r="R21" s="1476"/>
      <c r="S21" s="1476"/>
      <c r="T21" s="1476"/>
      <c r="U21" s="1477"/>
      <c r="V21" s="1449">
        <f t="shared" si="0"/>
        <v>70366</v>
      </c>
      <c r="W21" s="1449"/>
      <c r="X21" s="1449"/>
      <c r="Y21" s="1449"/>
      <c r="Z21" s="1449"/>
      <c r="AB21" s="26"/>
      <c r="AC21" s="26"/>
      <c r="AD21" s="26"/>
      <c r="AE21" s="1469" t="s">
        <v>481</v>
      </c>
      <c r="AF21" s="1470"/>
      <c r="AG21" s="1470"/>
      <c r="AH21" s="1470"/>
      <c r="AI21" s="1470"/>
      <c r="AJ21" s="1470"/>
      <c r="AK21" s="1470"/>
      <c r="AL21" s="1470"/>
      <c r="AM21" s="1470"/>
      <c r="AN21" s="1471"/>
      <c r="AO21" s="1475">
        <v>1632282835</v>
      </c>
      <c r="AP21" s="1476"/>
      <c r="AQ21" s="1476"/>
      <c r="AR21" s="1476"/>
      <c r="AS21" s="1476"/>
      <c r="AT21" s="1476"/>
      <c r="AU21" s="1476"/>
      <c r="AV21" s="1477"/>
      <c r="AW21" s="1449">
        <f t="shared" si="1"/>
        <v>16069</v>
      </c>
      <c r="AX21" s="1449"/>
      <c r="AY21" s="1449"/>
      <c r="AZ21" s="1449"/>
      <c r="BA21" s="1449"/>
    </row>
    <row r="22" spans="1:53" ht="15" customHeight="1">
      <c r="A22" s="26"/>
      <c r="B22" s="1467" t="s">
        <v>560</v>
      </c>
      <c r="C22" s="1468"/>
      <c r="D22" s="1468"/>
      <c r="E22" s="1468"/>
      <c r="F22" s="1468"/>
      <c r="G22" s="1468"/>
      <c r="H22" s="1468"/>
      <c r="I22" s="1468"/>
      <c r="J22" s="1468"/>
      <c r="K22" s="1468"/>
      <c r="L22" s="1468"/>
      <c r="M22" s="1468"/>
      <c r="N22" s="1475">
        <f>SUM(N23:U24)</f>
        <v>7147879000</v>
      </c>
      <c r="O22" s="1476"/>
      <c r="P22" s="1476"/>
      <c r="Q22" s="1476"/>
      <c r="R22" s="1476"/>
      <c r="S22" s="1476"/>
      <c r="T22" s="1476"/>
      <c r="U22" s="1477"/>
      <c r="V22" s="1449">
        <f t="shared" si="0"/>
        <v>70366</v>
      </c>
      <c r="W22" s="1449"/>
      <c r="X22" s="1449"/>
      <c r="Y22" s="1449"/>
      <c r="Z22" s="1449"/>
      <c r="AB22" s="26"/>
      <c r="AC22" s="26"/>
      <c r="AD22" s="26"/>
      <c r="AE22" s="1469" t="s">
        <v>660</v>
      </c>
      <c r="AF22" s="1470"/>
      <c r="AG22" s="1470"/>
      <c r="AH22" s="1470"/>
      <c r="AI22" s="1470"/>
      <c r="AJ22" s="1470"/>
      <c r="AK22" s="1470"/>
      <c r="AL22" s="1470"/>
      <c r="AM22" s="1470"/>
      <c r="AN22" s="1471"/>
      <c r="AO22" s="1475">
        <v>7648904029</v>
      </c>
      <c r="AP22" s="1476"/>
      <c r="AQ22" s="1476"/>
      <c r="AR22" s="1476"/>
      <c r="AS22" s="1476"/>
      <c r="AT22" s="1476"/>
      <c r="AU22" s="1476"/>
      <c r="AV22" s="1477"/>
      <c r="AW22" s="1449">
        <f t="shared" si="1"/>
        <v>75299</v>
      </c>
      <c r="AX22" s="1449"/>
      <c r="AY22" s="1449"/>
      <c r="AZ22" s="1449"/>
      <c r="BA22" s="1449"/>
    </row>
    <row r="23" spans="1:53" ht="15" customHeight="1">
      <c r="A23" s="26"/>
      <c r="B23" s="26"/>
      <c r="C23" s="1468" t="s">
        <v>1041</v>
      </c>
      <c r="D23" s="1468"/>
      <c r="E23" s="1468"/>
      <c r="F23" s="1468"/>
      <c r="G23" s="1468"/>
      <c r="H23" s="1468"/>
      <c r="I23" s="1468"/>
      <c r="J23" s="1468"/>
      <c r="K23" s="1468"/>
      <c r="L23" s="1468"/>
      <c r="M23" s="1468"/>
      <c r="N23" s="1475">
        <v>7133818000</v>
      </c>
      <c r="O23" s="1476"/>
      <c r="P23" s="1476"/>
      <c r="Q23" s="1476"/>
      <c r="R23" s="1476"/>
      <c r="S23" s="1476"/>
      <c r="T23" s="1476"/>
      <c r="U23" s="1477"/>
      <c r="V23" s="1449">
        <f t="shared" si="0"/>
        <v>70228</v>
      </c>
      <c r="W23" s="1449"/>
      <c r="X23" s="1449"/>
      <c r="Y23" s="1449"/>
      <c r="Z23" s="1449"/>
      <c r="AB23" s="26"/>
      <c r="AC23" s="26"/>
      <c r="AD23" s="26"/>
      <c r="AE23" s="1484" t="s">
        <v>540</v>
      </c>
      <c r="AF23" s="1485"/>
      <c r="AG23" s="1485"/>
      <c r="AH23" s="1485"/>
      <c r="AI23" s="1485"/>
      <c r="AJ23" s="1485"/>
      <c r="AK23" s="1485"/>
      <c r="AL23" s="1485"/>
      <c r="AM23" s="1485"/>
      <c r="AN23" s="1486"/>
      <c r="AO23" s="1475">
        <v>1292734211</v>
      </c>
      <c r="AP23" s="1476"/>
      <c r="AQ23" s="1476"/>
      <c r="AR23" s="1476"/>
      <c r="AS23" s="1476"/>
      <c r="AT23" s="1476"/>
      <c r="AU23" s="1476"/>
      <c r="AV23" s="1477"/>
      <c r="AW23" s="1449">
        <f t="shared" si="1"/>
        <v>12726</v>
      </c>
      <c r="AX23" s="1449"/>
      <c r="AY23" s="1449"/>
      <c r="AZ23" s="1449"/>
      <c r="BA23" s="1449"/>
    </row>
    <row r="24" spans="1:53" ht="15" customHeight="1">
      <c r="A24" s="218"/>
      <c r="B24" s="218"/>
      <c r="C24" s="1468" t="s">
        <v>476</v>
      </c>
      <c r="D24" s="1468"/>
      <c r="E24" s="1468"/>
      <c r="F24" s="1468"/>
      <c r="G24" s="1468"/>
      <c r="H24" s="1468"/>
      <c r="I24" s="1468"/>
      <c r="J24" s="1468"/>
      <c r="K24" s="1468"/>
      <c r="L24" s="1468"/>
      <c r="M24" s="1468"/>
      <c r="N24" s="1475">
        <v>14061000</v>
      </c>
      <c r="O24" s="1476"/>
      <c r="P24" s="1476"/>
      <c r="Q24" s="1476"/>
      <c r="R24" s="1476"/>
      <c r="S24" s="1476"/>
      <c r="T24" s="1476"/>
      <c r="U24" s="1477"/>
      <c r="V24" s="1449">
        <f t="shared" si="0"/>
        <v>138</v>
      </c>
      <c r="W24" s="1449"/>
      <c r="X24" s="1449"/>
      <c r="Y24" s="1449"/>
      <c r="Z24" s="1449"/>
      <c r="AB24" s="26"/>
      <c r="AC24" s="26"/>
      <c r="AD24" s="26"/>
      <c r="AE24" s="1468" t="s">
        <v>658</v>
      </c>
      <c r="AF24" s="1468"/>
      <c r="AG24" s="1468"/>
      <c r="AH24" s="1468"/>
      <c r="AI24" s="1468"/>
      <c r="AJ24" s="1468"/>
      <c r="AK24" s="1468"/>
      <c r="AL24" s="1468"/>
      <c r="AM24" s="1468"/>
      <c r="AN24" s="1468"/>
      <c r="AO24" s="1475">
        <v>831089614</v>
      </c>
      <c r="AP24" s="1476"/>
      <c r="AQ24" s="1476"/>
      <c r="AR24" s="1476"/>
      <c r="AS24" s="1476"/>
      <c r="AT24" s="1476"/>
      <c r="AU24" s="1476"/>
      <c r="AV24" s="1477"/>
      <c r="AW24" s="1449">
        <f t="shared" si="1"/>
        <v>8182</v>
      </c>
      <c r="AX24" s="1449"/>
      <c r="AY24" s="1449"/>
      <c r="AZ24" s="1449"/>
      <c r="BA24" s="1449"/>
    </row>
    <row r="25" spans="1:53" ht="15" customHeight="1">
      <c r="A25" s="1467" t="s">
        <v>561</v>
      </c>
      <c r="B25" s="1468"/>
      <c r="C25" s="1468"/>
      <c r="D25" s="1468"/>
      <c r="E25" s="1468"/>
      <c r="F25" s="1468"/>
      <c r="G25" s="1468"/>
      <c r="H25" s="1468"/>
      <c r="I25" s="1468"/>
      <c r="J25" s="1468"/>
      <c r="K25" s="1468"/>
      <c r="L25" s="1468"/>
      <c r="M25" s="1468"/>
      <c r="N25" s="1475">
        <f>N26+N28</f>
        <v>3656243271</v>
      </c>
      <c r="O25" s="1476"/>
      <c r="P25" s="1476"/>
      <c r="Q25" s="1476"/>
      <c r="R25" s="1476"/>
      <c r="S25" s="1476"/>
      <c r="T25" s="1476"/>
      <c r="U25" s="1477"/>
      <c r="V25" s="1449">
        <f t="shared" si="0"/>
        <v>35993</v>
      </c>
      <c r="W25" s="1449"/>
      <c r="X25" s="1449"/>
      <c r="Y25" s="1449"/>
      <c r="Z25" s="1449"/>
      <c r="AB25" s="26"/>
      <c r="AC25" s="26"/>
      <c r="AD25" s="1467" t="s">
        <v>153</v>
      </c>
      <c r="AE25" s="1468"/>
      <c r="AF25" s="1468"/>
      <c r="AG25" s="1468"/>
      <c r="AH25" s="1468"/>
      <c r="AI25" s="1468"/>
      <c r="AJ25" s="1468"/>
      <c r="AK25" s="1468"/>
      <c r="AL25" s="1468"/>
      <c r="AM25" s="1468"/>
      <c r="AN25" s="1468"/>
      <c r="AO25" s="1475">
        <f>SUM(AO26:AV27)</f>
        <v>575741112</v>
      </c>
      <c r="AP25" s="1476"/>
      <c r="AQ25" s="1476"/>
      <c r="AR25" s="1476"/>
      <c r="AS25" s="1476"/>
      <c r="AT25" s="1476"/>
      <c r="AU25" s="1476"/>
      <c r="AV25" s="1477"/>
      <c r="AW25" s="1449">
        <f t="shared" si="1"/>
        <v>5668</v>
      </c>
      <c r="AX25" s="1449"/>
      <c r="AY25" s="1449"/>
      <c r="AZ25" s="1449"/>
      <c r="BA25" s="1449"/>
    </row>
    <row r="26" spans="1:53" ht="15" customHeight="1">
      <c r="A26" s="26"/>
      <c r="B26" s="1467" t="s">
        <v>562</v>
      </c>
      <c r="C26" s="1468"/>
      <c r="D26" s="1468"/>
      <c r="E26" s="1468"/>
      <c r="F26" s="1468"/>
      <c r="G26" s="1468"/>
      <c r="H26" s="1468"/>
      <c r="I26" s="1468"/>
      <c r="J26" s="1468"/>
      <c r="K26" s="1468"/>
      <c r="L26" s="1468"/>
      <c r="M26" s="1468"/>
      <c r="N26" s="1475">
        <f>N27</f>
        <v>3595724271</v>
      </c>
      <c r="O26" s="1476"/>
      <c r="P26" s="1476"/>
      <c r="Q26" s="1476"/>
      <c r="R26" s="1476"/>
      <c r="S26" s="1476"/>
      <c r="T26" s="1476"/>
      <c r="U26" s="1477"/>
      <c r="V26" s="1449">
        <f t="shared" si="0"/>
        <v>35398</v>
      </c>
      <c r="W26" s="1449"/>
      <c r="X26" s="1449"/>
      <c r="Y26" s="1449"/>
      <c r="Z26" s="1449"/>
      <c r="AB26" s="26"/>
      <c r="AC26" s="26"/>
      <c r="AD26" s="26"/>
      <c r="AE26" s="1468" t="s">
        <v>390</v>
      </c>
      <c r="AF26" s="1468"/>
      <c r="AG26" s="1468"/>
      <c r="AH26" s="1468"/>
      <c r="AI26" s="1468"/>
      <c r="AJ26" s="1468"/>
      <c r="AK26" s="1468"/>
      <c r="AL26" s="1468"/>
      <c r="AM26" s="1468"/>
      <c r="AN26" s="1468"/>
      <c r="AO26" s="1475">
        <v>483408844</v>
      </c>
      <c r="AP26" s="1476"/>
      <c r="AQ26" s="1476"/>
      <c r="AR26" s="1476"/>
      <c r="AS26" s="1476"/>
      <c r="AT26" s="1476"/>
      <c r="AU26" s="1476"/>
      <c r="AV26" s="1477"/>
      <c r="AW26" s="1449">
        <f t="shared" si="1"/>
        <v>4759</v>
      </c>
      <c r="AX26" s="1449"/>
      <c r="AY26" s="1449"/>
      <c r="AZ26" s="1449"/>
      <c r="BA26" s="1449"/>
    </row>
    <row r="27" spans="1:53" ht="15" customHeight="1">
      <c r="A27" s="26"/>
      <c r="B27" s="25"/>
      <c r="C27" s="1468" t="s">
        <v>557</v>
      </c>
      <c r="D27" s="1468"/>
      <c r="E27" s="1468"/>
      <c r="F27" s="1468"/>
      <c r="G27" s="1468"/>
      <c r="H27" s="1468"/>
      <c r="I27" s="1468"/>
      <c r="J27" s="1468"/>
      <c r="K27" s="1468"/>
      <c r="L27" s="1468"/>
      <c r="M27" s="1468"/>
      <c r="N27" s="1475">
        <v>3595724271</v>
      </c>
      <c r="O27" s="1476"/>
      <c r="P27" s="1476"/>
      <c r="Q27" s="1476"/>
      <c r="R27" s="1476"/>
      <c r="S27" s="1476"/>
      <c r="T27" s="1476"/>
      <c r="U27" s="1477"/>
      <c r="V27" s="1449">
        <f t="shared" si="0"/>
        <v>35398</v>
      </c>
      <c r="W27" s="1449"/>
      <c r="X27" s="1449"/>
      <c r="Y27" s="1449"/>
      <c r="Z27" s="1449"/>
      <c r="AB27" s="25"/>
      <c r="AC27" s="538"/>
      <c r="AD27" s="25"/>
      <c r="AE27" s="1471" t="s">
        <v>518</v>
      </c>
      <c r="AF27" s="1468"/>
      <c r="AG27" s="1468"/>
      <c r="AH27" s="1468"/>
      <c r="AI27" s="1468"/>
      <c r="AJ27" s="1468"/>
      <c r="AK27" s="1468"/>
      <c r="AL27" s="1468"/>
      <c r="AM27" s="1468"/>
      <c r="AN27" s="1468"/>
      <c r="AO27" s="1475">
        <v>92332268</v>
      </c>
      <c r="AP27" s="1476"/>
      <c r="AQ27" s="1476"/>
      <c r="AR27" s="1476"/>
      <c r="AS27" s="1476"/>
      <c r="AT27" s="1476"/>
      <c r="AU27" s="1476"/>
      <c r="AV27" s="1477"/>
      <c r="AW27" s="1449">
        <f t="shared" si="1"/>
        <v>909</v>
      </c>
      <c r="AX27" s="1449"/>
      <c r="AY27" s="1449"/>
      <c r="AZ27" s="1449"/>
      <c r="BA27" s="1449"/>
    </row>
    <row r="28" spans="1:53" ht="15" customHeight="1">
      <c r="A28" s="26"/>
      <c r="B28" s="1467" t="s">
        <v>1040</v>
      </c>
      <c r="C28" s="1468"/>
      <c r="D28" s="1468"/>
      <c r="E28" s="1468"/>
      <c r="F28" s="1468"/>
      <c r="G28" s="1468"/>
      <c r="H28" s="1468"/>
      <c r="I28" s="1468"/>
      <c r="J28" s="1468"/>
      <c r="K28" s="1468"/>
      <c r="L28" s="1468"/>
      <c r="M28" s="1468"/>
      <c r="N28" s="1475">
        <f>SUM(N29:U31)</f>
        <v>60519000</v>
      </c>
      <c r="O28" s="1476"/>
      <c r="P28" s="1476"/>
      <c r="Q28" s="1476"/>
      <c r="R28" s="1476"/>
      <c r="S28" s="1476"/>
      <c r="T28" s="1476"/>
      <c r="U28" s="1477"/>
      <c r="V28" s="1449">
        <f t="shared" si="0"/>
        <v>596</v>
      </c>
      <c r="W28" s="1449"/>
      <c r="X28" s="1449"/>
      <c r="Y28" s="1449"/>
      <c r="Z28" s="1449"/>
      <c r="AB28" s="1467" t="s">
        <v>478</v>
      </c>
      <c r="AC28" s="1468"/>
      <c r="AD28" s="1468"/>
      <c r="AE28" s="1468"/>
      <c r="AF28" s="1468"/>
      <c r="AG28" s="1468"/>
      <c r="AH28" s="1468"/>
      <c r="AI28" s="1468"/>
      <c r="AJ28" s="1468"/>
      <c r="AK28" s="1468"/>
      <c r="AL28" s="1468"/>
      <c r="AM28" s="1468"/>
      <c r="AN28" s="1468"/>
      <c r="AO28" s="1475">
        <f>AO29</f>
        <v>311298634</v>
      </c>
      <c r="AP28" s="1476"/>
      <c r="AQ28" s="1476"/>
      <c r="AR28" s="1476"/>
      <c r="AS28" s="1476"/>
      <c r="AT28" s="1476"/>
      <c r="AU28" s="1476"/>
      <c r="AV28" s="1477"/>
      <c r="AW28" s="1449">
        <f>ROUND(AO28/$K$57,0)</f>
        <v>3065</v>
      </c>
      <c r="AX28" s="1449"/>
      <c r="AY28" s="1449"/>
      <c r="AZ28" s="1449"/>
      <c r="BA28" s="1449"/>
    </row>
    <row r="29" spans="1:53" ht="15" customHeight="1">
      <c r="A29" s="26"/>
      <c r="B29" s="26"/>
      <c r="C29" s="1468" t="s">
        <v>476</v>
      </c>
      <c r="D29" s="1468"/>
      <c r="E29" s="1468"/>
      <c r="F29" s="1468"/>
      <c r="G29" s="1468"/>
      <c r="H29" s="1468"/>
      <c r="I29" s="1468"/>
      <c r="J29" s="1468"/>
      <c r="K29" s="1468"/>
      <c r="L29" s="1468"/>
      <c r="M29" s="1468"/>
      <c r="N29" s="1475">
        <v>2098000</v>
      </c>
      <c r="O29" s="1476"/>
      <c r="P29" s="1476"/>
      <c r="Q29" s="1476"/>
      <c r="R29" s="1476"/>
      <c r="S29" s="1476"/>
      <c r="T29" s="1476"/>
      <c r="U29" s="1477"/>
      <c r="V29" s="1449">
        <f t="shared" si="0"/>
        <v>21</v>
      </c>
      <c r="W29" s="1449"/>
      <c r="X29" s="1449"/>
      <c r="Y29" s="1449"/>
      <c r="Z29" s="1449"/>
      <c r="AB29" s="26"/>
      <c r="AC29" s="1467" t="s">
        <v>478</v>
      </c>
      <c r="AD29" s="1468"/>
      <c r="AE29" s="1468"/>
      <c r="AF29" s="1468"/>
      <c r="AG29" s="1468"/>
      <c r="AH29" s="1468"/>
      <c r="AI29" s="1468"/>
      <c r="AJ29" s="1468"/>
      <c r="AK29" s="1468"/>
      <c r="AL29" s="1468"/>
      <c r="AM29" s="1468"/>
      <c r="AN29" s="1468"/>
      <c r="AO29" s="1475">
        <f>SUM(AO30:AV31)</f>
        <v>311298634</v>
      </c>
      <c r="AP29" s="1476"/>
      <c r="AQ29" s="1476"/>
      <c r="AR29" s="1476"/>
      <c r="AS29" s="1476"/>
      <c r="AT29" s="1476"/>
      <c r="AU29" s="1476"/>
      <c r="AV29" s="1477"/>
      <c r="AW29" s="1449">
        <f>ROUND(AO29/$K$57,0)</f>
        <v>3065</v>
      </c>
      <c r="AX29" s="1449"/>
      <c r="AY29" s="1449"/>
      <c r="AZ29" s="1449"/>
      <c r="BA29" s="1449"/>
    </row>
    <row r="30" spans="1:53" ht="15" customHeight="1">
      <c r="A30" s="473"/>
      <c r="B30" s="473"/>
      <c r="C30" s="1468" t="s">
        <v>477</v>
      </c>
      <c r="D30" s="1468"/>
      <c r="E30" s="1468"/>
      <c r="F30" s="1468"/>
      <c r="G30" s="1468"/>
      <c r="H30" s="1468"/>
      <c r="I30" s="1468"/>
      <c r="J30" s="1468"/>
      <c r="K30" s="1468"/>
      <c r="L30" s="1468"/>
      <c r="M30" s="1468"/>
      <c r="N30" s="1475">
        <v>58421000</v>
      </c>
      <c r="O30" s="1476"/>
      <c r="P30" s="1476"/>
      <c r="Q30" s="1476"/>
      <c r="R30" s="1476"/>
      <c r="S30" s="1476"/>
      <c r="T30" s="1476"/>
      <c r="U30" s="1477"/>
      <c r="V30" s="1449">
        <f t="shared" si="0"/>
        <v>575</v>
      </c>
      <c r="W30" s="1449"/>
      <c r="X30" s="1449"/>
      <c r="Y30" s="1449"/>
      <c r="Z30" s="1449"/>
      <c r="AB30" s="26"/>
      <c r="AC30" s="26"/>
      <c r="AD30" s="1468" t="s">
        <v>479</v>
      </c>
      <c r="AE30" s="1468"/>
      <c r="AF30" s="1468"/>
      <c r="AG30" s="1468"/>
      <c r="AH30" s="1468"/>
      <c r="AI30" s="1468"/>
      <c r="AJ30" s="1468"/>
      <c r="AK30" s="1468"/>
      <c r="AL30" s="1468"/>
      <c r="AM30" s="1468"/>
      <c r="AN30" s="1468"/>
      <c r="AO30" s="1475">
        <v>15429647</v>
      </c>
      <c r="AP30" s="1476"/>
      <c r="AQ30" s="1476"/>
      <c r="AR30" s="1476"/>
      <c r="AS30" s="1476"/>
      <c r="AT30" s="1476"/>
      <c r="AU30" s="1476"/>
      <c r="AV30" s="1477"/>
      <c r="AW30" s="1449">
        <f>ROUND(AO30/$K$57,0)</f>
        <v>152</v>
      </c>
      <c r="AX30" s="1449"/>
      <c r="AY30" s="1449"/>
      <c r="AZ30" s="1449"/>
      <c r="BA30" s="1449"/>
    </row>
    <row r="31" spans="1:53" ht="15" customHeight="1">
      <c r="A31" s="473"/>
      <c r="B31" s="218"/>
      <c r="C31" s="1469" t="s">
        <v>1058</v>
      </c>
      <c r="D31" s="1470"/>
      <c r="E31" s="1470"/>
      <c r="F31" s="1470"/>
      <c r="G31" s="1470"/>
      <c r="H31" s="1470"/>
      <c r="I31" s="1470"/>
      <c r="J31" s="1470"/>
      <c r="K31" s="1470"/>
      <c r="L31" s="1470"/>
      <c r="M31" s="1471"/>
      <c r="N31" s="1472">
        <v>0</v>
      </c>
      <c r="O31" s="1473"/>
      <c r="P31" s="1473"/>
      <c r="Q31" s="1473"/>
      <c r="R31" s="1473"/>
      <c r="S31" s="1473"/>
      <c r="T31" s="1473"/>
      <c r="U31" s="1474"/>
      <c r="V31" s="1449">
        <f>ROUND(N31/$K$57,0)</f>
        <v>0</v>
      </c>
      <c r="W31" s="1449"/>
      <c r="X31" s="1449"/>
      <c r="Y31" s="1449"/>
      <c r="Z31" s="1449"/>
      <c r="AB31" s="26"/>
      <c r="AC31" s="26"/>
      <c r="AD31" s="1468" t="s">
        <v>480</v>
      </c>
      <c r="AE31" s="1468"/>
      <c r="AF31" s="1468"/>
      <c r="AG31" s="1468"/>
      <c r="AH31" s="1468"/>
      <c r="AI31" s="1468"/>
      <c r="AJ31" s="1468"/>
      <c r="AK31" s="1468"/>
      <c r="AL31" s="1468"/>
      <c r="AM31" s="1468"/>
      <c r="AN31" s="1468"/>
      <c r="AO31" s="1475">
        <v>295868987</v>
      </c>
      <c r="AP31" s="1476"/>
      <c r="AQ31" s="1476"/>
      <c r="AR31" s="1476"/>
      <c r="AS31" s="1476"/>
      <c r="AT31" s="1476"/>
      <c r="AU31" s="1476"/>
      <c r="AV31" s="1477"/>
      <c r="AW31" s="1449">
        <f aca="true" t="shared" si="2" ref="AW31:AW39">ROUND(AO31/$K$57,0)</f>
        <v>2913</v>
      </c>
      <c r="AX31" s="1449"/>
      <c r="AY31" s="1449"/>
      <c r="AZ31" s="1449"/>
      <c r="BA31" s="1449"/>
    </row>
    <row r="32" spans="1:53" ht="15" customHeight="1">
      <c r="A32" s="1467" t="s">
        <v>1042</v>
      </c>
      <c r="B32" s="1468"/>
      <c r="C32" s="1468"/>
      <c r="D32" s="1468"/>
      <c r="E32" s="1468"/>
      <c r="F32" s="1468"/>
      <c r="G32" s="1468"/>
      <c r="H32" s="1468"/>
      <c r="I32" s="1468"/>
      <c r="J32" s="1468"/>
      <c r="K32" s="1468"/>
      <c r="L32" s="1468"/>
      <c r="M32" s="1468"/>
      <c r="N32" s="1475">
        <f>N33</f>
        <v>758818</v>
      </c>
      <c r="O32" s="1476"/>
      <c r="P32" s="1476"/>
      <c r="Q32" s="1476"/>
      <c r="R32" s="1476"/>
      <c r="S32" s="1476"/>
      <c r="T32" s="1476"/>
      <c r="U32" s="1477"/>
      <c r="V32" s="1449">
        <f t="shared" si="0"/>
        <v>7</v>
      </c>
      <c r="W32" s="1449"/>
      <c r="X32" s="1449"/>
      <c r="Y32" s="1449"/>
      <c r="Z32" s="1449"/>
      <c r="AB32" s="1464" t="s">
        <v>757</v>
      </c>
      <c r="AC32" s="1465"/>
      <c r="AD32" s="1465"/>
      <c r="AE32" s="1465"/>
      <c r="AF32" s="1465"/>
      <c r="AG32" s="1465"/>
      <c r="AH32" s="1465"/>
      <c r="AI32" s="1465"/>
      <c r="AJ32" s="1465"/>
      <c r="AK32" s="1465"/>
      <c r="AL32" s="1465"/>
      <c r="AM32" s="1465"/>
      <c r="AN32" s="1466"/>
      <c r="AO32" s="1475">
        <f>AO33</f>
        <v>387510000</v>
      </c>
      <c r="AP32" s="1476"/>
      <c r="AQ32" s="1476"/>
      <c r="AR32" s="1476"/>
      <c r="AS32" s="1476"/>
      <c r="AT32" s="1476"/>
      <c r="AU32" s="1476"/>
      <c r="AV32" s="1477"/>
      <c r="AW32" s="1478">
        <f t="shared" si="2"/>
        <v>3815</v>
      </c>
      <c r="AX32" s="1479"/>
      <c r="AY32" s="1479"/>
      <c r="AZ32" s="1479"/>
      <c r="BA32" s="1480"/>
    </row>
    <row r="33" spans="1:53" ht="15" customHeight="1">
      <c r="A33" s="26"/>
      <c r="B33" s="1467" t="s">
        <v>1043</v>
      </c>
      <c r="C33" s="1468"/>
      <c r="D33" s="1468"/>
      <c r="E33" s="1468"/>
      <c r="F33" s="1468"/>
      <c r="G33" s="1468"/>
      <c r="H33" s="1468"/>
      <c r="I33" s="1468"/>
      <c r="J33" s="1468"/>
      <c r="K33" s="1468"/>
      <c r="L33" s="1468"/>
      <c r="M33" s="1468"/>
      <c r="N33" s="1475">
        <f>N34</f>
        <v>758818</v>
      </c>
      <c r="O33" s="1476"/>
      <c r="P33" s="1476"/>
      <c r="Q33" s="1476"/>
      <c r="R33" s="1476"/>
      <c r="S33" s="1476"/>
      <c r="T33" s="1476"/>
      <c r="U33" s="1477"/>
      <c r="V33" s="1449">
        <f t="shared" si="0"/>
        <v>7</v>
      </c>
      <c r="W33" s="1449"/>
      <c r="X33" s="1449"/>
      <c r="Y33" s="1449"/>
      <c r="Z33" s="1449"/>
      <c r="AB33" s="26"/>
      <c r="AC33" s="1464" t="s">
        <v>757</v>
      </c>
      <c r="AD33" s="1465"/>
      <c r="AE33" s="1465"/>
      <c r="AF33" s="1465"/>
      <c r="AG33" s="1465"/>
      <c r="AH33" s="1465"/>
      <c r="AI33" s="1465"/>
      <c r="AJ33" s="1465"/>
      <c r="AK33" s="1465"/>
      <c r="AL33" s="1465"/>
      <c r="AM33" s="1465"/>
      <c r="AN33" s="1466"/>
      <c r="AO33" s="1475">
        <f>AO34</f>
        <v>387510000</v>
      </c>
      <c r="AP33" s="1476"/>
      <c r="AQ33" s="1476"/>
      <c r="AR33" s="1476"/>
      <c r="AS33" s="1476"/>
      <c r="AT33" s="1476"/>
      <c r="AU33" s="1476"/>
      <c r="AV33" s="1477"/>
      <c r="AW33" s="1478">
        <f t="shared" si="2"/>
        <v>3815</v>
      </c>
      <c r="AX33" s="1479"/>
      <c r="AY33" s="1479"/>
      <c r="AZ33" s="1479"/>
      <c r="BA33" s="1480"/>
    </row>
    <row r="34" spans="1:53" ht="15" customHeight="1">
      <c r="A34" s="25"/>
      <c r="B34" s="25"/>
      <c r="C34" s="1468" t="s">
        <v>1044</v>
      </c>
      <c r="D34" s="1468"/>
      <c r="E34" s="1468"/>
      <c r="F34" s="1468"/>
      <c r="G34" s="1468"/>
      <c r="H34" s="1468"/>
      <c r="I34" s="1468"/>
      <c r="J34" s="1468"/>
      <c r="K34" s="1468"/>
      <c r="L34" s="1468"/>
      <c r="M34" s="1468"/>
      <c r="N34" s="1475">
        <v>758818</v>
      </c>
      <c r="O34" s="1476"/>
      <c r="P34" s="1476"/>
      <c r="Q34" s="1476"/>
      <c r="R34" s="1476"/>
      <c r="S34" s="1476"/>
      <c r="T34" s="1476"/>
      <c r="U34" s="1477"/>
      <c r="V34" s="1449">
        <f t="shared" si="0"/>
        <v>7</v>
      </c>
      <c r="W34" s="1449"/>
      <c r="X34" s="1449"/>
      <c r="Y34" s="1449"/>
      <c r="Z34" s="1449"/>
      <c r="AB34" s="25"/>
      <c r="AC34" s="25"/>
      <c r="AD34" s="1469" t="s">
        <v>757</v>
      </c>
      <c r="AE34" s="1470"/>
      <c r="AF34" s="1470"/>
      <c r="AG34" s="1470"/>
      <c r="AH34" s="1470"/>
      <c r="AI34" s="1470"/>
      <c r="AJ34" s="1470"/>
      <c r="AK34" s="1470"/>
      <c r="AL34" s="1470"/>
      <c r="AM34" s="1470"/>
      <c r="AN34" s="1471"/>
      <c r="AO34" s="1475">
        <v>387510000</v>
      </c>
      <c r="AP34" s="1476"/>
      <c r="AQ34" s="1476"/>
      <c r="AR34" s="1476"/>
      <c r="AS34" s="1476"/>
      <c r="AT34" s="1476"/>
      <c r="AU34" s="1476"/>
      <c r="AV34" s="1477"/>
      <c r="AW34" s="1478">
        <f t="shared" si="2"/>
        <v>3815</v>
      </c>
      <c r="AX34" s="1479"/>
      <c r="AY34" s="1479"/>
      <c r="AZ34" s="1479"/>
      <c r="BA34" s="1480"/>
    </row>
    <row r="35" spans="1:53" ht="15" customHeight="1">
      <c r="A35" s="1467" t="s">
        <v>1045</v>
      </c>
      <c r="B35" s="1468"/>
      <c r="C35" s="1468"/>
      <c r="D35" s="1468"/>
      <c r="E35" s="1468"/>
      <c r="F35" s="1468"/>
      <c r="G35" s="1468"/>
      <c r="H35" s="1468"/>
      <c r="I35" s="1468"/>
      <c r="J35" s="1468"/>
      <c r="K35" s="1468"/>
      <c r="L35" s="1468"/>
      <c r="M35" s="1468"/>
      <c r="N35" s="1475">
        <f>N36</f>
        <v>3783154151</v>
      </c>
      <c r="O35" s="1476"/>
      <c r="P35" s="1476"/>
      <c r="Q35" s="1476"/>
      <c r="R35" s="1476"/>
      <c r="S35" s="1476"/>
      <c r="T35" s="1476"/>
      <c r="U35" s="1477"/>
      <c r="V35" s="1449">
        <f t="shared" si="0"/>
        <v>37243</v>
      </c>
      <c r="W35" s="1449"/>
      <c r="X35" s="1449"/>
      <c r="Y35" s="1449"/>
      <c r="Z35" s="1449"/>
      <c r="AB35" s="1464" t="s">
        <v>758</v>
      </c>
      <c r="AC35" s="1465"/>
      <c r="AD35" s="1465"/>
      <c r="AE35" s="1465"/>
      <c r="AF35" s="1465"/>
      <c r="AG35" s="1465"/>
      <c r="AH35" s="1465"/>
      <c r="AI35" s="1465"/>
      <c r="AJ35" s="1465"/>
      <c r="AK35" s="1465"/>
      <c r="AL35" s="1465"/>
      <c r="AM35" s="1465"/>
      <c r="AN35" s="1466"/>
      <c r="AO35" s="1475">
        <f>AO36</f>
        <v>49729047</v>
      </c>
      <c r="AP35" s="1476"/>
      <c r="AQ35" s="1476"/>
      <c r="AR35" s="1476"/>
      <c r="AS35" s="1476"/>
      <c r="AT35" s="1476"/>
      <c r="AU35" s="1476"/>
      <c r="AV35" s="1477"/>
      <c r="AW35" s="1478">
        <f t="shared" si="2"/>
        <v>490</v>
      </c>
      <c r="AX35" s="1479"/>
      <c r="AY35" s="1479"/>
      <c r="AZ35" s="1479"/>
      <c r="BA35" s="1480"/>
    </row>
    <row r="36" spans="1:89" ht="15" customHeight="1">
      <c r="A36" s="26"/>
      <c r="B36" s="1467" t="s">
        <v>1045</v>
      </c>
      <c r="C36" s="1468"/>
      <c r="D36" s="1468"/>
      <c r="E36" s="1468"/>
      <c r="F36" s="1468"/>
      <c r="G36" s="1468"/>
      <c r="H36" s="1468"/>
      <c r="I36" s="1468"/>
      <c r="J36" s="1468"/>
      <c r="K36" s="1468"/>
      <c r="L36" s="1468"/>
      <c r="M36" s="1468"/>
      <c r="N36" s="1475">
        <f>N37+N38</f>
        <v>3783154151</v>
      </c>
      <c r="O36" s="1476"/>
      <c r="P36" s="1476"/>
      <c r="Q36" s="1476"/>
      <c r="R36" s="1476"/>
      <c r="S36" s="1476"/>
      <c r="T36" s="1476"/>
      <c r="U36" s="1477"/>
      <c r="V36" s="1449">
        <f t="shared" si="0"/>
        <v>37243</v>
      </c>
      <c r="W36" s="1449"/>
      <c r="X36" s="1449"/>
      <c r="Y36" s="1449"/>
      <c r="Z36" s="1449"/>
      <c r="AB36" s="26"/>
      <c r="AC36" s="1467" t="s">
        <v>759</v>
      </c>
      <c r="AD36" s="1468"/>
      <c r="AE36" s="1468"/>
      <c r="AF36" s="1468"/>
      <c r="AG36" s="1468"/>
      <c r="AH36" s="1468"/>
      <c r="AI36" s="1468"/>
      <c r="AJ36" s="1468"/>
      <c r="AK36" s="1468"/>
      <c r="AL36" s="1468"/>
      <c r="AM36" s="1468"/>
      <c r="AN36" s="1468"/>
      <c r="AO36" s="1475">
        <f>AO37</f>
        <v>49729047</v>
      </c>
      <c r="AP36" s="1476"/>
      <c r="AQ36" s="1476"/>
      <c r="AR36" s="1476"/>
      <c r="AS36" s="1476"/>
      <c r="AT36" s="1476"/>
      <c r="AU36" s="1476"/>
      <c r="AV36" s="1477"/>
      <c r="AW36" s="1449">
        <f t="shared" si="2"/>
        <v>490</v>
      </c>
      <c r="AX36" s="1449"/>
      <c r="AY36" s="1449"/>
      <c r="AZ36" s="1449"/>
      <c r="BA36" s="1449"/>
      <c r="BL36" s="141"/>
      <c r="BM36" s="141"/>
      <c r="BN36" s="141"/>
      <c r="BO36" s="141"/>
      <c r="BP36" s="141"/>
      <c r="BQ36" s="141"/>
      <c r="BR36" s="141"/>
      <c r="BS36" s="141"/>
      <c r="BT36" s="141"/>
      <c r="BU36" s="141"/>
      <c r="BV36" s="141"/>
      <c r="BW36" s="141"/>
      <c r="BX36" s="141"/>
      <c r="BY36" s="122"/>
      <c r="BZ36" s="122"/>
      <c r="CA36" s="122"/>
      <c r="CB36" s="122"/>
      <c r="CC36" s="122"/>
      <c r="CD36" s="122"/>
      <c r="CE36" s="122"/>
      <c r="CF36" s="122"/>
      <c r="CG36" s="122"/>
      <c r="CH36" s="122"/>
      <c r="CI36" s="122"/>
      <c r="CJ36" s="122"/>
      <c r="CK36" s="122"/>
    </row>
    <row r="37" spans="1:89" ht="15" customHeight="1">
      <c r="A37" s="26"/>
      <c r="B37" s="26"/>
      <c r="C37" s="1468" t="s">
        <v>1046</v>
      </c>
      <c r="D37" s="1468"/>
      <c r="E37" s="1468"/>
      <c r="F37" s="1468"/>
      <c r="G37" s="1468"/>
      <c r="H37" s="1468"/>
      <c r="I37" s="1468"/>
      <c r="J37" s="1468"/>
      <c r="K37" s="1468"/>
      <c r="L37" s="1468"/>
      <c r="M37" s="1468"/>
      <c r="N37" s="1475">
        <v>0</v>
      </c>
      <c r="O37" s="1476"/>
      <c r="P37" s="1476"/>
      <c r="Q37" s="1476"/>
      <c r="R37" s="1476"/>
      <c r="S37" s="1476"/>
      <c r="T37" s="1476"/>
      <c r="U37" s="1477"/>
      <c r="V37" s="1449">
        <f t="shared" si="0"/>
        <v>0</v>
      </c>
      <c r="W37" s="1449"/>
      <c r="X37" s="1449"/>
      <c r="Y37" s="1449"/>
      <c r="Z37" s="1449"/>
      <c r="AB37" s="26"/>
      <c r="AC37" s="25"/>
      <c r="AD37" s="1468" t="s">
        <v>759</v>
      </c>
      <c r="AE37" s="1468"/>
      <c r="AF37" s="1468"/>
      <c r="AG37" s="1468"/>
      <c r="AH37" s="1468"/>
      <c r="AI37" s="1468"/>
      <c r="AJ37" s="1468"/>
      <c r="AK37" s="1468"/>
      <c r="AL37" s="1468"/>
      <c r="AM37" s="1468"/>
      <c r="AN37" s="1468"/>
      <c r="AO37" s="1475">
        <v>49729047</v>
      </c>
      <c r="AP37" s="1476"/>
      <c r="AQ37" s="1476"/>
      <c r="AR37" s="1476"/>
      <c r="AS37" s="1476"/>
      <c r="AT37" s="1476"/>
      <c r="AU37" s="1476"/>
      <c r="AV37" s="1477"/>
      <c r="AW37" s="1449">
        <f t="shared" si="2"/>
        <v>490</v>
      </c>
      <c r="AX37" s="1449"/>
      <c r="AY37" s="1449"/>
      <c r="AZ37" s="1449"/>
      <c r="BA37" s="1449"/>
      <c r="BL37" s="141"/>
      <c r="BM37" s="141"/>
      <c r="BN37" s="141"/>
      <c r="BO37" s="141"/>
      <c r="BP37" s="141"/>
      <c r="BQ37" s="141"/>
      <c r="BR37" s="141"/>
      <c r="BS37" s="141"/>
      <c r="BT37" s="141"/>
      <c r="BU37" s="141"/>
      <c r="BV37" s="141"/>
      <c r="BW37" s="141"/>
      <c r="BX37" s="141"/>
      <c r="BY37" s="142"/>
      <c r="BZ37" s="142"/>
      <c r="CA37" s="142"/>
      <c r="CB37" s="142"/>
      <c r="CC37" s="142"/>
      <c r="CD37" s="142"/>
      <c r="CE37" s="142"/>
      <c r="CF37" s="142"/>
      <c r="CG37" s="122"/>
      <c r="CH37" s="122"/>
      <c r="CI37" s="122"/>
      <c r="CJ37" s="122"/>
      <c r="CK37" s="122"/>
    </row>
    <row r="38" spans="1:53" ht="15" customHeight="1">
      <c r="A38" s="25"/>
      <c r="B38" s="25"/>
      <c r="C38" s="1468" t="s">
        <v>1047</v>
      </c>
      <c r="D38" s="1468"/>
      <c r="E38" s="1468"/>
      <c r="F38" s="1468"/>
      <c r="G38" s="1468"/>
      <c r="H38" s="1468"/>
      <c r="I38" s="1468"/>
      <c r="J38" s="1468"/>
      <c r="K38" s="1468"/>
      <c r="L38" s="1468"/>
      <c r="M38" s="1468"/>
      <c r="N38" s="1475">
        <v>3783154151</v>
      </c>
      <c r="O38" s="1476"/>
      <c r="P38" s="1476"/>
      <c r="Q38" s="1476"/>
      <c r="R38" s="1476"/>
      <c r="S38" s="1476"/>
      <c r="T38" s="1476"/>
      <c r="U38" s="1477"/>
      <c r="V38" s="1449">
        <f t="shared" si="0"/>
        <v>37243</v>
      </c>
      <c r="W38" s="1449"/>
      <c r="X38" s="1449"/>
      <c r="Y38" s="1449"/>
      <c r="Z38" s="1449"/>
      <c r="AB38" s="1467" t="s">
        <v>760</v>
      </c>
      <c r="AC38" s="1468"/>
      <c r="AD38" s="1468"/>
      <c r="AE38" s="1468"/>
      <c r="AF38" s="1468"/>
      <c r="AG38" s="1468"/>
      <c r="AH38" s="1468"/>
      <c r="AI38" s="1468"/>
      <c r="AJ38" s="1468"/>
      <c r="AK38" s="1468"/>
      <c r="AL38" s="1468"/>
      <c r="AM38" s="1468"/>
      <c r="AN38" s="1468"/>
      <c r="AO38" s="1475">
        <v>0</v>
      </c>
      <c r="AP38" s="1476"/>
      <c r="AQ38" s="1476"/>
      <c r="AR38" s="1476"/>
      <c r="AS38" s="1476"/>
      <c r="AT38" s="1476"/>
      <c r="AU38" s="1476"/>
      <c r="AV38" s="1477"/>
      <c r="AW38" s="1449">
        <f t="shared" si="2"/>
        <v>0</v>
      </c>
      <c r="AX38" s="1449"/>
      <c r="AY38" s="1449"/>
      <c r="AZ38" s="1449"/>
      <c r="BA38" s="1449"/>
    </row>
    <row r="39" spans="1:53" ht="15" customHeight="1">
      <c r="A39" s="1467" t="s">
        <v>1048</v>
      </c>
      <c r="B39" s="1468"/>
      <c r="C39" s="1468"/>
      <c r="D39" s="1468"/>
      <c r="E39" s="1468"/>
      <c r="F39" s="1468"/>
      <c r="G39" s="1468"/>
      <c r="H39" s="1468"/>
      <c r="I39" s="1468"/>
      <c r="J39" s="1468"/>
      <c r="K39" s="1468"/>
      <c r="L39" s="1468"/>
      <c r="M39" s="1468"/>
      <c r="N39" s="1475">
        <f>N40</f>
        <v>160665545</v>
      </c>
      <c r="O39" s="1476"/>
      <c r="P39" s="1476"/>
      <c r="Q39" s="1476"/>
      <c r="R39" s="1476"/>
      <c r="S39" s="1476"/>
      <c r="T39" s="1476"/>
      <c r="U39" s="1477"/>
      <c r="V39" s="1449">
        <f t="shared" si="0"/>
        <v>1582</v>
      </c>
      <c r="W39" s="1449"/>
      <c r="X39" s="1449"/>
      <c r="Y39" s="1449"/>
      <c r="Z39" s="1449"/>
      <c r="AB39" s="1489" t="s">
        <v>80</v>
      </c>
      <c r="AC39" s="1490"/>
      <c r="AD39" s="1490"/>
      <c r="AE39" s="1490"/>
      <c r="AF39" s="1490"/>
      <c r="AG39" s="1490"/>
      <c r="AH39" s="1490"/>
      <c r="AI39" s="1490"/>
      <c r="AJ39" s="1490"/>
      <c r="AK39" s="1490"/>
      <c r="AL39" s="1490"/>
      <c r="AM39" s="1490"/>
      <c r="AN39" s="1491"/>
      <c r="AO39" s="1475">
        <f>AO9+AO16+AO28+AO32+AO35+AO38</f>
        <v>26002225218</v>
      </c>
      <c r="AP39" s="1476"/>
      <c r="AQ39" s="1476"/>
      <c r="AR39" s="1476"/>
      <c r="AS39" s="1476"/>
      <c r="AT39" s="1476"/>
      <c r="AU39" s="1476"/>
      <c r="AV39" s="1477"/>
      <c r="AW39" s="1478">
        <f t="shared" si="2"/>
        <v>255975</v>
      </c>
      <c r="AX39" s="1479"/>
      <c r="AY39" s="1479"/>
      <c r="AZ39" s="1479"/>
      <c r="BA39" s="1480"/>
    </row>
    <row r="40" spans="1:53" ht="15" customHeight="1">
      <c r="A40" s="26"/>
      <c r="B40" s="1467" t="s">
        <v>1048</v>
      </c>
      <c r="C40" s="1468"/>
      <c r="D40" s="1468"/>
      <c r="E40" s="1468"/>
      <c r="F40" s="1468"/>
      <c r="G40" s="1468"/>
      <c r="H40" s="1468"/>
      <c r="I40" s="1468"/>
      <c r="J40" s="1468"/>
      <c r="K40" s="1468"/>
      <c r="L40" s="1468"/>
      <c r="M40" s="1468"/>
      <c r="N40" s="1475">
        <f>N41</f>
        <v>160665545</v>
      </c>
      <c r="O40" s="1476"/>
      <c r="P40" s="1476"/>
      <c r="Q40" s="1476"/>
      <c r="R40" s="1476"/>
      <c r="S40" s="1476"/>
      <c r="T40" s="1476"/>
      <c r="U40" s="1477"/>
      <c r="V40" s="1449">
        <f t="shared" si="0"/>
        <v>1582</v>
      </c>
      <c r="W40" s="1449"/>
      <c r="X40" s="1449"/>
      <c r="Y40" s="1449"/>
      <c r="Z40" s="1449"/>
      <c r="AB40" s="1507"/>
      <c r="AC40" s="1507"/>
      <c r="AD40" s="1507"/>
      <c r="AE40" s="1507"/>
      <c r="AF40" s="1507"/>
      <c r="AG40" s="1507"/>
      <c r="AH40" s="1507"/>
      <c r="AI40" s="1507"/>
      <c r="AJ40" s="1507"/>
      <c r="AK40" s="1507"/>
      <c r="AL40" s="1507"/>
      <c r="AM40" s="1507"/>
      <c r="AN40" s="1507"/>
      <c r="AO40" s="1481"/>
      <c r="AP40" s="1481"/>
      <c r="AQ40" s="1481"/>
      <c r="AR40" s="1481"/>
      <c r="AS40" s="1481"/>
      <c r="AT40" s="1481"/>
      <c r="AU40" s="1481"/>
      <c r="AV40" s="1481"/>
      <c r="AW40" s="1482"/>
      <c r="AX40" s="1482"/>
      <c r="AY40" s="1482"/>
      <c r="AZ40" s="1482"/>
      <c r="BA40" s="1482"/>
    </row>
    <row r="41" spans="1:53" ht="15" customHeight="1">
      <c r="A41" s="25"/>
      <c r="B41" s="25"/>
      <c r="C41" s="1468" t="s">
        <v>1048</v>
      </c>
      <c r="D41" s="1468"/>
      <c r="E41" s="1468"/>
      <c r="F41" s="1468"/>
      <c r="G41" s="1468"/>
      <c r="H41" s="1468"/>
      <c r="I41" s="1468"/>
      <c r="J41" s="1468"/>
      <c r="K41" s="1468"/>
      <c r="L41" s="1468"/>
      <c r="M41" s="1468"/>
      <c r="N41" s="1475">
        <v>160665545</v>
      </c>
      <c r="O41" s="1476"/>
      <c r="P41" s="1476"/>
      <c r="Q41" s="1476"/>
      <c r="R41" s="1476"/>
      <c r="S41" s="1476"/>
      <c r="T41" s="1476"/>
      <c r="U41" s="1477"/>
      <c r="V41" s="1449">
        <f t="shared" si="0"/>
        <v>1582</v>
      </c>
      <c r="W41" s="1449"/>
      <c r="X41" s="1449"/>
      <c r="Y41" s="1449"/>
      <c r="Z41" s="1449"/>
      <c r="AB41" s="1489" t="s">
        <v>761</v>
      </c>
      <c r="AC41" s="1490"/>
      <c r="AD41" s="1490"/>
      <c r="AE41" s="1490"/>
      <c r="AF41" s="1490"/>
      <c r="AG41" s="1490"/>
      <c r="AH41" s="1490"/>
      <c r="AI41" s="1490"/>
      <c r="AJ41" s="1490"/>
      <c r="AK41" s="1490"/>
      <c r="AL41" s="1490"/>
      <c r="AM41" s="1490"/>
      <c r="AN41" s="1491"/>
      <c r="AO41" s="1475">
        <f>N49-AO39</f>
        <v>350255509</v>
      </c>
      <c r="AP41" s="1476"/>
      <c r="AQ41" s="1476"/>
      <c r="AR41" s="1476"/>
      <c r="AS41" s="1476"/>
      <c r="AT41" s="1476"/>
      <c r="AU41" s="1476"/>
      <c r="AV41" s="1477"/>
      <c r="AW41" s="1478">
        <f>ROUND(AO41/$K$57,0)</f>
        <v>3448</v>
      </c>
      <c r="AX41" s="1479"/>
      <c r="AY41" s="1479"/>
      <c r="AZ41" s="1479"/>
      <c r="BA41" s="1480"/>
    </row>
    <row r="42" spans="1:53" ht="15" customHeight="1">
      <c r="A42" s="1467" t="s">
        <v>743</v>
      </c>
      <c r="B42" s="1468"/>
      <c r="C42" s="1468"/>
      <c r="D42" s="1468"/>
      <c r="E42" s="1468"/>
      <c r="F42" s="1468"/>
      <c r="G42" s="1468"/>
      <c r="H42" s="1468"/>
      <c r="I42" s="1468"/>
      <c r="J42" s="1468"/>
      <c r="K42" s="1468"/>
      <c r="L42" s="1468"/>
      <c r="M42" s="1468"/>
      <c r="N42" s="1475">
        <f>N43+N45</f>
        <v>11277882</v>
      </c>
      <c r="O42" s="1476"/>
      <c r="P42" s="1476"/>
      <c r="Q42" s="1476"/>
      <c r="R42" s="1476"/>
      <c r="S42" s="1476"/>
      <c r="T42" s="1476"/>
      <c r="U42" s="1477"/>
      <c r="V42" s="1449">
        <f t="shared" si="0"/>
        <v>111</v>
      </c>
      <c r="W42" s="1449"/>
      <c r="X42" s="1449"/>
      <c r="Y42" s="1449"/>
      <c r="Z42" s="1449"/>
      <c r="AB42" s="1507"/>
      <c r="AC42" s="1507"/>
      <c r="AD42" s="1507"/>
      <c r="AE42" s="1507"/>
      <c r="AF42" s="1507"/>
      <c r="AG42" s="1507"/>
      <c r="AH42" s="1507"/>
      <c r="AI42" s="1507"/>
      <c r="AJ42" s="1507"/>
      <c r="AK42" s="1507"/>
      <c r="AL42" s="1507"/>
      <c r="AM42" s="1507"/>
      <c r="AN42" s="1507"/>
      <c r="AO42" s="1481"/>
      <c r="AP42" s="1481"/>
      <c r="AQ42" s="1481"/>
      <c r="AR42" s="1481"/>
      <c r="AS42" s="1481"/>
      <c r="AT42" s="1481"/>
      <c r="AU42" s="1481"/>
      <c r="AV42" s="1481"/>
      <c r="AW42" s="1482"/>
      <c r="AX42" s="1482"/>
      <c r="AY42" s="1482"/>
      <c r="AZ42" s="1482"/>
      <c r="BA42" s="1482"/>
    </row>
    <row r="43" spans="1:53" ht="15" customHeight="1">
      <c r="A43" s="26"/>
      <c r="B43" s="1467" t="s">
        <v>744</v>
      </c>
      <c r="C43" s="1468"/>
      <c r="D43" s="1468"/>
      <c r="E43" s="1468"/>
      <c r="F43" s="1468"/>
      <c r="G43" s="1468"/>
      <c r="H43" s="1468"/>
      <c r="I43" s="1468"/>
      <c r="J43" s="1468"/>
      <c r="K43" s="1468"/>
      <c r="L43" s="1468"/>
      <c r="M43" s="1468"/>
      <c r="N43" s="1475">
        <f>N44</f>
        <v>200750</v>
      </c>
      <c r="O43" s="1476"/>
      <c r="P43" s="1476"/>
      <c r="Q43" s="1476"/>
      <c r="R43" s="1476"/>
      <c r="S43" s="1476"/>
      <c r="T43" s="1476"/>
      <c r="U43" s="1477"/>
      <c r="V43" s="1449">
        <f t="shared" si="0"/>
        <v>2</v>
      </c>
      <c r="W43" s="1449"/>
      <c r="X43" s="1449"/>
      <c r="Y43" s="1449"/>
      <c r="Z43" s="1449"/>
      <c r="AB43" s="540"/>
      <c r="AC43" s="541"/>
      <c r="AD43" s="541"/>
      <c r="AE43" s="541"/>
      <c r="AF43" s="541"/>
      <c r="AG43" s="541"/>
      <c r="AH43" s="541"/>
      <c r="AI43" s="541"/>
      <c r="AJ43" s="541"/>
      <c r="AK43" s="541"/>
      <c r="AL43" s="541"/>
      <c r="AM43" s="541"/>
      <c r="AN43" s="542"/>
      <c r="AO43" s="1450" t="s">
        <v>1385</v>
      </c>
      <c r="AP43" s="1451"/>
      <c r="AQ43" s="1451"/>
      <c r="AR43" s="1451"/>
      <c r="AS43" s="1451"/>
      <c r="AT43" s="1451"/>
      <c r="AU43" s="1451"/>
      <c r="AV43" s="1452"/>
      <c r="AW43" s="1456" t="s">
        <v>651</v>
      </c>
      <c r="AX43" s="1457"/>
      <c r="AY43" s="1457"/>
      <c r="AZ43" s="1457"/>
      <c r="BA43" s="1458"/>
    </row>
    <row r="44" spans="1:65" ht="15" customHeight="1">
      <c r="A44" s="26"/>
      <c r="B44" s="25"/>
      <c r="C44" s="1468" t="s">
        <v>744</v>
      </c>
      <c r="D44" s="1468"/>
      <c r="E44" s="1468"/>
      <c r="F44" s="1468"/>
      <c r="G44" s="1468"/>
      <c r="H44" s="1468"/>
      <c r="I44" s="1468"/>
      <c r="J44" s="1468"/>
      <c r="K44" s="1468"/>
      <c r="L44" s="1468"/>
      <c r="M44" s="1468"/>
      <c r="N44" s="1475">
        <v>200750</v>
      </c>
      <c r="O44" s="1476"/>
      <c r="P44" s="1476"/>
      <c r="Q44" s="1476"/>
      <c r="R44" s="1476"/>
      <c r="S44" s="1476"/>
      <c r="T44" s="1476"/>
      <c r="U44" s="1477"/>
      <c r="V44" s="1449">
        <f t="shared" si="0"/>
        <v>2</v>
      </c>
      <c r="W44" s="1449"/>
      <c r="X44" s="1449"/>
      <c r="Y44" s="1449"/>
      <c r="Z44" s="1449"/>
      <c r="AB44" s="489"/>
      <c r="AC44" s="490"/>
      <c r="AD44" s="490"/>
      <c r="AE44" s="490"/>
      <c r="AF44" s="490"/>
      <c r="AG44" s="490"/>
      <c r="AH44" s="490"/>
      <c r="AI44" s="490"/>
      <c r="AJ44" s="490"/>
      <c r="AK44" s="490"/>
      <c r="AL44" s="490"/>
      <c r="AM44" s="490"/>
      <c r="AN44" s="491"/>
      <c r="AO44" s="1453"/>
      <c r="AP44" s="1454"/>
      <c r="AQ44" s="1454"/>
      <c r="AR44" s="1454"/>
      <c r="AS44" s="1454"/>
      <c r="AT44" s="1454"/>
      <c r="AU44" s="1454"/>
      <c r="AV44" s="1455"/>
      <c r="AW44" s="1459"/>
      <c r="AX44" s="1460"/>
      <c r="AY44" s="1460"/>
      <c r="AZ44" s="1460"/>
      <c r="BA44" s="1461"/>
      <c r="BM44" s="117"/>
    </row>
    <row r="45" spans="1:53" ht="15" customHeight="1">
      <c r="A45" s="26"/>
      <c r="B45" s="1467" t="s">
        <v>745</v>
      </c>
      <c r="C45" s="1468"/>
      <c r="D45" s="1468"/>
      <c r="E45" s="1468"/>
      <c r="F45" s="1468"/>
      <c r="G45" s="1468"/>
      <c r="H45" s="1468"/>
      <c r="I45" s="1468"/>
      <c r="J45" s="1468"/>
      <c r="K45" s="1468"/>
      <c r="L45" s="1468"/>
      <c r="M45" s="1468"/>
      <c r="N45" s="1475">
        <f>N46+N47+N48</f>
        <v>11077132</v>
      </c>
      <c r="O45" s="1476"/>
      <c r="P45" s="1476"/>
      <c r="Q45" s="1476"/>
      <c r="R45" s="1476"/>
      <c r="S45" s="1476"/>
      <c r="T45" s="1476"/>
      <c r="U45" s="1477"/>
      <c r="V45" s="1449">
        <f t="shared" si="0"/>
        <v>109</v>
      </c>
      <c r="W45" s="1449"/>
      <c r="X45" s="1449"/>
      <c r="Y45" s="1449"/>
      <c r="Z45" s="1449"/>
      <c r="AB45" s="1483" t="s">
        <v>81</v>
      </c>
      <c r="AC45" s="1483"/>
      <c r="AD45" s="1483"/>
      <c r="AE45" s="1483"/>
      <c r="AF45" s="1483"/>
      <c r="AG45" s="1483"/>
      <c r="AH45" s="1483"/>
      <c r="AI45" s="1483"/>
      <c r="AJ45" s="1483"/>
      <c r="AK45" s="1483"/>
      <c r="AL45" s="1483"/>
      <c r="AM45" s="1483"/>
      <c r="AN45" s="1483"/>
      <c r="AO45" s="1448">
        <v>1564745197</v>
      </c>
      <c r="AP45" s="1448"/>
      <c r="AQ45" s="1448"/>
      <c r="AR45" s="1448"/>
      <c r="AS45" s="1448"/>
      <c r="AT45" s="1448"/>
      <c r="AU45" s="1448"/>
      <c r="AV45" s="1448"/>
      <c r="AW45" s="1449">
        <f>ROUND(AO45/K57,0)</f>
        <v>15404</v>
      </c>
      <c r="AX45" s="1449"/>
      <c r="AY45" s="1449"/>
      <c r="AZ45" s="1449"/>
      <c r="BA45" s="1449"/>
    </row>
    <row r="46" spans="1:53" ht="15" customHeight="1">
      <c r="A46" s="26"/>
      <c r="B46" s="26"/>
      <c r="C46" s="1468" t="s">
        <v>746</v>
      </c>
      <c r="D46" s="1468"/>
      <c r="E46" s="1468"/>
      <c r="F46" s="1468"/>
      <c r="G46" s="1468"/>
      <c r="H46" s="1468"/>
      <c r="I46" s="1468"/>
      <c r="J46" s="1468"/>
      <c r="K46" s="1468"/>
      <c r="L46" s="1468"/>
      <c r="M46" s="1468"/>
      <c r="N46" s="1475">
        <v>1029139</v>
      </c>
      <c r="O46" s="1476"/>
      <c r="P46" s="1476"/>
      <c r="Q46" s="1476"/>
      <c r="R46" s="1476"/>
      <c r="S46" s="1476"/>
      <c r="T46" s="1476"/>
      <c r="U46" s="1477"/>
      <c r="V46" s="1449">
        <f t="shared" si="0"/>
        <v>10</v>
      </c>
      <c r="W46" s="1449"/>
      <c r="X46" s="1449"/>
      <c r="Y46" s="1449"/>
      <c r="Z46" s="1449"/>
      <c r="AB46" s="1462" t="s">
        <v>82</v>
      </c>
      <c r="AC46" s="1462"/>
      <c r="AD46" s="1462"/>
      <c r="AE46" s="1462"/>
      <c r="AF46" s="1462"/>
      <c r="AG46" s="1462"/>
      <c r="AH46" s="1462"/>
      <c r="AI46" s="1462"/>
      <c r="AJ46" s="1462"/>
      <c r="AK46" s="1462"/>
      <c r="AL46" s="1462"/>
      <c r="AM46" s="1462"/>
      <c r="AN46" s="1462"/>
      <c r="AO46" s="1462"/>
      <c r="AP46" s="1462"/>
      <c r="AQ46" s="1462"/>
      <c r="AR46" s="1462"/>
      <c r="AS46" s="1462"/>
      <c r="AT46" s="1462"/>
      <c r="AU46" s="1462"/>
      <c r="AV46" s="1462"/>
      <c r="AW46" s="1462"/>
      <c r="AX46" s="1462"/>
      <c r="AY46" s="1462"/>
      <c r="AZ46" s="1462"/>
      <c r="BA46" s="1462"/>
    </row>
    <row r="47" spans="1:53" ht="15" customHeight="1">
      <c r="A47" s="26"/>
      <c r="B47" s="26"/>
      <c r="C47" s="1468" t="s">
        <v>747</v>
      </c>
      <c r="D47" s="1468"/>
      <c r="E47" s="1468"/>
      <c r="F47" s="1468"/>
      <c r="G47" s="1468"/>
      <c r="H47" s="1468"/>
      <c r="I47" s="1468"/>
      <c r="J47" s="1468"/>
      <c r="K47" s="1468"/>
      <c r="L47" s="1468"/>
      <c r="M47" s="1468"/>
      <c r="N47" s="1475">
        <v>655638</v>
      </c>
      <c r="O47" s="1476"/>
      <c r="P47" s="1476"/>
      <c r="Q47" s="1476"/>
      <c r="R47" s="1476"/>
      <c r="S47" s="1476"/>
      <c r="T47" s="1476"/>
      <c r="U47" s="1477"/>
      <c r="V47" s="1449">
        <f t="shared" si="0"/>
        <v>6</v>
      </c>
      <c r="W47" s="1449"/>
      <c r="X47" s="1449"/>
      <c r="Y47" s="1449"/>
      <c r="Z47" s="1449"/>
      <c r="AB47" s="1463"/>
      <c r="AC47" s="1463"/>
      <c r="AD47" s="1463"/>
      <c r="AE47" s="1463"/>
      <c r="AF47" s="1463"/>
      <c r="AG47" s="1463"/>
      <c r="AH47" s="1463"/>
      <c r="AI47" s="1463"/>
      <c r="AJ47" s="1463"/>
      <c r="AK47" s="1463"/>
      <c r="AL47" s="1463"/>
      <c r="AM47" s="1463"/>
      <c r="AN47" s="1463"/>
      <c r="AO47" s="1463"/>
      <c r="AP47" s="1463"/>
      <c r="AQ47" s="1463"/>
      <c r="AR47" s="1463"/>
      <c r="AS47" s="1463"/>
      <c r="AT47" s="1463"/>
      <c r="AU47" s="1463"/>
      <c r="AV47" s="1463"/>
      <c r="AW47" s="1463"/>
      <c r="AX47" s="1463"/>
      <c r="AY47" s="1463"/>
      <c r="AZ47" s="1463"/>
      <c r="BA47" s="1463"/>
    </row>
    <row r="48" spans="1:53" ht="15" customHeight="1">
      <c r="A48" s="25"/>
      <c r="B48" s="25"/>
      <c r="C48" s="1468" t="s">
        <v>745</v>
      </c>
      <c r="D48" s="1468"/>
      <c r="E48" s="1468"/>
      <c r="F48" s="1468"/>
      <c r="G48" s="1468"/>
      <c r="H48" s="1468"/>
      <c r="I48" s="1468"/>
      <c r="J48" s="1468"/>
      <c r="K48" s="1468"/>
      <c r="L48" s="1468"/>
      <c r="M48" s="1468"/>
      <c r="N48" s="1475">
        <v>9392355</v>
      </c>
      <c r="O48" s="1476"/>
      <c r="P48" s="1476"/>
      <c r="Q48" s="1476"/>
      <c r="R48" s="1476"/>
      <c r="S48" s="1476"/>
      <c r="T48" s="1476"/>
      <c r="U48" s="1477"/>
      <c r="V48" s="1449">
        <f t="shared" si="0"/>
        <v>92</v>
      </c>
      <c r="W48" s="1449"/>
      <c r="X48" s="1449"/>
      <c r="Y48" s="1449"/>
      <c r="Z48" s="1449"/>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row r="49" spans="1:53" ht="15" customHeight="1">
      <c r="A49" s="1489" t="s">
        <v>79</v>
      </c>
      <c r="B49" s="1490"/>
      <c r="C49" s="1490"/>
      <c r="D49" s="1490"/>
      <c r="E49" s="1490"/>
      <c r="F49" s="1490"/>
      <c r="G49" s="1490"/>
      <c r="H49" s="1490"/>
      <c r="I49" s="1490"/>
      <c r="J49" s="1490"/>
      <c r="K49" s="1490"/>
      <c r="L49" s="1490"/>
      <c r="M49" s="1491"/>
      <c r="N49" s="1475">
        <f>N9+N12+N21+N25+N32+N35+N39+N42</f>
        <v>26352480727</v>
      </c>
      <c r="O49" s="1476"/>
      <c r="P49" s="1476"/>
      <c r="Q49" s="1476"/>
      <c r="R49" s="1476"/>
      <c r="S49" s="1476"/>
      <c r="T49" s="1476"/>
      <c r="U49" s="1477"/>
      <c r="V49" s="1449">
        <f t="shared" si="0"/>
        <v>259423</v>
      </c>
      <c r="W49" s="1449"/>
      <c r="X49" s="1449"/>
      <c r="Y49" s="1449"/>
      <c r="Z49" s="1449"/>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row>
    <row r="50" spans="1:53" ht="15" customHeight="1">
      <c r="A50" s="522"/>
      <c r="B50" s="522"/>
      <c r="C50" s="522"/>
      <c r="D50" s="522"/>
      <c r="E50" s="522"/>
      <c r="F50" s="522"/>
      <c r="G50" s="522"/>
      <c r="H50" s="522"/>
      <c r="I50" s="522"/>
      <c r="J50" s="522"/>
      <c r="K50" s="522"/>
      <c r="L50" s="522"/>
      <c r="M50" s="522"/>
      <c r="N50" s="523"/>
      <c r="O50" s="523"/>
      <c r="P50" s="523"/>
      <c r="Q50" s="523"/>
      <c r="R50" s="523"/>
      <c r="S50" s="523"/>
      <c r="T50" s="523"/>
      <c r="U50" s="523"/>
      <c r="V50" s="122"/>
      <c r="W50" s="122"/>
      <c r="X50" s="122"/>
      <c r="Y50" s="122"/>
      <c r="Z50" s="122"/>
      <c r="AA50" s="213"/>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row>
    <row r="51" spans="1:36" ht="15" customHeight="1">
      <c r="A51" s="522"/>
      <c r="B51" s="522"/>
      <c r="C51" s="522"/>
      <c r="D51" s="522"/>
      <c r="E51" s="522"/>
      <c r="F51" s="522"/>
      <c r="G51" s="522"/>
      <c r="H51" s="522"/>
      <c r="I51" s="522"/>
      <c r="J51" s="522"/>
      <c r="K51" s="522"/>
      <c r="L51" s="522"/>
      <c r="M51" s="522"/>
      <c r="N51" s="523"/>
      <c r="O51" s="523"/>
      <c r="P51" s="523"/>
      <c r="Q51" s="523"/>
      <c r="R51" s="523"/>
      <c r="S51" s="523"/>
      <c r="T51" s="523"/>
      <c r="U51" s="523"/>
      <c r="V51" s="122"/>
      <c r="W51" s="122"/>
      <c r="X51" s="122"/>
      <c r="Y51" s="122"/>
      <c r="Z51" s="122"/>
      <c r="AB51" s="213"/>
      <c r="AC51" s="213"/>
      <c r="AD51" s="213"/>
      <c r="AE51" s="213"/>
      <c r="AF51" s="213"/>
      <c r="AG51" s="213"/>
      <c r="AH51" s="213"/>
      <c r="AI51" s="213"/>
      <c r="AJ51" s="213"/>
    </row>
    <row r="52" spans="27:45" ht="7.5" customHeight="1">
      <c r="AA52" s="213"/>
      <c r="AB52" s="213"/>
      <c r="AC52" s="213"/>
      <c r="AD52" s="213"/>
      <c r="AE52" s="213"/>
      <c r="AF52" s="213"/>
      <c r="AG52" s="213"/>
      <c r="AH52" s="213"/>
      <c r="AI52" s="213"/>
      <c r="AJ52" s="213"/>
      <c r="AK52" s="524"/>
      <c r="AL52" s="524"/>
      <c r="AM52" s="524"/>
      <c r="AN52" s="524"/>
      <c r="AO52" s="524"/>
      <c r="AP52" s="524"/>
      <c r="AQ52" s="524"/>
      <c r="AR52" s="524"/>
      <c r="AS52" s="524"/>
    </row>
    <row r="53" spans="2:27" s="524" customFormat="1" ht="12.75" customHeight="1">
      <c r="B53" s="525" t="s">
        <v>364</v>
      </c>
      <c r="C53" s="407" t="s">
        <v>1386</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row>
    <row r="54" spans="1:26" s="524" customFormat="1" ht="12.75" customHeight="1">
      <c r="A54" s="407"/>
      <c r="B54" s="213"/>
      <c r="C54" s="407" t="s">
        <v>1387</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row>
    <row r="55" spans="1:26" s="524" customFormat="1" ht="15" customHeight="1">
      <c r="A55" s="407"/>
      <c r="B55" s="213"/>
      <c r="C55" s="407"/>
      <c r="D55" s="213"/>
      <c r="E55" s="213"/>
      <c r="F55" s="213"/>
      <c r="G55" s="213"/>
      <c r="H55" s="213"/>
      <c r="I55" s="213"/>
      <c r="J55" s="213"/>
      <c r="K55" s="213"/>
      <c r="L55" s="213"/>
      <c r="M55" s="213"/>
      <c r="N55" s="213"/>
      <c r="O55" s="213"/>
      <c r="P55" s="213"/>
      <c r="Q55" s="213"/>
      <c r="R55" s="213"/>
      <c r="S55" s="213"/>
      <c r="T55" s="213"/>
      <c r="U55" s="213"/>
      <c r="V55" s="213"/>
      <c r="W55" s="213"/>
      <c r="X55" s="213"/>
      <c r="Y55" s="213"/>
      <c r="Z55" s="213"/>
    </row>
    <row r="56" ht="4.5" customHeight="1"/>
    <row r="57" spans="3:17" ht="15.75" customHeight="1">
      <c r="C57" s="1487" t="s">
        <v>363</v>
      </c>
      <c r="D57" s="1487"/>
      <c r="E57" s="1487"/>
      <c r="F57" s="1487"/>
      <c r="G57" s="1487"/>
      <c r="H57" s="1487"/>
      <c r="I57" s="1487"/>
      <c r="J57" s="1487"/>
      <c r="K57" s="1488">
        <v>101581</v>
      </c>
      <c r="L57" s="1488"/>
      <c r="M57" s="1488"/>
      <c r="N57" s="1488"/>
      <c r="O57" s="1488"/>
      <c r="P57" s="1487" t="s">
        <v>114</v>
      </c>
      <c r="Q57" s="1487"/>
    </row>
    <row r="95" spans="20:26" ht="15.75" customHeight="1">
      <c r="T95" s="213"/>
      <c r="U95" s="213"/>
      <c r="V95" s="213"/>
      <c r="W95" s="213"/>
      <c r="X95" s="213"/>
      <c r="Y95" s="213"/>
      <c r="Z95" s="213"/>
    </row>
    <row r="138" ht="15.75" customHeight="1">
      <c r="F138" s="24">
        <v>0</v>
      </c>
    </row>
  </sheetData>
  <sheetProtection/>
  <mergeCells count="240">
    <mergeCell ref="C30:M30"/>
    <mergeCell ref="N30:U30"/>
    <mergeCell ref="V30:Z30"/>
    <mergeCell ref="AO33:AV33"/>
    <mergeCell ref="N32:U32"/>
    <mergeCell ref="AD30:AN30"/>
    <mergeCell ref="N33:U33"/>
    <mergeCell ref="B33:M33"/>
    <mergeCell ref="AO32:AV32"/>
    <mergeCell ref="AO30:AV30"/>
    <mergeCell ref="V25:Z25"/>
    <mergeCell ref="V26:Z26"/>
    <mergeCell ref="V27:Z27"/>
    <mergeCell ref="V28:Z28"/>
    <mergeCell ref="AW34:BA34"/>
    <mergeCell ref="V48:Z48"/>
    <mergeCell ref="AO34:AV34"/>
    <mergeCell ref="V34:Z34"/>
    <mergeCell ref="AW28:BA28"/>
    <mergeCell ref="AW32:BA32"/>
    <mergeCell ref="V49:Z49"/>
    <mergeCell ref="N48:U48"/>
    <mergeCell ref="N44:U44"/>
    <mergeCell ref="N45:U45"/>
    <mergeCell ref="N46:U46"/>
    <mergeCell ref="N47:U47"/>
    <mergeCell ref="V46:Z46"/>
    <mergeCell ref="V47:Z47"/>
    <mergeCell ref="V45:Z45"/>
    <mergeCell ref="V44:Z44"/>
    <mergeCell ref="AW30:BA30"/>
    <mergeCell ref="B28:M28"/>
    <mergeCell ref="C27:M27"/>
    <mergeCell ref="N26:U26"/>
    <mergeCell ref="B26:M26"/>
    <mergeCell ref="N27:U27"/>
    <mergeCell ref="N28:U28"/>
    <mergeCell ref="AE26:AN26"/>
    <mergeCell ref="AO27:AV27"/>
    <mergeCell ref="AE27:AN27"/>
    <mergeCell ref="A21:M21"/>
    <mergeCell ref="B22:M22"/>
    <mergeCell ref="AE24:AN24"/>
    <mergeCell ref="C24:M24"/>
    <mergeCell ref="N24:U24"/>
    <mergeCell ref="V24:Z24"/>
    <mergeCell ref="V21:Z21"/>
    <mergeCell ref="V22:Z22"/>
    <mergeCell ref="V23:Z23"/>
    <mergeCell ref="C23:M23"/>
    <mergeCell ref="AE22:AN22"/>
    <mergeCell ref="A25:M25"/>
    <mergeCell ref="AW11:BA11"/>
    <mergeCell ref="AW12:BA12"/>
    <mergeCell ref="AW13:BA13"/>
    <mergeCell ref="AW14:BA14"/>
    <mergeCell ref="AW15:BA15"/>
    <mergeCell ref="AW17:BA17"/>
    <mergeCell ref="AW25:BA25"/>
    <mergeCell ref="AW19:BA19"/>
    <mergeCell ref="AW22:BA22"/>
    <mergeCell ref="AO26:AV26"/>
    <mergeCell ref="AO19:AV19"/>
    <mergeCell ref="AO21:AV21"/>
    <mergeCell ref="AO22:AV22"/>
    <mergeCell ref="AO23:AV23"/>
    <mergeCell ref="AW26:BA26"/>
    <mergeCell ref="AW21:BA21"/>
    <mergeCell ref="AO24:AV24"/>
    <mergeCell ref="AW36:BA36"/>
    <mergeCell ref="AW40:BA40"/>
    <mergeCell ref="AO37:AV37"/>
    <mergeCell ref="AW37:BA37"/>
    <mergeCell ref="AW38:BA38"/>
    <mergeCell ref="AW39:BA39"/>
    <mergeCell ref="AO39:AV39"/>
    <mergeCell ref="C41:M41"/>
    <mergeCell ref="N40:U40"/>
    <mergeCell ref="V43:Z43"/>
    <mergeCell ref="B43:M43"/>
    <mergeCell ref="N42:U42"/>
    <mergeCell ref="N41:U41"/>
    <mergeCell ref="B40:M40"/>
    <mergeCell ref="V40:Z40"/>
    <mergeCell ref="V41:Z41"/>
    <mergeCell ref="AW10:BA10"/>
    <mergeCell ref="N43:U43"/>
    <mergeCell ref="N36:U36"/>
    <mergeCell ref="N37:U37"/>
    <mergeCell ref="V37:Z37"/>
    <mergeCell ref="V42:Z42"/>
    <mergeCell ref="N38:U38"/>
    <mergeCell ref="N39:U39"/>
    <mergeCell ref="AB42:AN42"/>
    <mergeCell ref="AB41:AN41"/>
    <mergeCell ref="AW6:BA8"/>
    <mergeCell ref="V33:Z33"/>
    <mergeCell ref="V9:Z9"/>
    <mergeCell ref="V10:Z10"/>
    <mergeCell ref="V11:Z11"/>
    <mergeCell ref="V12:Z12"/>
    <mergeCell ref="AO25:AV25"/>
    <mergeCell ref="AC14:AN14"/>
    <mergeCell ref="AW18:BA18"/>
    <mergeCell ref="AW9:BA9"/>
    <mergeCell ref="V39:Z39"/>
    <mergeCell ref="V38:Z38"/>
    <mergeCell ref="V29:Z29"/>
    <mergeCell ref="AB39:AN39"/>
    <mergeCell ref="AO28:AV28"/>
    <mergeCell ref="AB40:AN40"/>
    <mergeCell ref="V35:Z35"/>
    <mergeCell ref="V36:Z36"/>
    <mergeCell ref="V32:Z32"/>
    <mergeCell ref="AO40:AV40"/>
    <mergeCell ref="AD15:AN15"/>
    <mergeCell ref="AE21:AN21"/>
    <mergeCell ref="AD18:AN18"/>
    <mergeCell ref="AE19:AN19"/>
    <mergeCell ref="AO6:AV8"/>
    <mergeCell ref="AD13:AN13"/>
    <mergeCell ref="AB16:AN16"/>
    <mergeCell ref="AO16:AV16"/>
    <mergeCell ref="AO15:AV15"/>
    <mergeCell ref="AO11:AV11"/>
    <mergeCell ref="AO12:AV12"/>
    <mergeCell ref="AO9:AV9"/>
    <mergeCell ref="AO13:AV13"/>
    <mergeCell ref="AO10:AV10"/>
    <mergeCell ref="AO14:AV14"/>
    <mergeCell ref="N25:U25"/>
    <mergeCell ref="N14:U14"/>
    <mergeCell ref="N15:U15"/>
    <mergeCell ref="N21:U21"/>
    <mergeCell ref="N22:U22"/>
    <mergeCell ref="N23:U23"/>
    <mergeCell ref="N17:U17"/>
    <mergeCell ref="V6:Z8"/>
    <mergeCell ref="V17:Z17"/>
    <mergeCell ref="V13:Z13"/>
    <mergeCell ref="V14:Z14"/>
    <mergeCell ref="V15:Z15"/>
    <mergeCell ref="N11:U11"/>
    <mergeCell ref="N12:U12"/>
    <mergeCell ref="N13:U13"/>
    <mergeCell ref="AB6:AN8"/>
    <mergeCell ref="AB9:AN9"/>
    <mergeCell ref="AC10:AN10"/>
    <mergeCell ref="AD11:AN11"/>
    <mergeCell ref="AD12:AN12"/>
    <mergeCell ref="C20:M20"/>
    <mergeCell ref="N6:U8"/>
    <mergeCell ref="N18:U18"/>
    <mergeCell ref="N9:U9"/>
    <mergeCell ref="N10:U10"/>
    <mergeCell ref="C14:M14"/>
    <mergeCell ref="B15:M15"/>
    <mergeCell ref="A6:M8"/>
    <mergeCell ref="A9:M9"/>
    <mergeCell ref="B10:M10"/>
    <mergeCell ref="C11:M11"/>
    <mergeCell ref="A12:M12"/>
    <mergeCell ref="C18:M18"/>
    <mergeCell ref="C17:M17"/>
    <mergeCell ref="B13:M13"/>
    <mergeCell ref="A39:M39"/>
    <mergeCell ref="C38:M38"/>
    <mergeCell ref="N29:U29"/>
    <mergeCell ref="N34:U34"/>
    <mergeCell ref="C29:M29"/>
    <mergeCell ref="N35:U35"/>
    <mergeCell ref="B36:M36"/>
    <mergeCell ref="A32:M32"/>
    <mergeCell ref="C34:M34"/>
    <mergeCell ref="C57:J57"/>
    <mergeCell ref="K57:O57"/>
    <mergeCell ref="P57:Q57"/>
    <mergeCell ref="N49:U49"/>
    <mergeCell ref="C47:M47"/>
    <mergeCell ref="C48:M48"/>
    <mergeCell ref="A49:M49"/>
    <mergeCell ref="A42:M42"/>
    <mergeCell ref="C44:M44"/>
    <mergeCell ref="B45:M45"/>
    <mergeCell ref="C46:M46"/>
    <mergeCell ref="N20:U20"/>
    <mergeCell ref="V20:Z20"/>
    <mergeCell ref="C16:M16"/>
    <mergeCell ref="N16:U16"/>
    <mergeCell ref="V16:Z16"/>
    <mergeCell ref="C19:M19"/>
    <mergeCell ref="N19:U19"/>
    <mergeCell ref="V18:Z18"/>
    <mergeCell ref="AW16:BA16"/>
    <mergeCell ref="AC17:AN17"/>
    <mergeCell ref="AE20:AN20"/>
    <mergeCell ref="AO20:AV20"/>
    <mergeCell ref="AW20:BA20"/>
    <mergeCell ref="AO17:AV17"/>
    <mergeCell ref="AO18:AV18"/>
    <mergeCell ref="V19:Z19"/>
    <mergeCell ref="AD25:AN25"/>
    <mergeCell ref="AW23:BA23"/>
    <mergeCell ref="AW24:BA24"/>
    <mergeCell ref="AE23:AN23"/>
    <mergeCell ref="AO29:AV29"/>
    <mergeCell ref="AB28:AN28"/>
    <mergeCell ref="AC29:AN29"/>
    <mergeCell ref="AW27:BA27"/>
    <mergeCell ref="AW29:BA29"/>
    <mergeCell ref="AW31:BA31"/>
    <mergeCell ref="AW41:BA41"/>
    <mergeCell ref="AO41:AV41"/>
    <mergeCell ref="AO42:AV42"/>
    <mergeCell ref="AW42:BA42"/>
    <mergeCell ref="AB45:AN45"/>
    <mergeCell ref="AW33:BA33"/>
    <mergeCell ref="AD34:AN34"/>
    <mergeCell ref="AW35:BA35"/>
    <mergeCell ref="AO38:AV38"/>
    <mergeCell ref="AB38:AN38"/>
    <mergeCell ref="C31:M31"/>
    <mergeCell ref="N31:U31"/>
    <mergeCell ref="V31:Z31"/>
    <mergeCell ref="AD31:AN31"/>
    <mergeCell ref="AO31:AV31"/>
    <mergeCell ref="C37:M37"/>
    <mergeCell ref="AO35:AV35"/>
    <mergeCell ref="AO36:AV36"/>
    <mergeCell ref="A35:M35"/>
    <mergeCell ref="AO45:AV45"/>
    <mergeCell ref="AW45:BA45"/>
    <mergeCell ref="AO43:AV44"/>
    <mergeCell ref="AW43:BA44"/>
    <mergeCell ref="AB46:BA47"/>
    <mergeCell ref="AB32:AN32"/>
    <mergeCell ref="AC33:AN33"/>
    <mergeCell ref="AB35:AN35"/>
    <mergeCell ref="AC36:AN36"/>
    <mergeCell ref="AD37:AN37"/>
  </mergeCells>
  <printOptions/>
  <pageMargins left="0.7874015748031497" right="0.5118110236220472" top="0.984251968503937" bottom="0.8661417322834646" header="0.5118110236220472" footer="0.5118110236220472"/>
  <pageSetup firstPageNumber="14" useFirstPageNumber="1" horizontalDpi="600" verticalDpi="600" orientation="portrait" paperSize="9" scale="95"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1:AG493"/>
  <sheetViews>
    <sheetView view="pageBreakPreview" zoomScaleSheetLayoutView="100" zoomScalePageLayoutView="0" workbookViewId="0" topLeftCell="A1">
      <selection activeCell="CA357" sqref="CA357"/>
    </sheetView>
  </sheetViews>
  <sheetFormatPr defaultColWidth="2.625" defaultRowHeight="13.5" customHeight="1"/>
  <cols>
    <col min="1" max="25" width="2.625" style="12" customWidth="1"/>
    <col min="26" max="26" width="2.75390625" style="12" customWidth="1"/>
    <col min="27" max="29" width="2.625" style="12" customWidth="1"/>
    <col min="30" max="30" width="2.75390625" style="12" customWidth="1"/>
    <col min="31" max="32" width="2.625" style="12" customWidth="1"/>
    <col min="33" max="33" width="5.125" style="12" customWidth="1"/>
    <col min="34" max="16384" width="2.625" style="12" customWidth="1"/>
  </cols>
  <sheetData>
    <row r="1" spans="1:33" ht="17.25">
      <c r="A1" s="516" t="s">
        <v>764</v>
      </c>
      <c r="B1" s="474"/>
      <c r="C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row>
    <row r="2" spans="2:32" ht="13.5" customHeight="1">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t="s">
        <v>37</v>
      </c>
      <c r="AF2" s="433"/>
    </row>
    <row r="3" spans="2:32" ht="13.5" customHeight="1">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t="s">
        <v>613</v>
      </c>
      <c r="AF3" s="433"/>
    </row>
    <row r="4" spans="1:14" ht="13.5" customHeight="1">
      <c r="A4" s="12" t="s">
        <v>57</v>
      </c>
      <c r="E4" s="128"/>
      <c r="F4" s="128"/>
      <c r="G4" s="128"/>
      <c r="H4" s="128"/>
      <c r="I4" s="128"/>
      <c r="J4" s="128"/>
      <c r="K4" s="128"/>
      <c r="L4" s="128"/>
      <c r="M4" s="128"/>
      <c r="N4" s="128"/>
    </row>
    <row r="5" spans="1:14" ht="13.5" customHeight="1">
      <c r="A5" s="12" t="s">
        <v>765</v>
      </c>
      <c r="F5" s="134"/>
      <c r="G5" s="134"/>
      <c r="H5" s="134"/>
      <c r="I5" s="134"/>
      <c r="J5" s="134"/>
      <c r="K5" s="134"/>
      <c r="L5" s="134"/>
      <c r="M5" s="134"/>
      <c r="N5" s="134"/>
    </row>
    <row r="6" spans="1:14" ht="13.5" customHeight="1">
      <c r="A6" s="12" t="s">
        <v>766</v>
      </c>
      <c r="F6" s="134"/>
      <c r="G6" s="134"/>
      <c r="H6" s="134"/>
      <c r="I6" s="134"/>
      <c r="J6" s="134"/>
      <c r="K6" s="134"/>
      <c r="L6" s="134"/>
      <c r="M6" s="134"/>
      <c r="N6" s="134"/>
    </row>
    <row r="7" ht="13.5" customHeight="1">
      <c r="A7" s="12" t="s">
        <v>767</v>
      </c>
    </row>
    <row r="8" ht="13.5" customHeight="1">
      <c r="A8" s="12" t="s">
        <v>768</v>
      </c>
    </row>
    <row r="9" ht="13.5" customHeight="1">
      <c r="A9" s="12" t="s">
        <v>769</v>
      </c>
    </row>
    <row r="10" ht="13.5" customHeight="1">
      <c r="A10" s="12" t="s">
        <v>770</v>
      </c>
    </row>
    <row r="11" ht="13.5" customHeight="1">
      <c r="A11" s="12" t="s">
        <v>771</v>
      </c>
    </row>
    <row r="12" ht="13.5" customHeight="1">
      <c r="A12" s="12" t="s">
        <v>1061</v>
      </c>
    </row>
    <row r="13" ht="13.5" customHeight="1">
      <c r="A13" s="12" t="s">
        <v>1522</v>
      </c>
    </row>
    <row r="14" ht="13.5" customHeight="1">
      <c r="A14" s="12" t="s">
        <v>453</v>
      </c>
    </row>
    <row r="15" ht="13.5" customHeight="1">
      <c r="A15" s="475" t="s">
        <v>772</v>
      </c>
    </row>
    <row r="16" ht="13.5" customHeight="1">
      <c r="A16" s="12" t="s">
        <v>773</v>
      </c>
    </row>
    <row r="17" ht="13.5" customHeight="1">
      <c r="A17" s="12" t="s">
        <v>774</v>
      </c>
    </row>
    <row r="18" ht="13.5" customHeight="1">
      <c r="A18" s="475" t="s">
        <v>775</v>
      </c>
    </row>
    <row r="19" ht="13.5" customHeight="1">
      <c r="A19" s="12" t="s">
        <v>437</v>
      </c>
    </row>
    <row r="20" ht="13.5" customHeight="1">
      <c r="A20" s="12" t="s">
        <v>776</v>
      </c>
    </row>
    <row r="21" ht="13.5" customHeight="1">
      <c r="A21" s="475" t="s">
        <v>777</v>
      </c>
    </row>
    <row r="22" ht="13.5" customHeight="1">
      <c r="A22" s="12" t="s">
        <v>778</v>
      </c>
    </row>
    <row r="23" ht="13.5" customHeight="1">
      <c r="A23" s="475" t="s">
        <v>779</v>
      </c>
    </row>
    <row r="24" ht="13.5" customHeight="1">
      <c r="A24" s="12" t="s">
        <v>780</v>
      </c>
    </row>
    <row r="25" ht="13.5" customHeight="1">
      <c r="A25" s="12" t="s">
        <v>781</v>
      </c>
    </row>
    <row r="26" ht="13.5" customHeight="1">
      <c r="A26" s="475" t="s">
        <v>1062</v>
      </c>
    </row>
    <row r="27" ht="13.5" customHeight="1">
      <c r="A27" s="12" t="s">
        <v>782</v>
      </c>
    </row>
    <row r="28" ht="13.5" customHeight="1">
      <c r="A28" s="12" t="s">
        <v>1063</v>
      </c>
    </row>
    <row r="29" ht="13.5" customHeight="1">
      <c r="A29" s="12" t="s">
        <v>1064</v>
      </c>
    </row>
    <row r="30" ht="13.5" customHeight="1">
      <c r="A30" s="12" t="s">
        <v>1065</v>
      </c>
    </row>
    <row r="31" ht="13.5" customHeight="1">
      <c r="A31" s="12" t="s">
        <v>1066</v>
      </c>
    </row>
    <row r="32" ht="13.5" customHeight="1">
      <c r="A32" s="12" t="s">
        <v>1067</v>
      </c>
    </row>
    <row r="33" ht="13.5" customHeight="1">
      <c r="A33" s="12" t="s">
        <v>783</v>
      </c>
    </row>
    <row r="34" ht="13.5" customHeight="1">
      <c r="A34" s="12" t="s">
        <v>784</v>
      </c>
    </row>
    <row r="35" ht="13.5" customHeight="1">
      <c r="A35" s="12" t="s">
        <v>785</v>
      </c>
    </row>
    <row r="36" ht="13.5" customHeight="1">
      <c r="A36" s="12" t="s">
        <v>786</v>
      </c>
    </row>
    <row r="37" ht="13.5" customHeight="1">
      <c r="A37" s="12" t="s">
        <v>787</v>
      </c>
    </row>
    <row r="38" ht="13.5" customHeight="1">
      <c r="A38" s="12" t="s">
        <v>788</v>
      </c>
    </row>
    <row r="39" ht="13.5" customHeight="1">
      <c r="A39" s="12" t="s">
        <v>1068</v>
      </c>
    </row>
    <row r="40" ht="13.5" customHeight="1">
      <c r="A40" s="12" t="s">
        <v>1069</v>
      </c>
    </row>
    <row r="41" ht="13.5" customHeight="1">
      <c r="A41" s="12" t="s">
        <v>218</v>
      </c>
    </row>
    <row r="42" ht="13.5" customHeight="1">
      <c r="A42" s="12" t="s">
        <v>219</v>
      </c>
    </row>
    <row r="43" ht="13.5" customHeight="1">
      <c r="A43" s="12" t="s">
        <v>220</v>
      </c>
    </row>
    <row r="44" ht="13.5" customHeight="1">
      <c r="A44" s="12" t="s">
        <v>1070</v>
      </c>
    </row>
    <row r="45" ht="13.5" customHeight="1">
      <c r="A45" s="12" t="s">
        <v>221</v>
      </c>
    </row>
    <row r="46" ht="13.5" customHeight="1">
      <c r="A46" s="12" t="s">
        <v>218</v>
      </c>
    </row>
    <row r="47" ht="13.5" customHeight="1">
      <c r="A47" s="12" t="s">
        <v>222</v>
      </c>
    </row>
    <row r="48" ht="13.5" customHeight="1">
      <c r="A48" s="12" t="s">
        <v>223</v>
      </c>
    </row>
    <row r="49" ht="13.5" customHeight="1">
      <c r="A49" s="12" t="s">
        <v>1071</v>
      </c>
    </row>
    <row r="50" ht="13.5" customHeight="1">
      <c r="A50" s="12" t="s">
        <v>224</v>
      </c>
    </row>
    <row r="51" ht="13.5" customHeight="1">
      <c r="A51" s="12" t="s">
        <v>218</v>
      </c>
    </row>
    <row r="52" ht="13.5" customHeight="1">
      <c r="A52" s="12" t="s">
        <v>225</v>
      </c>
    </row>
    <row r="53" ht="13.5" customHeight="1">
      <c r="A53" s="12" t="s">
        <v>1072</v>
      </c>
    </row>
    <row r="54" ht="13.5" customHeight="1">
      <c r="A54" s="12" t="s">
        <v>226</v>
      </c>
    </row>
    <row r="55" ht="13.5" customHeight="1">
      <c r="A55" s="12" t="s">
        <v>218</v>
      </c>
    </row>
    <row r="56" ht="13.5" customHeight="1">
      <c r="A56" s="12" t="s">
        <v>227</v>
      </c>
    </row>
    <row r="57" ht="13.5" customHeight="1">
      <c r="A57" s="12" t="s">
        <v>1073</v>
      </c>
    </row>
    <row r="58" ht="13.5" customHeight="1">
      <c r="A58" s="12" t="s">
        <v>1074</v>
      </c>
    </row>
    <row r="59" ht="13.5" customHeight="1">
      <c r="A59" s="12" t="s">
        <v>38</v>
      </c>
    </row>
    <row r="60" ht="13.5" customHeight="1">
      <c r="A60" s="12" t="s">
        <v>228</v>
      </c>
    </row>
    <row r="61" ht="13.5" customHeight="1">
      <c r="A61" s="475" t="s">
        <v>229</v>
      </c>
    </row>
    <row r="62" ht="13.5" customHeight="1">
      <c r="A62" s="12" t="s">
        <v>230</v>
      </c>
    </row>
    <row r="63" ht="13.5" customHeight="1">
      <c r="A63" s="12" t="s">
        <v>231</v>
      </c>
    </row>
    <row r="64" ht="13.5" customHeight="1">
      <c r="A64" s="12" t="s">
        <v>232</v>
      </c>
    </row>
    <row r="65" ht="13.5" customHeight="1">
      <c r="A65" s="12" t="s">
        <v>233</v>
      </c>
    </row>
    <row r="66" ht="13.5" customHeight="1">
      <c r="A66" s="12" t="s">
        <v>234</v>
      </c>
    </row>
    <row r="67" ht="13.5" customHeight="1">
      <c r="A67" s="12" t="s">
        <v>235</v>
      </c>
    </row>
    <row r="68" ht="13.5" customHeight="1">
      <c r="A68" s="12" t="s">
        <v>236</v>
      </c>
    </row>
    <row r="69" ht="13.5" customHeight="1">
      <c r="A69" s="12" t="s">
        <v>237</v>
      </c>
    </row>
    <row r="70" ht="13.5" customHeight="1">
      <c r="A70" s="12" t="s">
        <v>238</v>
      </c>
    </row>
    <row r="71" ht="13.5" customHeight="1">
      <c r="A71" s="12" t="s">
        <v>239</v>
      </c>
    </row>
    <row r="72" ht="13.5" customHeight="1">
      <c r="A72" s="12" t="s">
        <v>240</v>
      </c>
    </row>
    <row r="73" ht="13.5" customHeight="1">
      <c r="A73" s="12" t="s">
        <v>241</v>
      </c>
    </row>
    <row r="74" ht="13.5" customHeight="1">
      <c r="A74" s="12" t="s">
        <v>242</v>
      </c>
    </row>
    <row r="75" ht="13.5" customHeight="1">
      <c r="A75" s="12" t="s">
        <v>243</v>
      </c>
    </row>
    <row r="76" ht="13.5" customHeight="1">
      <c r="A76" s="12" t="s">
        <v>244</v>
      </c>
    </row>
    <row r="77" ht="13.5" customHeight="1">
      <c r="A77" s="12" t="s">
        <v>245</v>
      </c>
    </row>
    <row r="78" ht="13.5" customHeight="1">
      <c r="A78" s="12" t="s">
        <v>246</v>
      </c>
    </row>
    <row r="79" ht="13.5" customHeight="1">
      <c r="A79" s="12" t="s">
        <v>247</v>
      </c>
    </row>
    <row r="80" ht="13.5" customHeight="1">
      <c r="A80" s="12" t="s">
        <v>39</v>
      </c>
    </row>
    <row r="81" ht="13.5" customHeight="1">
      <c r="A81" s="12" t="s">
        <v>248</v>
      </c>
    </row>
    <row r="82" ht="13.5" customHeight="1">
      <c r="A82" s="475" t="s">
        <v>249</v>
      </c>
    </row>
    <row r="83" ht="13.5" customHeight="1">
      <c r="A83" s="12" t="s">
        <v>250</v>
      </c>
    </row>
    <row r="84" ht="13.5" customHeight="1">
      <c r="A84" s="12" t="s">
        <v>251</v>
      </c>
    </row>
    <row r="85" ht="13.5" customHeight="1">
      <c r="A85" s="12" t="s">
        <v>252</v>
      </c>
    </row>
    <row r="86" ht="13.5" customHeight="1">
      <c r="A86" s="12" t="s">
        <v>253</v>
      </c>
    </row>
    <row r="87" ht="13.5" customHeight="1">
      <c r="A87" s="12" t="s">
        <v>254</v>
      </c>
    </row>
    <row r="88" ht="13.5" customHeight="1">
      <c r="A88" s="12" t="s">
        <v>255</v>
      </c>
    </row>
    <row r="89" ht="13.5" customHeight="1">
      <c r="A89" s="12" t="s">
        <v>256</v>
      </c>
    </row>
    <row r="90" ht="13.5" customHeight="1">
      <c r="A90" s="12" t="s">
        <v>257</v>
      </c>
    </row>
    <row r="91" ht="13.5" customHeight="1">
      <c r="A91" s="12" t="s">
        <v>258</v>
      </c>
    </row>
    <row r="92" ht="13.5" customHeight="1">
      <c r="A92" s="475" t="s">
        <v>259</v>
      </c>
    </row>
    <row r="93" ht="13.5" customHeight="1">
      <c r="A93" s="12" t="s">
        <v>260</v>
      </c>
    </row>
    <row r="94" ht="13.5" customHeight="1">
      <c r="A94" s="12" t="s">
        <v>261</v>
      </c>
    </row>
    <row r="95" ht="13.5" customHeight="1">
      <c r="A95" s="475" t="s">
        <v>262</v>
      </c>
    </row>
    <row r="96" ht="13.5" customHeight="1">
      <c r="A96" s="12" t="s">
        <v>263</v>
      </c>
    </row>
    <row r="97" ht="13.5" customHeight="1">
      <c r="A97" s="12" t="s">
        <v>1388</v>
      </c>
    </row>
    <row r="98" ht="13.5" customHeight="1">
      <c r="A98" s="12" t="s">
        <v>264</v>
      </c>
    </row>
    <row r="99" ht="13.5" customHeight="1">
      <c r="A99" s="12" t="s">
        <v>265</v>
      </c>
    </row>
    <row r="100" ht="13.5" customHeight="1">
      <c r="A100" s="12" t="s">
        <v>266</v>
      </c>
    </row>
    <row r="101" ht="13.5" customHeight="1">
      <c r="A101" s="12" t="s">
        <v>40</v>
      </c>
    </row>
    <row r="102" ht="13.5" customHeight="1">
      <c r="A102" s="12" t="s">
        <v>267</v>
      </c>
    </row>
    <row r="103" ht="13.5" customHeight="1">
      <c r="A103" s="12" t="s">
        <v>268</v>
      </c>
    </row>
    <row r="104" ht="13.5" customHeight="1">
      <c r="A104" s="12" t="s">
        <v>269</v>
      </c>
    </row>
    <row r="105" ht="13.5" customHeight="1">
      <c r="A105" s="475" t="s">
        <v>270</v>
      </c>
    </row>
    <row r="106" ht="13.5" customHeight="1">
      <c r="A106" s="12" t="s">
        <v>271</v>
      </c>
    </row>
    <row r="107" ht="13.5" customHeight="1">
      <c r="A107" s="12" t="s">
        <v>272</v>
      </c>
    </row>
    <row r="108" ht="13.5" customHeight="1">
      <c r="A108" s="12" t="s">
        <v>273</v>
      </c>
    </row>
    <row r="109" ht="13.5" customHeight="1">
      <c r="A109" s="12" t="s">
        <v>274</v>
      </c>
    </row>
    <row r="110" ht="13.5" customHeight="1">
      <c r="A110" s="12" t="s">
        <v>275</v>
      </c>
    </row>
    <row r="111" ht="13.5" customHeight="1">
      <c r="A111" s="12" t="s">
        <v>276</v>
      </c>
    </row>
    <row r="112" ht="13.5" customHeight="1">
      <c r="A112" s="12" t="s">
        <v>277</v>
      </c>
    </row>
    <row r="113" ht="13.5" customHeight="1">
      <c r="A113" s="12" t="s">
        <v>278</v>
      </c>
    </row>
    <row r="114" ht="13.5" customHeight="1">
      <c r="A114" s="12" t="s">
        <v>279</v>
      </c>
    </row>
    <row r="115" ht="13.5" customHeight="1">
      <c r="A115" s="12" t="s">
        <v>280</v>
      </c>
    </row>
    <row r="116" ht="13.5" customHeight="1">
      <c r="A116" s="12" t="s">
        <v>281</v>
      </c>
    </row>
    <row r="117" ht="13.5" customHeight="1">
      <c r="A117" s="12" t="s">
        <v>282</v>
      </c>
    </row>
    <row r="118" ht="13.5" customHeight="1">
      <c r="A118" s="12" t="s">
        <v>359</v>
      </c>
    </row>
    <row r="119" ht="13.5" customHeight="1">
      <c r="A119" s="12" t="s">
        <v>283</v>
      </c>
    </row>
    <row r="120" ht="13.5" customHeight="1">
      <c r="A120" s="12" t="s">
        <v>284</v>
      </c>
    </row>
    <row r="121" ht="13.5" customHeight="1">
      <c r="A121" s="12" t="s">
        <v>828</v>
      </c>
    </row>
    <row r="122" ht="13.5" customHeight="1">
      <c r="A122" s="12" t="s">
        <v>829</v>
      </c>
    </row>
    <row r="123" ht="13.5" customHeight="1">
      <c r="A123" s="12" t="s">
        <v>830</v>
      </c>
    </row>
    <row r="124" ht="13.5" customHeight="1">
      <c r="A124" s="12" t="s">
        <v>438</v>
      </c>
    </row>
    <row r="125" ht="13.5" customHeight="1">
      <c r="A125" s="475" t="s">
        <v>831</v>
      </c>
    </row>
    <row r="126" ht="13.5" customHeight="1">
      <c r="A126" s="12" t="s">
        <v>832</v>
      </c>
    </row>
    <row r="127" ht="13.5" customHeight="1">
      <c r="A127" s="12" t="s">
        <v>833</v>
      </c>
    </row>
    <row r="128" ht="13.5" customHeight="1">
      <c r="A128" s="12" t="s">
        <v>834</v>
      </c>
    </row>
    <row r="129" ht="13.5" customHeight="1">
      <c r="A129" s="12" t="s">
        <v>835</v>
      </c>
    </row>
    <row r="130" ht="13.5" customHeight="1">
      <c r="A130" s="12" t="s">
        <v>836</v>
      </c>
    </row>
    <row r="131" ht="13.5" customHeight="1">
      <c r="A131" s="12" t="s">
        <v>837</v>
      </c>
    </row>
    <row r="132" ht="13.5" customHeight="1">
      <c r="A132" s="475" t="s">
        <v>838</v>
      </c>
    </row>
    <row r="133" ht="13.5" customHeight="1">
      <c r="A133" s="12" t="s">
        <v>839</v>
      </c>
    </row>
    <row r="134" ht="13.5" customHeight="1">
      <c r="A134" s="12" t="s">
        <v>840</v>
      </c>
    </row>
    <row r="135" ht="13.5" customHeight="1">
      <c r="A135" s="12" t="s">
        <v>841</v>
      </c>
    </row>
    <row r="136" ht="13.5" customHeight="1">
      <c r="A136" s="12" t="s">
        <v>842</v>
      </c>
    </row>
    <row r="137" ht="13.5" customHeight="1">
      <c r="A137" s="12" t="s">
        <v>843</v>
      </c>
    </row>
    <row r="138" spans="1:6" ht="13.5" customHeight="1">
      <c r="A138" s="12" t="s">
        <v>844</v>
      </c>
      <c r="F138" s="12" t="s">
        <v>1555</v>
      </c>
    </row>
    <row r="139" ht="13.5" customHeight="1">
      <c r="A139" s="12" t="s">
        <v>845</v>
      </c>
    </row>
    <row r="140" ht="13.5" customHeight="1">
      <c r="A140" s="12" t="s">
        <v>846</v>
      </c>
    </row>
    <row r="141" ht="13.5" customHeight="1">
      <c r="A141" s="12" t="s">
        <v>847</v>
      </c>
    </row>
    <row r="142" ht="13.5" customHeight="1">
      <c r="A142" s="12" t="s">
        <v>848</v>
      </c>
    </row>
    <row r="143" ht="13.5" customHeight="1">
      <c r="A143" s="12" t="s">
        <v>849</v>
      </c>
    </row>
    <row r="144" ht="13.5" customHeight="1">
      <c r="A144" s="12" t="s">
        <v>850</v>
      </c>
    </row>
    <row r="145" ht="13.5" customHeight="1">
      <c r="A145" s="12" t="s">
        <v>851</v>
      </c>
    </row>
    <row r="146" ht="13.5" customHeight="1">
      <c r="A146" s="12" t="s">
        <v>852</v>
      </c>
    </row>
    <row r="147" ht="13.5" customHeight="1">
      <c r="A147" s="12" t="s">
        <v>41</v>
      </c>
    </row>
    <row r="148" ht="13.5" customHeight="1">
      <c r="A148" s="12" t="s">
        <v>853</v>
      </c>
    </row>
    <row r="149" ht="13.5" customHeight="1">
      <c r="A149" s="475" t="s">
        <v>854</v>
      </c>
    </row>
    <row r="150" ht="13.5" customHeight="1">
      <c r="A150" s="12" t="s">
        <v>855</v>
      </c>
    </row>
    <row r="151" ht="13.5" customHeight="1">
      <c r="A151" s="12" t="s">
        <v>856</v>
      </c>
    </row>
    <row r="152" ht="13.5" customHeight="1">
      <c r="A152" s="12" t="s">
        <v>857</v>
      </c>
    </row>
    <row r="153" ht="13.5" customHeight="1">
      <c r="A153" s="12" t="s">
        <v>858</v>
      </c>
    </row>
    <row r="154" ht="13.5" customHeight="1">
      <c r="A154" s="475" t="s">
        <v>859</v>
      </c>
    </row>
    <row r="155" ht="13.5" customHeight="1">
      <c r="A155" s="12" t="s">
        <v>860</v>
      </c>
    </row>
    <row r="156" ht="13.5" customHeight="1">
      <c r="A156" s="475" t="s">
        <v>861</v>
      </c>
    </row>
    <row r="157" ht="13.5" customHeight="1">
      <c r="A157" s="12" t="s">
        <v>862</v>
      </c>
    </row>
    <row r="158" ht="13.5" customHeight="1">
      <c r="A158" s="12" t="s">
        <v>863</v>
      </c>
    </row>
    <row r="159" ht="13.5" customHeight="1">
      <c r="A159" s="12" t="s">
        <v>864</v>
      </c>
    </row>
    <row r="160" ht="13.5" customHeight="1">
      <c r="A160" s="12" t="s">
        <v>865</v>
      </c>
    </row>
    <row r="161" ht="13.5" customHeight="1">
      <c r="A161" s="475" t="s">
        <v>866</v>
      </c>
    </row>
    <row r="162" ht="13.5" customHeight="1">
      <c r="A162" s="12" t="s">
        <v>867</v>
      </c>
    </row>
    <row r="163" ht="13.5" customHeight="1">
      <c r="A163" s="475" t="s">
        <v>868</v>
      </c>
    </row>
    <row r="164" ht="13.5" customHeight="1">
      <c r="A164" s="12" t="s">
        <v>869</v>
      </c>
    </row>
    <row r="165" ht="13.5" customHeight="1">
      <c r="A165" s="12" t="s">
        <v>870</v>
      </c>
    </row>
    <row r="166" ht="13.5" customHeight="1">
      <c r="A166" s="12" t="s">
        <v>42</v>
      </c>
    </row>
    <row r="167" ht="13.5" customHeight="1">
      <c r="A167" s="475" t="s">
        <v>1075</v>
      </c>
    </row>
    <row r="168" ht="13.5" customHeight="1">
      <c r="A168" s="12" t="s">
        <v>1076</v>
      </c>
    </row>
    <row r="169" ht="13.5" customHeight="1">
      <c r="A169" s="12" t="s">
        <v>1077</v>
      </c>
    </row>
    <row r="170" ht="13.5" customHeight="1">
      <c r="A170" s="475" t="s">
        <v>1078</v>
      </c>
    </row>
    <row r="171" ht="13.5" customHeight="1">
      <c r="A171" s="12" t="s">
        <v>1079</v>
      </c>
    </row>
    <row r="172" ht="13.5" customHeight="1">
      <c r="A172" s="475" t="s">
        <v>1080</v>
      </c>
    </row>
    <row r="173" ht="13.5" customHeight="1">
      <c r="A173" s="12" t="s">
        <v>1081</v>
      </c>
    </row>
    <row r="174" ht="13.5" customHeight="1">
      <c r="A174" s="12" t="s">
        <v>1082</v>
      </c>
    </row>
    <row r="175" spans="1:3" ht="13.5" customHeight="1">
      <c r="A175" s="517" t="s">
        <v>1083</v>
      </c>
      <c r="B175" s="518"/>
      <c r="C175" s="518"/>
    </row>
    <row r="176" spans="1:3" ht="13.5" customHeight="1">
      <c r="A176" s="518" t="s">
        <v>1084</v>
      </c>
      <c r="B176" s="518"/>
      <c r="C176" s="518"/>
    </row>
    <row r="177" spans="1:3" ht="13.5" customHeight="1">
      <c r="A177" s="518" t="s">
        <v>1085</v>
      </c>
      <c r="B177" s="518"/>
      <c r="C177" s="518"/>
    </row>
    <row r="178" ht="13.5" customHeight="1">
      <c r="A178" s="475" t="s">
        <v>1086</v>
      </c>
    </row>
    <row r="179" ht="13.5" customHeight="1">
      <c r="A179" s="12" t="s">
        <v>1087</v>
      </c>
    </row>
    <row r="180" ht="13.5" customHeight="1">
      <c r="A180" s="12" t="s">
        <v>1088</v>
      </c>
    </row>
    <row r="181" ht="13.5" customHeight="1">
      <c r="A181" s="12" t="s">
        <v>1089</v>
      </c>
    </row>
    <row r="182" ht="13.5" customHeight="1">
      <c r="A182" s="475" t="s">
        <v>1090</v>
      </c>
    </row>
    <row r="183" ht="13.5" customHeight="1">
      <c r="A183" s="12" t="s">
        <v>1091</v>
      </c>
    </row>
    <row r="184" ht="13.5" customHeight="1">
      <c r="A184" s="12" t="s">
        <v>1092</v>
      </c>
    </row>
    <row r="185" ht="13.5" customHeight="1">
      <c r="A185" s="475" t="s">
        <v>1093</v>
      </c>
    </row>
    <row r="186" ht="13.5" customHeight="1">
      <c r="A186" s="12" t="s">
        <v>1094</v>
      </c>
    </row>
    <row r="187" ht="13.5" customHeight="1">
      <c r="A187" s="12" t="s">
        <v>1095</v>
      </c>
    </row>
    <row r="188" ht="13.5" customHeight="1">
      <c r="A188" s="12" t="s">
        <v>1096</v>
      </c>
    </row>
    <row r="189" ht="13.5" customHeight="1">
      <c r="A189" s="12" t="s">
        <v>1097</v>
      </c>
    </row>
    <row r="190" ht="13.5" customHeight="1">
      <c r="A190" s="475" t="s">
        <v>1098</v>
      </c>
    </row>
    <row r="191" ht="13.5" customHeight="1">
      <c r="A191" s="12" t="s">
        <v>1099</v>
      </c>
    </row>
    <row r="192" ht="13.5" customHeight="1">
      <c r="A192" s="12" t="s">
        <v>1099</v>
      </c>
    </row>
    <row r="193" ht="13.5" customHeight="1">
      <c r="A193" s="12" t="s">
        <v>1099</v>
      </c>
    </row>
    <row r="194" ht="13.5" customHeight="1">
      <c r="A194" s="12" t="s">
        <v>1099</v>
      </c>
    </row>
    <row r="195" ht="13.5" customHeight="1">
      <c r="A195" s="12" t="s">
        <v>1099</v>
      </c>
    </row>
    <row r="196" ht="13.5" customHeight="1">
      <c r="A196" s="12" t="s">
        <v>1099</v>
      </c>
    </row>
    <row r="197" ht="13.5" customHeight="1">
      <c r="A197" s="12" t="s">
        <v>1099</v>
      </c>
    </row>
    <row r="198" ht="13.5" customHeight="1">
      <c r="A198" s="12" t="s">
        <v>1100</v>
      </c>
    </row>
    <row r="199" ht="13.5" customHeight="1">
      <c r="A199" s="475" t="s">
        <v>1101</v>
      </c>
    </row>
    <row r="200" ht="13.5" customHeight="1">
      <c r="A200" s="12" t="s">
        <v>1102</v>
      </c>
    </row>
    <row r="201" ht="13.5" customHeight="1">
      <c r="A201" s="12" t="s">
        <v>1103</v>
      </c>
    </row>
    <row r="202" ht="13.5" customHeight="1">
      <c r="A202" s="12" t="s">
        <v>1104</v>
      </c>
    </row>
    <row r="203" ht="13.5" customHeight="1">
      <c r="A203" s="12" t="s">
        <v>1105</v>
      </c>
    </row>
    <row r="204" ht="13.5" customHeight="1">
      <c r="A204" s="12" t="s">
        <v>1106</v>
      </c>
    </row>
    <row r="205" ht="13.5" customHeight="1">
      <c r="A205" s="12" t="s">
        <v>1107</v>
      </c>
    </row>
    <row r="206" ht="13.5" customHeight="1">
      <c r="A206" s="12" t="s">
        <v>1108</v>
      </c>
    </row>
    <row r="207" ht="13.5" customHeight="1">
      <c r="A207" s="475" t="s">
        <v>1109</v>
      </c>
    </row>
    <row r="208" ht="13.5" customHeight="1">
      <c r="A208" s="12" t="s">
        <v>1110</v>
      </c>
    </row>
    <row r="209" ht="13.5" customHeight="1">
      <c r="A209" s="12" t="s">
        <v>1111</v>
      </c>
    </row>
    <row r="210" ht="13.5" customHeight="1">
      <c r="A210" s="12" t="s">
        <v>1112</v>
      </c>
    </row>
    <row r="211" ht="13.5" customHeight="1">
      <c r="A211" s="12" t="s">
        <v>1113</v>
      </c>
    </row>
    <row r="212" ht="13.5" customHeight="1">
      <c r="A212" s="12" t="s">
        <v>1114</v>
      </c>
    </row>
    <row r="213" ht="13.5" customHeight="1">
      <c r="A213" s="12" t="s">
        <v>1115</v>
      </c>
    </row>
    <row r="214" ht="13.5" customHeight="1">
      <c r="A214" s="475" t="s">
        <v>1116</v>
      </c>
    </row>
    <row r="215" ht="13.5" customHeight="1">
      <c r="A215" s="12" t="s">
        <v>1117</v>
      </c>
    </row>
    <row r="216" ht="13.5" customHeight="1">
      <c r="A216" s="12" t="s">
        <v>1118</v>
      </c>
    </row>
    <row r="217" ht="13.5" customHeight="1">
      <c r="A217" s="12" t="s">
        <v>1119</v>
      </c>
    </row>
    <row r="218" ht="13.5" customHeight="1">
      <c r="A218" s="12" t="s">
        <v>533</v>
      </c>
    </row>
    <row r="219" ht="13.5" customHeight="1">
      <c r="A219" s="12" t="s">
        <v>1120</v>
      </c>
    </row>
    <row r="220" ht="13.5" customHeight="1">
      <c r="A220" s="475" t="s">
        <v>1389</v>
      </c>
    </row>
    <row r="221" ht="13.5" customHeight="1">
      <c r="A221" s="12" t="s">
        <v>1390</v>
      </c>
    </row>
    <row r="222" ht="13.5" customHeight="1">
      <c r="A222" s="12" t="s">
        <v>1391</v>
      </c>
    </row>
    <row r="223" ht="13.5" customHeight="1">
      <c r="A223" s="12" t="s">
        <v>1392</v>
      </c>
    </row>
    <row r="224" ht="13.5" customHeight="1">
      <c r="A224" s="12" t="s">
        <v>1393</v>
      </c>
    </row>
    <row r="225" ht="13.5" customHeight="1">
      <c r="A225" s="12" t="s">
        <v>1394</v>
      </c>
    </row>
    <row r="226" ht="13.5" customHeight="1">
      <c r="A226" s="12" t="s">
        <v>1395</v>
      </c>
    </row>
    <row r="227" ht="13.5" customHeight="1">
      <c r="A227" s="12" t="s">
        <v>1121</v>
      </c>
    </row>
    <row r="228" ht="13.5" customHeight="1">
      <c r="A228" s="12" t="s">
        <v>43</v>
      </c>
    </row>
    <row r="229" ht="13.5" customHeight="1">
      <c r="A229" s="12" t="s">
        <v>44</v>
      </c>
    </row>
    <row r="230" ht="13.5" customHeight="1">
      <c r="A230" s="12" t="s">
        <v>1122</v>
      </c>
    </row>
    <row r="231" ht="13.5" customHeight="1">
      <c r="A231" s="12" t="s">
        <v>1123</v>
      </c>
    </row>
    <row r="232" ht="13.5" customHeight="1">
      <c r="A232" s="12" t="s">
        <v>45</v>
      </c>
    </row>
    <row r="233" ht="13.5" customHeight="1">
      <c r="A233" s="12" t="s">
        <v>1124</v>
      </c>
    </row>
    <row r="234" ht="13.5" customHeight="1">
      <c r="A234" s="12" t="s">
        <v>1125</v>
      </c>
    </row>
    <row r="235" ht="13.5" customHeight="1">
      <c r="A235" s="475" t="s">
        <v>1126</v>
      </c>
    </row>
    <row r="236" ht="13.5" customHeight="1">
      <c r="A236" s="12" t="s">
        <v>1097</v>
      </c>
    </row>
    <row r="237" ht="13.5" customHeight="1">
      <c r="A237" s="475" t="s">
        <v>1127</v>
      </c>
    </row>
    <row r="238" ht="13.5" customHeight="1">
      <c r="A238" s="12" t="s">
        <v>1128</v>
      </c>
    </row>
    <row r="239" ht="13.5" customHeight="1">
      <c r="A239" s="475" t="s">
        <v>1129</v>
      </c>
    </row>
    <row r="240" ht="13.5" customHeight="1">
      <c r="A240" s="12" t="s">
        <v>1130</v>
      </c>
    </row>
    <row r="241" ht="13.5" customHeight="1">
      <c r="A241" s="12" t="s">
        <v>1131</v>
      </c>
    </row>
    <row r="242" ht="13.5" customHeight="1">
      <c r="A242" s="475" t="s">
        <v>1132</v>
      </c>
    </row>
    <row r="243" ht="13.5" customHeight="1">
      <c r="A243" s="12" t="s">
        <v>1133</v>
      </c>
    </row>
    <row r="244" ht="13.5" customHeight="1">
      <c r="A244" s="12" t="s">
        <v>1134</v>
      </c>
    </row>
    <row r="245" ht="13.5" customHeight="1">
      <c r="A245" s="12" t="s">
        <v>1135</v>
      </c>
    </row>
    <row r="246" ht="13.5" customHeight="1">
      <c r="A246" s="12" t="s">
        <v>1136</v>
      </c>
    </row>
    <row r="247" ht="13.5" customHeight="1">
      <c r="A247" s="12" t="s">
        <v>1137</v>
      </c>
    </row>
    <row r="248" ht="13.5" customHeight="1">
      <c r="A248" s="12" t="s">
        <v>1138</v>
      </c>
    </row>
    <row r="249" ht="13.5" customHeight="1">
      <c r="A249" s="12" t="s">
        <v>1139</v>
      </c>
    </row>
    <row r="250" ht="13.5" customHeight="1">
      <c r="A250" s="12" t="s">
        <v>1140</v>
      </c>
    </row>
    <row r="251" ht="13.5" customHeight="1">
      <c r="A251" s="12" t="s">
        <v>1141</v>
      </c>
    </row>
    <row r="252" ht="13.5" customHeight="1">
      <c r="A252" s="12" t="s">
        <v>1142</v>
      </c>
    </row>
    <row r="253" ht="13.5" customHeight="1">
      <c r="A253" s="12" t="s">
        <v>1143</v>
      </c>
    </row>
    <row r="254" ht="13.5" customHeight="1">
      <c r="A254" s="12" t="s">
        <v>1144</v>
      </c>
    </row>
    <row r="255" ht="13.5" customHeight="1">
      <c r="A255" s="12" t="s">
        <v>1145</v>
      </c>
    </row>
    <row r="256" ht="13.5" customHeight="1">
      <c r="A256" s="12" t="s">
        <v>1146</v>
      </c>
    </row>
    <row r="257" ht="13.5" customHeight="1">
      <c r="A257" s="12" t="s">
        <v>1147</v>
      </c>
    </row>
    <row r="258" ht="13.5" customHeight="1">
      <c r="A258" s="12" t="s">
        <v>1148</v>
      </c>
    </row>
    <row r="259" ht="13.5" customHeight="1">
      <c r="A259" s="12" t="s">
        <v>1149</v>
      </c>
    </row>
    <row r="260" ht="13.5" customHeight="1">
      <c r="A260" s="12" t="s">
        <v>1150</v>
      </c>
    </row>
    <row r="261" ht="13.5" customHeight="1">
      <c r="A261" s="12" t="s">
        <v>1151</v>
      </c>
    </row>
    <row r="262" ht="13.5" customHeight="1">
      <c r="A262" s="12" t="s">
        <v>1152</v>
      </c>
    </row>
    <row r="263" ht="13.5" customHeight="1">
      <c r="A263" s="12" t="s">
        <v>1150</v>
      </c>
    </row>
    <row r="264" ht="13.5" customHeight="1">
      <c r="A264" s="12" t="s">
        <v>1153</v>
      </c>
    </row>
    <row r="265" ht="13.5" customHeight="1">
      <c r="A265" s="12" t="s">
        <v>1154</v>
      </c>
    </row>
    <row r="266" ht="13.5" customHeight="1">
      <c r="A266" s="12" t="s">
        <v>1150</v>
      </c>
    </row>
    <row r="267" ht="13.5" customHeight="1">
      <c r="A267" s="12" t="s">
        <v>1155</v>
      </c>
    </row>
    <row r="268" ht="13.5" customHeight="1">
      <c r="A268" s="12" t="s">
        <v>1156</v>
      </c>
    </row>
    <row r="269" ht="13.5" customHeight="1">
      <c r="A269" s="12" t="s">
        <v>1157</v>
      </c>
    </row>
    <row r="270" ht="13.5" customHeight="1">
      <c r="A270" s="12" t="s">
        <v>1158</v>
      </c>
    </row>
    <row r="271" ht="13.5" customHeight="1">
      <c r="A271" s="12" t="s">
        <v>1159</v>
      </c>
    </row>
    <row r="272" ht="13.5" customHeight="1">
      <c r="A272" s="12" t="s">
        <v>1160</v>
      </c>
    </row>
    <row r="273" ht="13.5" customHeight="1">
      <c r="A273" s="12" t="s">
        <v>1161</v>
      </c>
    </row>
    <row r="274" ht="13.5" customHeight="1">
      <c r="A274" s="12" t="s">
        <v>1162</v>
      </c>
    </row>
    <row r="275" ht="13.5" customHeight="1">
      <c r="A275" s="12" t="s">
        <v>1163</v>
      </c>
    </row>
    <row r="276" ht="13.5" customHeight="1">
      <c r="A276" s="12" t="s">
        <v>1164</v>
      </c>
    </row>
    <row r="277" ht="13.5" customHeight="1">
      <c r="A277" s="12" t="s">
        <v>1165</v>
      </c>
    </row>
    <row r="278" ht="13.5" customHeight="1">
      <c r="A278" s="12" t="s">
        <v>1166</v>
      </c>
    </row>
    <row r="279" ht="13.5" customHeight="1">
      <c r="A279" s="12" t="s">
        <v>1167</v>
      </c>
    </row>
    <row r="280" ht="13.5" customHeight="1">
      <c r="A280" s="12" t="s">
        <v>1168</v>
      </c>
    </row>
    <row r="281" ht="13.5" customHeight="1">
      <c r="A281" s="12" t="s">
        <v>1169</v>
      </c>
    </row>
    <row r="282" ht="13.5" customHeight="1">
      <c r="A282" s="12" t="s">
        <v>1170</v>
      </c>
    </row>
    <row r="283" ht="13.5" customHeight="1">
      <c r="A283" s="12" t="s">
        <v>1171</v>
      </c>
    </row>
    <row r="284" ht="13.5" customHeight="1">
      <c r="A284" s="12" t="s">
        <v>1172</v>
      </c>
    </row>
    <row r="285" ht="13.5" customHeight="1">
      <c r="A285" s="12" t="s">
        <v>1170</v>
      </c>
    </row>
    <row r="286" ht="13.5" customHeight="1">
      <c r="A286" s="12" t="s">
        <v>1173</v>
      </c>
    </row>
    <row r="287" ht="13.5" customHeight="1">
      <c r="A287" s="12" t="s">
        <v>1174</v>
      </c>
    </row>
    <row r="288" ht="13.5" customHeight="1">
      <c r="A288" s="12" t="s">
        <v>1170</v>
      </c>
    </row>
    <row r="289" ht="13.5" customHeight="1">
      <c r="A289" s="12" t="s">
        <v>1175</v>
      </c>
    </row>
    <row r="290" ht="13.5" customHeight="1">
      <c r="A290" s="12" t="s">
        <v>1176</v>
      </c>
    </row>
    <row r="291" ht="13.5" customHeight="1">
      <c r="A291" s="12" t="s">
        <v>1177</v>
      </c>
    </row>
    <row r="292" ht="13.5" customHeight="1">
      <c r="A292" s="12" t="s">
        <v>1158</v>
      </c>
    </row>
    <row r="293" ht="13.5" customHeight="1">
      <c r="A293" s="12" t="s">
        <v>1178</v>
      </c>
    </row>
    <row r="294" ht="13.5" customHeight="1">
      <c r="A294" s="12" t="s">
        <v>1160</v>
      </c>
    </row>
    <row r="295" ht="13.5" customHeight="1">
      <c r="A295" s="12" t="s">
        <v>1179</v>
      </c>
    </row>
    <row r="296" ht="13.5" customHeight="1">
      <c r="A296" s="12" t="s">
        <v>1162</v>
      </c>
    </row>
    <row r="297" ht="13.5" customHeight="1">
      <c r="A297" s="12" t="s">
        <v>1180</v>
      </c>
    </row>
    <row r="298" ht="13.5" customHeight="1">
      <c r="A298" s="12" t="s">
        <v>1164</v>
      </c>
    </row>
    <row r="299" ht="13.5" customHeight="1">
      <c r="A299" s="12" t="s">
        <v>1181</v>
      </c>
    </row>
    <row r="300" ht="13.5" customHeight="1">
      <c r="A300" s="12" t="s">
        <v>1182</v>
      </c>
    </row>
    <row r="301" ht="13.5" customHeight="1">
      <c r="A301" s="12" t="s">
        <v>1183</v>
      </c>
    </row>
    <row r="302" ht="13.5" customHeight="1">
      <c r="A302" s="12" t="s">
        <v>1184</v>
      </c>
    </row>
    <row r="303" ht="13.5" customHeight="1">
      <c r="A303" s="12" t="s">
        <v>1185</v>
      </c>
    </row>
    <row r="304" ht="13.5" customHeight="1">
      <c r="A304" s="12" t="s">
        <v>1186</v>
      </c>
    </row>
    <row r="305" ht="13.5" customHeight="1">
      <c r="A305" s="12" t="s">
        <v>1187</v>
      </c>
    </row>
    <row r="306" ht="13.5" customHeight="1">
      <c r="A306" s="12" t="s">
        <v>1188</v>
      </c>
    </row>
    <row r="307" ht="13.5" customHeight="1">
      <c r="A307" s="12" t="s">
        <v>1189</v>
      </c>
    </row>
    <row r="308" ht="13.5" customHeight="1">
      <c r="A308" s="12" t="s">
        <v>1190</v>
      </c>
    </row>
    <row r="309" ht="13.5" customHeight="1">
      <c r="A309" s="12" t="s">
        <v>1191</v>
      </c>
    </row>
    <row r="310" ht="13.5" customHeight="1">
      <c r="A310" s="12" t="s">
        <v>1192</v>
      </c>
    </row>
    <row r="311" ht="13.5" customHeight="1">
      <c r="A311" s="12" t="s">
        <v>1193</v>
      </c>
    </row>
    <row r="312" ht="13.5" customHeight="1">
      <c r="A312" s="12" t="s">
        <v>46</v>
      </c>
    </row>
    <row r="313" ht="13.5" customHeight="1">
      <c r="A313" s="12" t="s">
        <v>1194</v>
      </c>
    </row>
    <row r="314" ht="13.5" customHeight="1">
      <c r="A314" s="12" t="s">
        <v>47</v>
      </c>
    </row>
    <row r="315" ht="13.5" customHeight="1">
      <c r="A315" s="12" t="s">
        <v>1195</v>
      </c>
    </row>
    <row r="316" ht="13.5" customHeight="1">
      <c r="A316" s="12" t="s">
        <v>48</v>
      </c>
    </row>
    <row r="317" ht="13.5" customHeight="1">
      <c r="A317" s="12" t="s">
        <v>1196</v>
      </c>
    </row>
    <row r="318" ht="13.5" customHeight="1">
      <c r="A318" s="12" t="s">
        <v>1197</v>
      </c>
    </row>
    <row r="319" ht="13.5" customHeight="1">
      <c r="A319" s="12" t="s">
        <v>563</v>
      </c>
    </row>
    <row r="320" ht="13.5" customHeight="1">
      <c r="A320" s="12" t="s">
        <v>1198</v>
      </c>
    </row>
    <row r="321" ht="13.5" customHeight="1">
      <c r="A321" s="12" t="s">
        <v>1199</v>
      </c>
    </row>
    <row r="322" ht="13.5" customHeight="1">
      <c r="A322" s="12" t="s">
        <v>1200</v>
      </c>
    </row>
    <row r="323" ht="13.5" customHeight="1">
      <c r="A323" s="12" t="s">
        <v>1201</v>
      </c>
    </row>
    <row r="324" ht="13.5" customHeight="1">
      <c r="A324" s="12" t="s">
        <v>1202</v>
      </c>
    </row>
    <row r="325" ht="13.5" customHeight="1">
      <c r="A325" s="12" t="s">
        <v>1203</v>
      </c>
    </row>
    <row r="326" ht="13.5" customHeight="1">
      <c r="A326" s="12" t="s">
        <v>1204</v>
      </c>
    </row>
    <row r="327" ht="13.5" customHeight="1">
      <c r="A327" s="12" t="s">
        <v>1205</v>
      </c>
    </row>
    <row r="328" ht="13.5" customHeight="1">
      <c r="A328" s="12" t="s">
        <v>1398</v>
      </c>
    </row>
    <row r="329" ht="13.5" customHeight="1">
      <c r="A329" s="12" t="s">
        <v>1400</v>
      </c>
    </row>
    <row r="330" ht="13.5" customHeight="1">
      <c r="A330" s="12" t="s">
        <v>1396</v>
      </c>
    </row>
    <row r="331" ht="13.5" customHeight="1">
      <c r="A331" s="12" t="s">
        <v>1199</v>
      </c>
    </row>
    <row r="332" ht="13.5" customHeight="1">
      <c r="A332" s="12" t="s">
        <v>1397</v>
      </c>
    </row>
    <row r="333" ht="13.5" customHeight="1">
      <c r="A333" s="12" t="s">
        <v>1399</v>
      </c>
    </row>
    <row r="334" ht="13.5" customHeight="1">
      <c r="A334" s="12" t="s">
        <v>1402</v>
      </c>
    </row>
    <row r="335" ht="13.5" customHeight="1">
      <c r="A335" s="12" t="s">
        <v>1401</v>
      </c>
    </row>
    <row r="344" ht="13.5" customHeight="1">
      <c r="A344" s="475"/>
    </row>
    <row r="385" ht="13.5" customHeight="1">
      <c r="D385" s="128"/>
    </row>
    <row r="453" ht="13.5" customHeight="1">
      <c r="D453" s="128"/>
    </row>
    <row r="454" ht="13.5" customHeight="1">
      <c r="D454" s="128"/>
    </row>
    <row r="455" ht="13.5" customHeight="1">
      <c r="D455" s="128"/>
    </row>
    <row r="456" ht="13.5" customHeight="1">
      <c r="D456" s="128"/>
    </row>
    <row r="457" ht="13.5" customHeight="1">
      <c r="D457" s="128"/>
    </row>
    <row r="458" ht="13.5" customHeight="1">
      <c r="D458" s="128"/>
    </row>
    <row r="459" ht="13.5" customHeight="1">
      <c r="D459" s="128"/>
    </row>
    <row r="460" ht="13.5" customHeight="1">
      <c r="D460" s="128"/>
    </row>
    <row r="461" ht="13.5" customHeight="1">
      <c r="D461" s="128"/>
    </row>
    <row r="462" ht="13.5" customHeight="1">
      <c r="D462" s="128"/>
    </row>
    <row r="463" ht="13.5" customHeight="1">
      <c r="D463" s="128"/>
    </row>
    <row r="464" ht="13.5" customHeight="1">
      <c r="D464" s="128"/>
    </row>
    <row r="465" ht="13.5" customHeight="1">
      <c r="D465" s="128"/>
    </row>
    <row r="466" ht="13.5" customHeight="1">
      <c r="D466" s="128"/>
    </row>
    <row r="467" ht="13.5" customHeight="1">
      <c r="D467" s="128"/>
    </row>
    <row r="468" ht="13.5" customHeight="1">
      <c r="D468" s="128"/>
    </row>
    <row r="469" ht="13.5" customHeight="1">
      <c r="D469" s="128"/>
    </row>
    <row r="470" ht="13.5" customHeight="1">
      <c r="D470" s="128"/>
    </row>
    <row r="477" ht="13.5" customHeight="1">
      <c r="C477" s="128"/>
    </row>
    <row r="480" ht="13.5" customHeight="1">
      <c r="D480" s="128"/>
    </row>
    <row r="481" ht="13.5" customHeight="1">
      <c r="D481" s="128"/>
    </row>
    <row r="482" ht="13.5" customHeight="1">
      <c r="D482" s="128"/>
    </row>
    <row r="483" ht="13.5" customHeight="1">
      <c r="D483" s="128"/>
    </row>
    <row r="484" ht="13.5" customHeight="1">
      <c r="D484" s="128"/>
    </row>
    <row r="485" ht="13.5" customHeight="1">
      <c r="D485" s="128"/>
    </row>
    <row r="486" ht="13.5" customHeight="1">
      <c r="D486" s="128"/>
    </row>
    <row r="487" ht="13.5" customHeight="1">
      <c r="D487" s="128"/>
    </row>
    <row r="488" ht="13.5" customHeight="1">
      <c r="D488" s="128"/>
    </row>
    <row r="489" ht="13.5" customHeight="1">
      <c r="D489" s="128"/>
    </row>
    <row r="490" ht="13.5" customHeight="1">
      <c r="D490" s="128"/>
    </row>
    <row r="491" ht="13.5" customHeight="1">
      <c r="D491" s="128"/>
    </row>
    <row r="492" ht="13.5" customHeight="1">
      <c r="D492" s="128"/>
    </row>
    <row r="493" ht="13.5" customHeight="1">
      <c r="D493" s="128"/>
    </row>
  </sheetData>
  <sheetProtection/>
  <printOptions/>
  <pageMargins left="0.7874015748031497" right="0.4724409448818898" top="0.984251968503937" bottom="0.984251968503937" header="0.5118110236220472" footer="0.5118110236220472"/>
  <pageSetup firstPageNumber="15" useFirstPageNumber="1" horizontalDpi="600" verticalDpi="600" orientation="portrait" paperSize="9"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AG284"/>
  <sheetViews>
    <sheetView view="pageBreakPreview" zoomScaleSheetLayoutView="100" zoomScalePageLayoutView="0" workbookViewId="0" topLeftCell="A1">
      <selection activeCell="BM297" sqref="BM297"/>
    </sheetView>
  </sheetViews>
  <sheetFormatPr defaultColWidth="2.625" defaultRowHeight="13.5" customHeight="1"/>
  <cols>
    <col min="1" max="32" width="2.625" style="126" customWidth="1"/>
    <col min="33" max="33" width="15.875" style="126" customWidth="1"/>
    <col min="34" max="16384" width="2.625" style="126" customWidth="1"/>
  </cols>
  <sheetData>
    <row r="1" spans="1:33" s="478" customFormat="1" ht="17.25">
      <c r="A1" s="476" t="s">
        <v>953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ht="13.5" customHeight="1">
      <c r="A2" s="477"/>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132" t="s">
        <v>1038</v>
      </c>
      <c r="AF2" s="477"/>
      <c r="AG2" s="477"/>
    </row>
    <row r="3" spans="1:33" ht="13.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32" t="s">
        <v>343</v>
      </c>
      <c r="AF3" s="132"/>
      <c r="AG3" s="125"/>
    </row>
    <row r="4" spans="1:33" ht="13.5" customHeight="1">
      <c r="A4" s="125" t="s">
        <v>57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32"/>
      <c r="AG4" s="125"/>
    </row>
    <row r="5" spans="1:33" ht="13.5" customHeight="1">
      <c r="A5" s="125" t="s">
        <v>954</v>
      </c>
      <c r="B5" s="125"/>
      <c r="C5" s="125"/>
      <c r="D5" s="125"/>
      <c r="E5" s="125"/>
      <c r="F5" s="125"/>
      <c r="G5" s="125"/>
      <c r="H5" s="125"/>
      <c r="I5" s="125"/>
      <c r="J5" s="125"/>
      <c r="K5" s="125"/>
      <c r="L5" s="125"/>
      <c r="M5" s="125"/>
      <c r="N5" s="125"/>
      <c r="O5" s="135"/>
      <c r="P5" s="135"/>
      <c r="Q5" s="135"/>
      <c r="R5" s="135"/>
      <c r="S5" s="135"/>
      <c r="T5" s="135"/>
      <c r="U5" s="135"/>
      <c r="V5" s="135"/>
      <c r="W5" s="135"/>
      <c r="X5" s="135"/>
      <c r="Y5" s="135"/>
      <c r="Z5" s="135"/>
      <c r="AA5" s="135"/>
      <c r="AB5" s="135"/>
      <c r="AC5" s="135"/>
      <c r="AD5" s="135"/>
      <c r="AE5" s="135"/>
      <c r="AF5" s="135"/>
      <c r="AG5" s="135"/>
    </row>
    <row r="6" spans="1:33" ht="13.5" customHeight="1">
      <c r="A6" s="125" t="s">
        <v>955</v>
      </c>
      <c r="B6" s="125"/>
      <c r="C6" s="125"/>
      <c r="D6" s="125"/>
      <c r="E6" s="125"/>
      <c r="F6" s="125"/>
      <c r="G6" s="125"/>
      <c r="H6" s="125"/>
      <c r="I6" s="125"/>
      <c r="J6" s="125"/>
      <c r="K6" s="125"/>
      <c r="L6" s="125"/>
      <c r="M6" s="125"/>
      <c r="N6" s="125"/>
      <c r="O6" s="135"/>
      <c r="P6" s="135"/>
      <c r="Q6" s="135"/>
      <c r="R6" s="135"/>
      <c r="S6" s="135"/>
      <c r="T6" s="135"/>
      <c r="U6" s="135"/>
      <c r="V6" s="135"/>
      <c r="W6" s="135"/>
      <c r="X6" s="135"/>
      <c r="Y6" s="135"/>
      <c r="Z6" s="135"/>
      <c r="AA6" s="135"/>
      <c r="AB6" s="135"/>
      <c r="AC6" s="135"/>
      <c r="AD6" s="135"/>
      <c r="AE6" s="135"/>
      <c r="AF6" s="135"/>
      <c r="AG6" s="135"/>
    </row>
    <row r="7" spans="1:33" ht="13.5" customHeight="1">
      <c r="A7" s="125" t="s">
        <v>53</v>
      </c>
      <c r="B7" s="125"/>
      <c r="C7" s="125"/>
      <c r="D7" s="125"/>
      <c r="E7" s="125"/>
      <c r="F7" s="125"/>
      <c r="G7" s="125"/>
      <c r="H7" s="125"/>
      <c r="I7" s="125"/>
      <c r="J7" s="125"/>
      <c r="K7" s="125"/>
      <c r="L7" s="125"/>
      <c r="M7" s="125"/>
      <c r="N7" s="125"/>
      <c r="O7" s="135"/>
      <c r="P7" s="135"/>
      <c r="Q7" s="135"/>
      <c r="R7" s="135"/>
      <c r="S7" s="135"/>
      <c r="T7" s="135"/>
      <c r="U7" s="135"/>
      <c r="V7" s="135"/>
      <c r="W7" s="135"/>
      <c r="X7" s="135"/>
      <c r="Y7" s="135"/>
      <c r="Z7" s="135"/>
      <c r="AA7" s="135"/>
      <c r="AB7" s="135"/>
      <c r="AC7" s="135"/>
      <c r="AD7" s="135"/>
      <c r="AE7" s="135"/>
      <c r="AF7" s="135"/>
      <c r="AG7" s="135"/>
    </row>
    <row r="8" spans="1:33" ht="13.5" customHeight="1">
      <c r="A8" s="125" t="s">
        <v>54</v>
      </c>
      <c r="B8" s="125"/>
      <c r="C8" s="125"/>
      <c r="D8" s="125"/>
      <c r="E8" s="125"/>
      <c r="F8" s="125"/>
      <c r="G8" s="125"/>
      <c r="H8" s="125"/>
      <c r="I8" s="125"/>
      <c r="J8" s="125"/>
      <c r="K8" s="125"/>
      <c r="L8" s="125"/>
      <c r="M8" s="125"/>
      <c r="N8" s="125"/>
      <c r="O8" s="135"/>
      <c r="P8" s="135"/>
      <c r="Q8" s="135"/>
      <c r="R8" s="135"/>
      <c r="S8" s="135"/>
      <c r="T8" s="135"/>
      <c r="U8" s="135"/>
      <c r="V8" s="135"/>
      <c r="W8" s="135"/>
      <c r="X8" s="135"/>
      <c r="Y8" s="135"/>
      <c r="Z8" s="135"/>
      <c r="AA8" s="135"/>
      <c r="AB8" s="135"/>
      <c r="AC8" s="135"/>
      <c r="AD8" s="135"/>
      <c r="AE8" s="135"/>
      <c r="AF8" s="135"/>
      <c r="AG8" s="135"/>
    </row>
    <row r="9" spans="1:33" ht="13.5" customHeight="1">
      <c r="A9" s="125" t="s">
        <v>55</v>
      </c>
      <c r="B9" s="125"/>
      <c r="C9" s="125"/>
      <c r="D9" s="125"/>
      <c r="E9" s="125"/>
      <c r="F9" s="125"/>
      <c r="G9" s="125"/>
      <c r="H9" s="125"/>
      <c r="I9" s="125"/>
      <c r="J9" s="125"/>
      <c r="K9" s="125"/>
      <c r="L9" s="125"/>
      <c r="M9" s="125"/>
      <c r="N9" s="125"/>
      <c r="O9" s="135"/>
      <c r="P9" s="135"/>
      <c r="Q9" s="135"/>
      <c r="R9" s="135"/>
      <c r="S9" s="135"/>
      <c r="T9" s="135"/>
      <c r="U9" s="135"/>
      <c r="V9" s="135"/>
      <c r="W9" s="135"/>
      <c r="X9" s="135"/>
      <c r="Y9" s="135"/>
      <c r="Z9" s="135"/>
      <c r="AA9" s="135"/>
      <c r="AB9" s="135"/>
      <c r="AC9" s="135"/>
      <c r="AD9" s="135"/>
      <c r="AE9" s="135"/>
      <c r="AF9" s="135"/>
      <c r="AG9" s="135"/>
    </row>
    <row r="10" spans="1:14" ht="13.5" customHeight="1">
      <c r="A10" s="125" t="s">
        <v>56</v>
      </c>
      <c r="B10" s="125"/>
      <c r="C10" s="125"/>
      <c r="D10" s="125"/>
      <c r="E10" s="125"/>
      <c r="F10" s="125"/>
      <c r="G10" s="125"/>
      <c r="H10" s="125"/>
      <c r="I10" s="125"/>
      <c r="J10" s="125"/>
      <c r="K10" s="125"/>
      <c r="L10" s="125"/>
      <c r="M10" s="125"/>
      <c r="N10" s="125"/>
    </row>
    <row r="11" spans="1:14" ht="13.5" customHeight="1">
      <c r="A11" s="125" t="s">
        <v>64</v>
      </c>
      <c r="B11" s="125"/>
      <c r="C11" s="125"/>
      <c r="D11" s="125"/>
      <c r="E11" s="125"/>
      <c r="F11" s="125"/>
      <c r="G11" s="125"/>
      <c r="H11" s="125"/>
      <c r="I11" s="125"/>
      <c r="J11" s="125"/>
      <c r="K11" s="125"/>
      <c r="L11" s="125"/>
      <c r="M11" s="125"/>
      <c r="N11" s="125"/>
    </row>
    <row r="12" spans="1:14" ht="13.5" customHeight="1">
      <c r="A12" s="125" t="s">
        <v>33</v>
      </c>
      <c r="B12" s="125"/>
      <c r="C12" s="125"/>
      <c r="D12" s="125"/>
      <c r="E12" s="125"/>
      <c r="F12" s="125"/>
      <c r="G12" s="125"/>
      <c r="H12" s="125"/>
      <c r="I12" s="125"/>
      <c r="J12" s="125"/>
      <c r="K12" s="125"/>
      <c r="L12" s="125"/>
      <c r="M12" s="125"/>
      <c r="N12" s="125"/>
    </row>
    <row r="13" spans="1:14" ht="13.5" customHeight="1">
      <c r="A13" s="125" t="s">
        <v>34</v>
      </c>
      <c r="B13" s="125"/>
      <c r="C13" s="125"/>
      <c r="D13" s="125"/>
      <c r="E13" s="125"/>
      <c r="F13" s="125"/>
      <c r="G13" s="125"/>
      <c r="H13" s="125"/>
      <c r="I13" s="125"/>
      <c r="J13" s="125"/>
      <c r="K13" s="125"/>
      <c r="L13" s="125"/>
      <c r="M13" s="125"/>
      <c r="N13" s="125"/>
    </row>
    <row r="14" spans="1:14" ht="13.5" customHeight="1">
      <c r="A14" s="125" t="s">
        <v>1523</v>
      </c>
      <c r="B14" s="125"/>
      <c r="C14" s="125"/>
      <c r="D14" s="125"/>
      <c r="E14" s="125"/>
      <c r="F14" s="125"/>
      <c r="G14" s="125"/>
      <c r="H14" s="125"/>
      <c r="I14" s="125"/>
      <c r="J14" s="125"/>
      <c r="K14" s="125"/>
      <c r="L14" s="125"/>
      <c r="M14" s="125"/>
      <c r="N14" s="125"/>
    </row>
    <row r="15" spans="1:14" ht="13.5" customHeight="1">
      <c r="A15" s="544" t="s">
        <v>1403</v>
      </c>
      <c r="B15" s="125"/>
      <c r="C15" s="125"/>
      <c r="D15" s="125"/>
      <c r="E15" s="125"/>
      <c r="F15" s="125"/>
      <c r="G15" s="125"/>
      <c r="H15" s="125"/>
      <c r="I15" s="125"/>
      <c r="J15" s="125"/>
      <c r="K15" s="125"/>
      <c r="L15" s="125"/>
      <c r="M15" s="125"/>
      <c r="N15" s="125"/>
    </row>
    <row r="16" spans="1:4" ht="13.5" customHeight="1">
      <c r="A16" s="11" t="s">
        <v>453</v>
      </c>
      <c r="C16" s="134"/>
      <c r="D16" s="125"/>
    </row>
    <row r="17" spans="1:4" ht="13.5" customHeight="1">
      <c r="A17" s="479" t="s">
        <v>454</v>
      </c>
      <c r="C17" s="134"/>
      <c r="D17" s="125"/>
    </row>
    <row r="18" spans="1:4" ht="13.5" customHeight="1">
      <c r="A18" s="11" t="s">
        <v>455</v>
      </c>
      <c r="C18" s="134"/>
      <c r="D18" s="125"/>
    </row>
    <row r="19" spans="1:4" ht="13.5" customHeight="1">
      <c r="A19" s="11" t="s">
        <v>456</v>
      </c>
      <c r="C19" s="134"/>
      <c r="D19" s="125"/>
    </row>
    <row r="20" spans="1:4" ht="13.5" customHeight="1">
      <c r="A20" s="11" t="s">
        <v>457</v>
      </c>
      <c r="C20" s="134"/>
      <c r="D20" s="125"/>
    </row>
    <row r="21" spans="1:4" ht="13.5" customHeight="1">
      <c r="A21" s="11" t="s">
        <v>458</v>
      </c>
      <c r="C21" s="134"/>
      <c r="D21" s="125"/>
    </row>
    <row r="22" spans="1:4" ht="13.5" customHeight="1">
      <c r="A22" s="479" t="s">
        <v>459</v>
      </c>
      <c r="C22" s="134"/>
      <c r="D22" s="125"/>
    </row>
    <row r="23" spans="1:4" ht="13.5" customHeight="1">
      <c r="A23" s="11" t="s">
        <v>460</v>
      </c>
      <c r="C23" s="134"/>
      <c r="D23" s="125"/>
    </row>
    <row r="24" spans="1:3" ht="13.5" customHeight="1">
      <c r="A24" s="480" t="s">
        <v>461</v>
      </c>
      <c r="C24" s="127"/>
    </row>
    <row r="25" spans="1:4" ht="13.5" customHeight="1">
      <c r="A25" s="11" t="s">
        <v>1039</v>
      </c>
      <c r="C25" s="127"/>
      <c r="D25" s="125"/>
    </row>
    <row r="26" spans="1:3" ht="13.5" customHeight="1">
      <c r="A26" s="125" t="s">
        <v>407</v>
      </c>
      <c r="C26" s="127"/>
    </row>
    <row r="27" spans="1:4" ht="13.5" customHeight="1">
      <c r="A27" s="125" t="s">
        <v>408</v>
      </c>
      <c r="C27" s="127"/>
      <c r="D27" s="125"/>
    </row>
    <row r="28" spans="1:4" ht="13.5" customHeight="1">
      <c r="A28" s="125" t="s">
        <v>462</v>
      </c>
      <c r="C28" s="128"/>
      <c r="D28" s="125"/>
    </row>
    <row r="29" spans="1:4" ht="13.5" customHeight="1">
      <c r="A29" s="125" t="s">
        <v>463</v>
      </c>
      <c r="C29" s="128"/>
      <c r="D29" s="125"/>
    </row>
    <row r="30" spans="1:3" s="125" customFormat="1" ht="13.5" customHeight="1">
      <c r="A30" s="125" t="s">
        <v>464</v>
      </c>
      <c r="C30" s="128"/>
    </row>
    <row r="31" spans="1:3" s="125" customFormat="1" ht="13.5" customHeight="1">
      <c r="A31" s="480" t="s">
        <v>465</v>
      </c>
      <c r="C31" s="128"/>
    </row>
    <row r="32" spans="1:3" s="125" customFormat="1" ht="13.5" customHeight="1">
      <c r="A32" s="125" t="s">
        <v>466</v>
      </c>
      <c r="C32" s="128"/>
    </row>
    <row r="33" spans="1:3" s="125" customFormat="1" ht="13.5" customHeight="1">
      <c r="A33" s="125" t="s">
        <v>467</v>
      </c>
      <c r="C33" s="128"/>
    </row>
    <row r="34" spans="1:3" s="125" customFormat="1" ht="13.5" customHeight="1">
      <c r="A34" s="125" t="s">
        <v>468</v>
      </c>
      <c r="C34" s="128"/>
    </row>
    <row r="35" spans="1:3" s="125" customFormat="1" ht="13.5" customHeight="1">
      <c r="A35" s="125" t="s">
        <v>1027</v>
      </c>
      <c r="C35" s="128"/>
    </row>
    <row r="36" spans="1:3" s="125" customFormat="1" ht="13.5" customHeight="1">
      <c r="A36" s="125" t="s">
        <v>1028</v>
      </c>
      <c r="C36" s="128"/>
    </row>
    <row r="37" spans="1:3" s="125" customFormat="1" ht="13.5" customHeight="1">
      <c r="A37" s="125" t="s">
        <v>416</v>
      </c>
      <c r="C37" s="128"/>
    </row>
    <row r="38" spans="1:3" ht="13.5" customHeight="1">
      <c r="A38" s="125" t="s">
        <v>417</v>
      </c>
      <c r="C38" s="127"/>
    </row>
    <row r="39" spans="1:4" ht="13.5" customHeight="1">
      <c r="A39" s="125" t="s">
        <v>418</v>
      </c>
      <c r="C39" s="127"/>
      <c r="D39" s="125"/>
    </row>
    <row r="40" spans="1:4" ht="13.5" customHeight="1">
      <c r="A40" s="125" t="s">
        <v>409</v>
      </c>
      <c r="C40" s="127"/>
      <c r="D40" s="125"/>
    </row>
    <row r="41" spans="1:4" ht="13.5" customHeight="1">
      <c r="A41" s="125" t="s">
        <v>1206</v>
      </c>
      <c r="C41" s="127"/>
      <c r="D41" s="125"/>
    </row>
    <row r="42" spans="1:4" ht="13.5" customHeight="1">
      <c r="A42" s="480" t="s">
        <v>1207</v>
      </c>
      <c r="C42" s="127"/>
      <c r="D42" s="125"/>
    </row>
    <row r="43" spans="1:3" s="125" customFormat="1" ht="13.5" customHeight="1">
      <c r="A43" s="125" t="s">
        <v>1208</v>
      </c>
      <c r="C43" s="128"/>
    </row>
    <row r="44" spans="1:3" s="125" customFormat="1" ht="13.5" customHeight="1">
      <c r="A44" s="125" t="s">
        <v>1209</v>
      </c>
      <c r="C44" s="128"/>
    </row>
    <row r="45" spans="1:3" s="125" customFormat="1" ht="13.5" customHeight="1">
      <c r="A45" s="125" t="s">
        <v>1210</v>
      </c>
      <c r="C45" s="128"/>
    </row>
    <row r="46" spans="1:3" s="125" customFormat="1" ht="13.5" customHeight="1">
      <c r="A46" s="125" t="s">
        <v>1211</v>
      </c>
      <c r="C46" s="128"/>
    </row>
    <row r="47" spans="1:3" s="125" customFormat="1" ht="13.5" customHeight="1">
      <c r="A47" s="125" t="s">
        <v>1212</v>
      </c>
      <c r="C47" s="128"/>
    </row>
    <row r="48" spans="1:3" s="125" customFormat="1" ht="13.5" customHeight="1">
      <c r="A48" s="125" t="s">
        <v>1213</v>
      </c>
      <c r="C48" s="128"/>
    </row>
    <row r="49" spans="1:3" s="125" customFormat="1" ht="13.5" customHeight="1">
      <c r="A49" s="125" t="s">
        <v>1214</v>
      </c>
      <c r="C49" s="128"/>
    </row>
    <row r="50" spans="1:3" s="125" customFormat="1" ht="13.5" customHeight="1">
      <c r="A50" s="480" t="s">
        <v>1215</v>
      </c>
      <c r="C50" s="128"/>
    </row>
    <row r="51" spans="1:3" s="125" customFormat="1" ht="13.5" customHeight="1">
      <c r="A51" s="125" t="s">
        <v>1216</v>
      </c>
      <c r="C51" s="128"/>
    </row>
    <row r="52" spans="1:3" s="125" customFormat="1" ht="13.5" customHeight="1">
      <c r="A52" s="125" t="s">
        <v>1217</v>
      </c>
      <c r="C52" s="128"/>
    </row>
    <row r="53" spans="1:3" s="125" customFormat="1" ht="13.5" customHeight="1">
      <c r="A53" s="125" t="s">
        <v>1218</v>
      </c>
      <c r="C53" s="128"/>
    </row>
    <row r="54" spans="1:3" s="125" customFormat="1" ht="13.5" customHeight="1">
      <c r="A54" s="125" t="s">
        <v>1219</v>
      </c>
      <c r="C54" s="128"/>
    </row>
    <row r="55" spans="1:3" s="125" customFormat="1" ht="13.5" customHeight="1">
      <c r="A55" s="125" t="s">
        <v>1213</v>
      </c>
      <c r="C55" s="128"/>
    </row>
    <row r="56" spans="1:3" s="125" customFormat="1" ht="13.5" customHeight="1">
      <c r="A56" s="125" t="s">
        <v>1220</v>
      </c>
      <c r="C56" s="128"/>
    </row>
    <row r="57" spans="1:3" s="125" customFormat="1" ht="13.5" customHeight="1">
      <c r="A57" s="480" t="s">
        <v>1221</v>
      </c>
      <c r="C57" s="128"/>
    </row>
    <row r="58" spans="1:3" s="125" customFormat="1" ht="13.5" customHeight="1">
      <c r="A58" s="125" t="s">
        <v>1222</v>
      </c>
      <c r="C58" s="128"/>
    </row>
    <row r="59" spans="1:3" s="125" customFormat="1" ht="13.5" customHeight="1">
      <c r="A59" s="125" t="s">
        <v>414</v>
      </c>
      <c r="C59" s="128"/>
    </row>
    <row r="60" spans="1:3" s="125" customFormat="1" ht="13.5" customHeight="1">
      <c r="A60" s="125" t="s">
        <v>1223</v>
      </c>
      <c r="C60" s="128"/>
    </row>
    <row r="61" spans="1:3" s="125" customFormat="1" ht="13.5" customHeight="1">
      <c r="A61" s="125" t="s">
        <v>1224</v>
      </c>
      <c r="C61" s="128"/>
    </row>
    <row r="62" spans="1:3" s="125" customFormat="1" ht="13.5" customHeight="1">
      <c r="A62" s="125" t="s">
        <v>1225</v>
      </c>
      <c r="C62" s="128"/>
    </row>
    <row r="63" spans="1:3" s="125" customFormat="1" ht="13.5" customHeight="1">
      <c r="A63" s="125" t="s">
        <v>1226</v>
      </c>
      <c r="C63" s="128"/>
    </row>
    <row r="64" spans="1:3" s="125" customFormat="1" ht="13.5" customHeight="1">
      <c r="A64" s="125" t="s">
        <v>1227</v>
      </c>
      <c r="C64" s="128"/>
    </row>
    <row r="65" spans="1:3" s="125" customFormat="1" ht="13.5" customHeight="1">
      <c r="A65" s="125" t="s">
        <v>1228</v>
      </c>
      <c r="C65" s="128"/>
    </row>
    <row r="66" spans="1:3" s="125" customFormat="1" ht="13.5" customHeight="1">
      <c r="A66" s="125" t="s">
        <v>425</v>
      </c>
      <c r="C66" s="128"/>
    </row>
    <row r="67" spans="1:3" s="125" customFormat="1" ht="13.5" customHeight="1">
      <c r="A67" s="125" t="s">
        <v>1229</v>
      </c>
      <c r="C67" s="128"/>
    </row>
    <row r="68" spans="1:3" s="125" customFormat="1" ht="13.5" customHeight="1">
      <c r="A68" s="125" t="s">
        <v>1230</v>
      </c>
      <c r="C68" s="128"/>
    </row>
    <row r="69" spans="1:3" s="125" customFormat="1" ht="13.5" customHeight="1">
      <c r="A69" s="125" t="s">
        <v>1231</v>
      </c>
      <c r="C69" s="128"/>
    </row>
    <row r="70" spans="1:3" s="125" customFormat="1" ht="13.5" customHeight="1">
      <c r="A70" s="125" t="s">
        <v>1232</v>
      </c>
      <c r="C70" s="128"/>
    </row>
    <row r="71" spans="1:3" s="125" customFormat="1" ht="13.5" customHeight="1">
      <c r="A71" s="125" t="s">
        <v>1233</v>
      </c>
      <c r="C71" s="128"/>
    </row>
    <row r="72" spans="1:3" s="125" customFormat="1" ht="13.5" customHeight="1">
      <c r="A72" s="125" t="s">
        <v>1234</v>
      </c>
      <c r="C72" s="128"/>
    </row>
    <row r="73" spans="1:3" s="125" customFormat="1" ht="13.5" customHeight="1">
      <c r="A73" s="480" t="s">
        <v>1235</v>
      </c>
      <c r="C73" s="128"/>
    </row>
    <row r="74" spans="1:3" s="125" customFormat="1" ht="13.5" customHeight="1">
      <c r="A74" s="125" t="s">
        <v>1236</v>
      </c>
      <c r="C74" s="128"/>
    </row>
    <row r="75" spans="1:3" s="125" customFormat="1" ht="13.5" customHeight="1">
      <c r="A75" s="480" t="s">
        <v>1237</v>
      </c>
      <c r="C75" s="128"/>
    </row>
    <row r="76" spans="1:3" s="125" customFormat="1" ht="13.5" customHeight="1">
      <c r="A76" s="125" t="s">
        <v>1238</v>
      </c>
      <c r="C76" s="128"/>
    </row>
    <row r="77" spans="1:3" s="125" customFormat="1" ht="13.5" customHeight="1">
      <c r="A77" s="125" t="s">
        <v>415</v>
      </c>
      <c r="C77" s="128"/>
    </row>
    <row r="78" spans="1:3" s="125" customFormat="1" ht="13.5" customHeight="1">
      <c r="A78" s="125" t="s">
        <v>946</v>
      </c>
      <c r="C78" s="128"/>
    </row>
    <row r="79" spans="1:3" s="125" customFormat="1" ht="13.5" customHeight="1">
      <c r="A79" s="125" t="s">
        <v>1239</v>
      </c>
      <c r="C79" s="128"/>
    </row>
    <row r="80" spans="1:3" s="125" customFormat="1" ht="13.5" customHeight="1">
      <c r="A80" s="480" t="s">
        <v>1240</v>
      </c>
      <c r="C80" s="128"/>
    </row>
    <row r="81" spans="1:3" s="125" customFormat="1" ht="13.5" customHeight="1">
      <c r="A81" s="125" t="s">
        <v>1241</v>
      </c>
      <c r="C81" s="128"/>
    </row>
    <row r="82" spans="1:3" s="125" customFormat="1" ht="13.5" customHeight="1">
      <c r="A82" s="125" t="s">
        <v>1242</v>
      </c>
      <c r="C82" s="128"/>
    </row>
    <row r="83" spans="1:3" s="125" customFormat="1" ht="13.5" customHeight="1">
      <c r="A83" s="480" t="s">
        <v>1243</v>
      </c>
      <c r="C83" s="128"/>
    </row>
    <row r="84" spans="1:3" s="125" customFormat="1" ht="13.5" customHeight="1">
      <c r="A84" s="125" t="s">
        <v>1244</v>
      </c>
      <c r="C84" s="128"/>
    </row>
    <row r="85" spans="1:3" s="125" customFormat="1" ht="13.5" customHeight="1">
      <c r="A85" s="125" t="s">
        <v>1245</v>
      </c>
      <c r="C85" s="128"/>
    </row>
    <row r="86" spans="1:3" s="125" customFormat="1" ht="13.5" customHeight="1">
      <c r="A86" s="480" t="s">
        <v>1246</v>
      </c>
      <c r="C86" s="128"/>
    </row>
    <row r="87" spans="1:3" s="125" customFormat="1" ht="13.5" customHeight="1">
      <c r="A87" s="125" t="s">
        <v>1247</v>
      </c>
      <c r="C87" s="128"/>
    </row>
    <row r="88" spans="1:3" s="125" customFormat="1" ht="13.5" customHeight="1">
      <c r="A88" s="125" t="s">
        <v>1248</v>
      </c>
      <c r="C88" s="128"/>
    </row>
    <row r="89" spans="1:3" s="125" customFormat="1" ht="13.5" customHeight="1">
      <c r="A89" s="125" t="s">
        <v>1249</v>
      </c>
      <c r="C89" s="128"/>
    </row>
    <row r="90" spans="1:3" s="125" customFormat="1" ht="13.5" customHeight="1">
      <c r="A90" s="125" t="s">
        <v>1250</v>
      </c>
      <c r="C90" s="128"/>
    </row>
    <row r="91" spans="1:3" s="125" customFormat="1" ht="13.5" customHeight="1">
      <c r="A91" s="480" t="s">
        <v>1251</v>
      </c>
      <c r="C91" s="128"/>
    </row>
    <row r="92" spans="1:3" s="125" customFormat="1" ht="13.5" customHeight="1">
      <c r="A92" s="125" t="s">
        <v>1252</v>
      </c>
      <c r="C92" s="128"/>
    </row>
    <row r="93" spans="1:3" s="125" customFormat="1" ht="13.5" customHeight="1">
      <c r="A93" s="125" t="s">
        <v>1253</v>
      </c>
      <c r="C93" s="128"/>
    </row>
    <row r="94" spans="1:3" s="125" customFormat="1" ht="13.5" customHeight="1">
      <c r="A94" s="480" t="s">
        <v>1254</v>
      </c>
      <c r="C94" s="128"/>
    </row>
    <row r="95" spans="1:3" s="125" customFormat="1" ht="13.5" customHeight="1">
      <c r="A95" s="125" t="s">
        <v>1255</v>
      </c>
      <c r="C95" s="128"/>
    </row>
    <row r="96" spans="1:3" s="125" customFormat="1" ht="13.5" customHeight="1">
      <c r="A96" s="125" t="s">
        <v>1256</v>
      </c>
      <c r="C96" s="128"/>
    </row>
    <row r="97" spans="1:3" s="125" customFormat="1" ht="13.5" customHeight="1">
      <c r="A97" s="480" t="s">
        <v>1257</v>
      </c>
      <c r="C97" s="128"/>
    </row>
    <row r="98" spans="1:3" s="125" customFormat="1" ht="13.5" customHeight="1">
      <c r="A98" s="125" t="s">
        <v>1258</v>
      </c>
      <c r="C98" s="128"/>
    </row>
    <row r="99" spans="1:3" s="125" customFormat="1" ht="13.5" customHeight="1">
      <c r="A99" s="125" t="s">
        <v>1259</v>
      </c>
      <c r="C99" s="128"/>
    </row>
    <row r="100" spans="1:3" s="125" customFormat="1" ht="13.5" customHeight="1">
      <c r="A100" s="125" t="s">
        <v>1260</v>
      </c>
      <c r="C100" s="128"/>
    </row>
    <row r="101" spans="1:3" s="125" customFormat="1" ht="13.5" customHeight="1">
      <c r="A101" s="125" t="s">
        <v>947</v>
      </c>
      <c r="C101" s="128"/>
    </row>
    <row r="102" spans="1:3" s="125" customFormat="1" ht="13.5" customHeight="1">
      <c r="A102" s="125" t="s">
        <v>1261</v>
      </c>
      <c r="C102" s="128"/>
    </row>
    <row r="103" spans="1:3" s="125" customFormat="1" ht="13.5" customHeight="1">
      <c r="A103" s="480" t="s">
        <v>1262</v>
      </c>
      <c r="C103" s="128"/>
    </row>
    <row r="104" spans="1:3" s="125" customFormat="1" ht="13.5" customHeight="1">
      <c r="A104" s="125" t="s">
        <v>1263</v>
      </c>
      <c r="C104" s="128"/>
    </row>
    <row r="105" spans="1:3" s="125" customFormat="1" ht="13.5" customHeight="1">
      <c r="A105" s="125" t="s">
        <v>1264</v>
      </c>
      <c r="C105" s="128"/>
    </row>
    <row r="106" spans="1:3" s="125" customFormat="1" ht="13.5" customHeight="1">
      <c r="A106" s="480" t="s">
        <v>1265</v>
      </c>
      <c r="C106" s="128"/>
    </row>
    <row r="107" spans="1:3" s="125" customFormat="1" ht="13.5" customHeight="1">
      <c r="A107" s="125" t="s">
        <v>1266</v>
      </c>
      <c r="C107" s="128"/>
    </row>
    <row r="108" spans="1:3" s="125" customFormat="1" ht="13.5" customHeight="1">
      <c r="A108" s="480" t="s">
        <v>1267</v>
      </c>
      <c r="C108" s="128"/>
    </row>
    <row r="109" s="125" customFormat="1" ht="13.5" customHeight="1">
      <c r="A109" s="125" t="s">
        <v>1268</v>
      </c>
    </row>
    <row r="110" s="125" customFormat="1" ht="13.5" customHeight="1">
      <c r="A110" s="125" t="s">
        <v>1269</v>
      </c>
    </row>
    <row r="111" s="125" customFormat="1" ht="13.5" customHeight="1">
      <c r="A111" s="480" t="s">
        <v>1347</v>
      </c>
    </row>
    <row r="112" s="125" customFormat="1" ht="13.5" customHeight="1">
      <c r="A112" s="125" t="s">
        <v>1270</v>
      </c>
    </row>
    <row r="113" s="125" customFormat="1" ht="13.5" customHeight="1">
      <c r="A113" s="125" t="s">
        <v>1271</v>
      </c>
    </row>
    <row r="114" s="125" customFormat="1" ht="13.5" customHeight="1">
      <c r="A114" s="125" t="s">
        <v>1271</v>
      </c>
    </row>
    <row r="115" s="125" customFormat="1" ht="13.5" customHeight="1">
      <c r="A115" s="125" t="s">
        <v>1271</v>
      </c>
    </row>
    <row r="116" s="125" customFormat="1" ht="13.5" customHeight="1">
      <c r="A116" s="125" t="s">
        <v>1271</v>
      </c>
    </row>
    <row r="117" s="125" customFormat="1" ht="13.5" customHeight="1">
      <c r="A117" s="125" t="s">
        <v>1272</v>
      </c>
    </row>
    <row r="118" s="125" customFormat="1" ht="13.5" customHeight="1">
      <c r="A118" s="543" t="s">
        <v>1273</v>
      </c>
    </row>
    <row r="119" s="125" customFormat="1" ht="13.5" customHeight="1">
      <c r="A119" s="125" t="s">
        <v>956</v>
      </c>
    </row>
    <row r="120" spans="1:3" s="125" customFormat="1" ht="13.5" customHeight="1">
      <c r="A120" s="543" t="s">
        <v>1349</v>
      </c>
      <c r="C120" s="128"/>
    </row>
    <row r="121" spans="1:3" s="125" customFormat="1" ht="13.5" customHeight="1">
      <c r="A121" s="125" t="s">
        <v>957</v>
      </c>
      <c r="C121" s="128"/>
    </row>
    <row r="122" spans="1:3" s="125" customFormat="1" ht="13.5" customHeight="1">
      <c r="A122" s="125" t="s">
        <v>1274</v>
      </c>
      <c r="C122" s="128"/>
    </row>
    <row r="123" spans="1:3" s="544" customFormat="1" ht="13.5" customHeight="1">
      <c r="A123" s="560" t="s">
        <v>1342</v>
      </c>
      <c r="C123" s="545"/>
    </row>
    <row r="124" spans="1:3" s="544" customFormat="1" ht="13.5" customHeight="1">
      <c r="A124" s="125" t="s">
        <v>1348</v>
      </c>
      <c r="C124" s="545"/>
    </row>
    <row r="125" spans="1:3" s="544" customFormat="1" ht="13.5" customHeight="1">
      <c r="A125" s="125" t="s">
        <v>1343</v>
      </c>
      <c r="C125" s="545"/>
    </row>
    <row r="126" spans="1:3" s="544" customFormat="1" ht="13.5" customHeight="1">
      <c r="A126" s="546" t="s">
        <v>1404</v>
      </c>
      <c r="C126" s="545"/>
    </row>
    <row r="127" spans="1:3" s="544" customFormat="1" ht="13.5" customHeight="1">
      <c r="A127" s="544" t="s">
        <v>1406</v>
      </c>
      <c r="C127" s="545"/>
    </row>
    <row r="128" spans="1:3" s="544" customFormat="1" ht="13.5" customHeight="1">
      <c r="A128" s="544" t="s">
        <v>1405</v>
      </c>
      <c r="C128" s="545"/>
    </row>
    <row r="129" s="125" customFormat="1" ht="13.5" customHeight="1">
      <c r="A129" s="125" t="s">
        <v>1275</v>
      </c>
    </row>
    <row r="130" s="125" customFormat="1" ht="13.5" customHeight="1">
      <c r="A130" s="480" t="s">
        <v>1276</v>
      </c>
    </row>
    <row r="131" s="125" customFormat="1" ht="13.5" customHeight="1">
      <c r="A131" s="125" t="s">
        <v>1277</v>
      </c>
    </row>
    <row r="132" s="544" customFormat="1" ht="13.5" customHeight="1">
      <c r="A132" s="125" t="s">
        <v>1346</v>
      </c>
    </row>
    <row r="133" s="544" customFormat="1" ht="13.5" customHeight="1">
      <c r="A133" s="125" t="s">
        <v>1344</v>
      </c>
    </row>
    <row r="134" s="544" customFormat="1" ht="13.5" customHeight="1">
      <c r="A134" s="544" t="s">
        <v>1407</v>
      </c>
    </row>
    <row r="135" s="544" customFormat="1" ht="13.5" customHeight="1">
      <c r="A135" s="544" t="s">
        <v>1408</v>
      </c>
    </row>
    <row r="136" s="125" customFormat="1" ht="13.5" customHeight="1">
      <c r="A136" s="125" t="s">
        <v>958</v>
      </c>
    </row>
    <row r="137" s="125" customFormat="1" ht="13.5" customHeight="1">
      <c r="A137" s="480" t="s">
        <v>1278</v>
      </c>
    </row>
    <row r="138" spans="1:6" s="125" customFormat="1" ht="13.5" customHeight="1">
      <c r="A138" s="125" t="s">
        <v>959</v>
      </c>
      <c r="F138" s="125">
        <v>0</v>
      </c>
    </row>
    <row r="139" s="125" customFormat="1" ht="13.5" customHeight="1">
      <c r="A139" s="125" t="s">
        <v>960</v>
      </c>
    </row>
    <row r="140" s="125" customFormat="1" ht="13.5" customHeight="1">
      <c r="A140" s="125" t="s">
        <v>1271</v>
      </c>
    </row>
    <row r="141" s="125" customFormat="1" ht="13.5" customHeight="1">
      <c r="A141" s="125" t="s">
        <v>1271</v>
      </c>
    </row>
    <row r="142" s="125" customFormat="1" ht="13.5" customHeight="1">
      <c r="A142" s="125" t="s">
        <v>1271</v>
      </c>
    </row>
    <row r="143" s="129" customFormat="1" ht="13.5" customHeight="1">
      <c r="A143" s="129" t="s">
        <v>1279</v>
      </c>
    </row>
    <row r="144" s="129" customFormat="1" ht="13.5" customHeight="1">
      <c r="A144" s="129" t="s">
        <v>948</v>
      </c>
    </row>
    <row r="145" spans="1:33" s="129" customFormat="1" ht="13.5" customHeight="1">
      <c r="A145" s="131" t="s">
        <v>1280</v>
      </c>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row>
    <row r="146" spans="1:33" s="129" customFormat="1" ht="13.5" customHeight="1">
      <c r="A146" s="131" t="s">
        <v>1281</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row>
    <row r="147" spans="1:33" s="129" customFormat="1" ht="13.5" customHeight="1">
      <c r="A147" s="131" t="s">
        <v>1282</v>
      </c>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row>
    <row r="148" s="129" customFormat="1" ht="13.5" customHeight="1">
      <c r="A148" s="129" t="s">
        <v>538</v>
      </c>
    </row>
    <row r="149" s="129" customFormat="1" ht="13.5" customHeight="1">
      <c r="A149" s="130" t="s">
        <v>1283</v>
      </c>
    </row>
    <row r="150" s="129" customFormat="1" ht="13.5" customHeight="1">
      <c r="A150" s="129" t="s">
        <v>949</v>
      </c>
    </row>
    <row r="151" s="129" customFormat="1" ht="13.5" customHeight="1">
      <c r="A151" s="129" t="s">
        <v>1284</v>
      </c>
    </row>
    <row r="152" s="129" customFormat="1" ht="13.5" customHeight="1">
      <c r="A152" s="129" t="s">
        <v>1285</v>
      </c>
    </row>
    <row r="153" s="129" customFormat="1" ht="13.5" customHeight="1">
      <c r="A153" s="129" t="s">
        <v>1286</v>
      </c>
    </row>
    <row r="154" s="129" customFormat="1" ht="13.5" customHeight="1">
      <c r="A154" s="129" t="s">
        <v>950</v>
      </c>
    </row>
    <row r="155" s="129" customFormat="1" ht="13.5" customHeight="1">
      <c r="A155" s="129" t="s">
        <v>1287</v>
      </c>
    </row>
    <row r="156" s="129" customFormat="1" ht="13.5" customHeight="1">
      <c r="A156" s="129" t="s">
        <v>951</v>
      </c>
    </row>
    <row r="157" s="129" customFormat="1" ht="13.5" customHeight="1">
      <c r="A157" s="129" t="s">
        <v>1288</v>
      </c>
    </row>
    <row r="158" spans="1:21" s="129" customFormat="1" ht="13.5" customHeight="1">
      <c r="A158" s="130" t="s">
        <v>952</v>
      </c>
      <c r="H158" s="133"/>
      <c r="U158" s="133"/>
    </row>
    <row r="159" spans="1:21" s="129" customFormat="1" ht="13.5" customHeight="1">
      <c r="A159" s="130" t="s">
        <v>1289</v>
      </c>
      <c r="H159" s="133"/>
      <c r="U159" s="133"/>
    </row>
    <row r="160" spans="1:21" s="129" customFormat="1" ht="13.5" customHeight="1">
      <c r="A160" s="130" t="s">
        <v>1290</v>
      </c>
      <c r="H160" s="133"/>
      <c r="U160" s="133"/>
    </row>
    <row r="161" spans="1:21" s="129" customFormat="1" ht="13.5" customHeight="1">
      <c r="A161" s="130" t="s">
        <v>1291</v>
      </c>
      <c r="H161" s="133"/>
      <c r="U161" s="133"/>
    </row>
    <row r="162" spans="1:21" s="129" customFormat="1" ht="13.5" customHeight="1">
      <c r="A162" s="130" t="s">
        <v>1290</v>
      </c>
      <c r="H162" s="133"/>
      <c r="U162" s="133"/>
    </row>
    <row r="163" spans="1:21" s="129" customFormat="1" ht="13.5" customHeight="1">
      <c r="A163" s="130" t="s">
        <v>1292</v>
      </c>
      <c r="H163" s="133"/>
      <c r="U163" s="133"/>
    </row>
    <row r="164" spans="1:21" s="129" customFormat="1" ht="13.5" customHeight="1">
      <c r="A164" s="130" t="s">
        <v>419</v>
      </c>
      <c r="H164" s="133"/>
      <c r="U164" s="133"/>
    </row>
    <row r="165" spans="1:21" s="548" customFormat="1" ht="13.5" customHeight="1">
      <c r="A165" s="130" t="s">
        <v>1524</v>
      </c>
      <c r="H165" s="549"/>
      <c r="U165" s="549"/>
    </row>
    <row r="166" spans="1:21" s="548" customFormat="1" ht="13.5" customHeight="1">
      <c r="A166" s="130" t="s">
        <v>1345</v>
      </c>
      <c r="H166" s="549"/>
      <c r="U166" s="549"/>
    </row>
    <row r="167" spans="1:21" s="548" customFormat="1" ht="13.5" customHeight="1">
      <c r="A167" s="547" t="s">
        <v>1409</v>
      </c>
      <c r="H167" s="549"/>
      <c r="U167" s="549"/>
    </row>
    <row r="168" spans="1:21" s="548" customFormat="1" ht="13.5" customHeight="1">
      <c r="A168" s="547" t="s">
        <v>1410</v>
      </c>
      <c r="H168" s="549"/>
      <c r="U168" s="549"/>
    </row>
    <row r="169" s="129" customFormat="1" ht="13.5" customHeight="1">
      <c r="A169" s="481" t="s">
        <v>1293</v>
      </c>
    </row>
    <row r="170" s="129" customFormat="1" ht="13.5" customHeight="1">
      <c r="A170" s="129" t="s">
        <v>1294</v>
      </c>
    </row>
    <row r="171" spans="1:33" s="129" customFormat="1" ht="13.5" customHeight="1">
      <c r="A171" s="813" t="s">
        <v>878</v>
      </c>
      <c r="B171" s="813"/>
      <c r="C171" s="813"/>
      <c r="D171" s="813"/>
      <c r="E171" s="813"/>
      <c r="F171" s="813"/>
      <c r="G171" s="813"/>
      <c r="H171" s="813"/>
      <c r="I171" s="813"/>
      <c r="J171" s="813"/>
      <c r="K171" s="813"/>
      <c r="L171" s="813"/>
      <c r="M171" s="813"/>
      <c r="N171" s="813"/>
      <c r="O171" s="813"/>
      <c r="P171" s="813"/>
      <c r="Q171" s="813"/>
      <c r="R171" s="813"/>
      <c r="S171" s="813"/>
      <c r="T171" s="813"/>
      <c r="U171" s="813" t="s">
        <v>151</v>
      </c>
      <c r="V171" s="813"/>
      <c r="W171" s="813"/>
      <c r="X171" s="813"/>
      <c r="Y171" s="813"/>
      <c r="Z171" s="813"/>
      <c r="AA171" s="813"/>
      <c r="AB171" s="813"/>
      <c r="AC171" s="813"/>
      <c r="AD171" s="813"/>
      <c r="AE171" s="813"/>
      <c r="AF171" s="813"/>
      <c r="AG171" s="813"/>
    </row>
    <row r="172" spans="1:33" s="129" customFormat="1" ht="13.5" customHeight="1">
      <c r="A172" s="1508" t="s">
        <v>1295</v>
      </c>
      <c r="B172" s="1508"/>
      <c r="C172" s="1508"/>
      <c r="D172" s="1508"/>
      <c r="E172" s="1508"/>
      <c r="F172" s="1508"/>
      <c r="G172" s="1508"/>
      <c r="H172" s="1508"/>
      <c r="I172" s="1508"/>
      <c r="J172" s="1508"/>
      <c r="K172" s="1508"/>
      <c r="L172" s="1508"/>
      <c r="M172" s="1508"/>
      <c r="N172" s="1508"/>
      <c r="O172" s="1508"/>
      <c r="P172" s="1508"/>
      <c r="Q172" s="1508"/>
      <c r="R172" s="1508"/>
      <c r="S172" s="1508"/>
      <c r="T172" s="1508"/>
      <c r="U172" s="1508" t="s">
        <v>1296</v>
      </c>
      <c r="V172" s="1508"/>
      <c r="W172" s="1508"/>
      <c r="X172" s="1508"/>
      <c r="Y172" s="1508"/>
      <c r="Z172" s="1508"/>
      <c r="AA172" s="1508"/>
      <c r="AB172" s="1508"/>
      <c r="AC172" s="1508"/>
      <c r="AD172" s="1508"/>
      <c r="AE172" s="1508"/>
      <c r="AF172" s="1508"/>
      <c r="AG172" s="1508"/>
    </row>
    <row r="173" spans="1:33" s="129" customFormat="1" ht="13.5" customHeight="1">
      <c r="A173" s="1508"/>
      <c r="B173" s="1508"/>
      <c r="C173" s="1508"/>
      <c r="D173" s="1508"/>
      <c r="E173" s="1508"/>
      <c r="F173" s="1508"/>
      <c r="G173" s="1508"/>
      <c r="H173" s="1508"/>
      <c r="I173" s="1508"/>
      <c r="J173" s="1508"/>
      <c r="K173" s="1508"/>
      <c r="L173" s="1508"/>
      <c r="M173" s="1508"/>
      <c r="N173" s="1508"/>
      <c r="O173" s="1508"/>
      <c r="P173" s="1508"/>
      <c r="Q173" s="1508"/>
      <c r="R173" s="1508"/>
      <c r="S173" s="1508"/>
      <c r="T173" s="1508"/>
      <c r="U173" s="1508"/>
      <c r="V173" s="1508"/>
      <c r="W173" s="1508"/>
      <c r="X173" s="1508"/>
      <c r="Y173" s="1508"/>
      <c r="Z173" s="1508"/>
      <c r="AA173" s="1508"/>
      <c r="AB173" s="1508"/>
      <c r="AC173" s="1508"/>
      <c r="AD173" s="1508"/>
      <c r="AE173" s="1508"/>
      <c r="AF173" s="1508"/>
      <c r="AG173" s="1508"/>
    </row>
    <row r="174" spans="1:33" s="129" customFormat="1" ht="13.5" customHeight="1">
      <c r="A174" s="1508"/>
      <c r="B174" s="1508"/>
      <c r="C174" s="1508"/>
      <c r="D174" s="1508"/>
      <c r="E174" s="1508"/>
      <c r="F174" s="1508"/>
      <c r="G174" s="1508"/>
      <c r="H174" s="1508"/>
      <c r="I174" s="1508"/>
      <c r="J174" s="1508"/>
      <c r="K174" s="1508"/>
      <c r="L174" s="1508"/>
      <c r="M174" s="1508"/>
      <c r="N174" s="1508"/>
      <c r="O174" s="1508"/>
      <c r="P174" s="1508"/>
      <c r="Q174" s="1508"/>
      <c r="R174" s="1508"/>
      <c r="S174" s="1508"/>
      <c r="T174" s="1508"/>
      <c r="U174" s="1508" t="s">
        <v>1297</v>
      </c>
      <c r="V174" s="1508"/>
      <c r="W174" s="1508"/>
      <c r="X174" s="1508"/>
      <c r="Y174" s="1508"/>
      <c r="Z174" s="1508"/>
      <c r="AA174" s="1508"/>
      <c r="AB174" s="1508"/>
      <c r="AC174" s="1508"/>
      <c r="AD174" s="1508"/>
      <c r="AE174" s="1508"/>
      <c r="AF174" s="1508"/>
      <c r="AG174" s="1508"/>
    </row>
    <row r="175" spans="1:33" s="129" customFormat="1" ht="13.5" customHeight="1">
      <c r="A175" s="1508"/>
      <c r="B175" s="1508"/>
      <c r="C175" s="1508"/>
      <c r="D175" s="1508"/>
      <c r="E175" s="1508"/>
      <c r="F175" s="1508"/>
      <c r="G175" s="1508"/>
      <c r="H175" s="1508"/>
      <c r="I175" s="1508"/>
      <c r="J175" s="1508"/>
      <c r="K175" s="1508"/>
      <c r="L175" s="1508"/>
      <c r="M175" s="1508"/>
      <c r="N175" s="1508"/>
      <c r="O175" s="1508"/>
      <c r="P175" s="1508"/>
      <c r="Q175" s="1508"/>
      <c r="R175" s="1508"/>
      <c r="S175" s="1508"/>
      <c r="T175" s="1508"/>
      <c r="U175" s="1508"/>
      <c r="V175" s="1508"/>
      <c r="W175" s="1508"/>
      <c r="X175" s="1508"/>
      <c r="Y175" s="1508"/>
      <c r="Z175" s="1508"/>
      <c r="AA175" s="1508"/>
      <c r="AB175" s="1508"/>
      <c r="AC175" s="1508"/>
      <c r="AD175" s="1508"/>
      <c r="AE175" s="1508"/>
      <c r="AF175" s="1508"/>
      <c r="AG175" s="1508"/>
    </row>
    <row r="176" spans="1:33" s="129" customFormat="1" ht="13.5" customHeight="1">
      <c r="A176" s="1508"/>
      <c r="B176" s="1508"/>
      <c r="C176" s="1508"/>
      <c r="D176" s="1508"/>
      <c r="E176" s="1508"/>
      <c r="F176" s="1508"/>
      <c r="G176" s="1508"/>
      <c r="H176" s="1508"/>
      <c r="I176" s="1508"/>
      <c r="J176" s="1508"/>
      <c r="K176" s="1508"/>
      <c r="L176" s="1508"/>
      <c r="M176" s="1508"/>
      <c r="N176" s="1508"/>
      <c r="O176" s="1508"/>
      <c r="P176" s="1508"/>
      <c r="Q176" s="1508"/>
      <c r="R176" s="1508"/>
      <c r="S176" s="1508"/>
      <c r="T176" s="1508"/>
      <c r="U176" s="1508" t="s">
        <v>1298</v>
      </c>
      <c r="V176" s="1508"/>
      <c r="W176" s="1508"/>
      <c r="X176" s="1508"/>
      <c r="Y176" s="1508"/>
      <c r="Z176" s="1508"/>
      <c r="AA176" s="1508"/>
      <c r="AB176" s="1508"/>
      <c r="AC176" s="1508"/>
      <c r="AD176" s="1508"/>
      <c r="AE176" s="1508"/>
      <c r="AF176" s="1508"/>
      <c r="AG176" s="1508"/>
    </row>
    <row r="177" spans="1:33" s="129" customFormat="1" ht="13.5" customHeight="1">
      <c r="A177" s="1508"/>
      <c r="B177" s="1508"/>
      <c r="C177" s="1508"/>
      <c r="D177" s="1508"/>
      <c r="E177" s="1508"/>
      <c r="F177" s="1508"/>
      <c r="G177" s="1508"/>
      <c r="H177" s="1508"/>
      <c r="I177" s="1508"/>
      <c r="J177" s="1508"/>
      <c r="K177" s="1508"/>
      <c r="L177" s="1508"/>
      <c r="M177" s="1508"/>
      <c r="N177" s="1508"/>
      <c r="O177" s="1508"/>
      <c r="P177" s="1508"/>
      <c r="Q177" s="1508"/>
      <c r="R177" s="1508"/>
      <c r="S177" s="1508"/>
      <c r="T177" s="1508"/>
      <c r="U177" s="1508"/>
      <c r="V177" s="1508"/>
      <c r="W177" s="1508"/>
      <c r="X177" s="1508"/>
      <c r="Y177" s="1508"/>
      <c r="Z177" s="1508"/>
      <c r="AA177" s="1508"/>
      <c r="AB177" s="1508"/>
      <c r="AC177" s="1508"/>
      <c r="AD177" s="1508"/>
      <c r="AE177" s="1508"/>
      <c r="AF177" s="1508"/>
      <c r="AG177" s="1508"/>
    </row>
    <row r="178" spans="1:33" s="129" customFormat="1" ht="13.5" customHeight="1">
      <c r="A178" s="1508" t="s">
        <v>1299</v>
      </c>
      <c r="B178" s="1508"/>
      <c r="C178" s="1508"/>
      <c r="D178" s="1508"/>
      <c r="E178" s="1508"/>
      <c r="F178" s="1508"/>
      <c r="G178" s="1508"/>
      <c r="H178" s="1508"/>
      <c r="I178" s="1508"/>
      <c r="J178" s="1508"/>
      <c r="K178" s="1508"/>
      <c r="L178" s="1508"/>
      <c r="M178" s="1508"/>
      <c r="N178" s="1508"/>
      <c r="O178" s="1508"/>
      <c r="P178" s="1508"/>
      <c r="Q178" s="1508"/>
      <c r="R178" s="1508"/>
      <c r="S178" s="1508"/>
      <c r="T178" s="1508"/>
      <c r="U178" s="1508" t="s">
        <v>1300</v>
      </c>
      <c r="V178" s="1508"/>
      <c r="W178" s="1508"/>
      <c r="X178" s="1508"/>
      <c r="Y178" s="1508"/>
      <c r="Z178" s="1508"/>
      <c r="AA178" s="1508"/>
      <c r="AB178" s="1508"/>
      <c r="AC178" s="1508"/>
      <c r="AD178" s="1508"/>
      <c r="AE178" s="1508"/>
      <c r="AF178" s="1508"/>
      <c r="AG178" s="1508"/>
    </row>
    <row r="179" spans="1:33" s="129" customFormat="1" ht="13.5" customHeight="1">
      <c r="A179" s="1508"/>
      <c r="B179" s="1508"/>
      <c r="C179" s="1508"/>
      <c r="D179" s="1508"/>
      <c r="E179" s="1508"/>
      <c r="F179" s="1508"/>
      <c r="G179" s="1508"/>
      <c r="H179" s="1508"/>
      <c r="I179" s="1508"/>
      <c r="J179" s="1508"/>
      <c r="K179" s="1508"/>
      <c r="L179" s="1508"/>
      <c r="M179" s="1508"/>
      <c r="N179" s="1508"/>
      <c r="O179" s="1508"/>
      <c r="P179" s="1508"/>
      <c r="Q179" s="1508"/>
      <c r="R179" s="1508"/>
      <c r="S179" s="1508"/>
      <c r="T179" s="1508"/>
      <c r="U179" s="1508"/>
      <c r="V179" s="1508"/>
      <c r="W179" s="1508"/>
      <c r="X179" s="1508"/>
      <c r="Y179" s="1508"/>
      <c r="Z179" s="1508"/>
      <c r="AA179" s="1508"/>
      <c r="AB179" s="1508"/>
      <c r="AC179" s="1508"/>
      <c r="AD179" s="1508"/>
      <c r="AE179" s="1508"/>
      <c r="AF179" s="1508"/>
      <c r="AG179" s="1508"/>
    </row>
    <row r="180" s="129" customFormat="1" ht="13.5" customHeight="1">
      <c r="A180" s="129" t="s">
        <v>428</v>
      </c>
    </row>
    <row r="181" s="129" customFormat="1" ht="13.5" customHeight="1">
      <c r="A181" s="129" t="s">
        <v>1301</v>
      </c>
    </row>
    <row r="182" s="129" customFormat="1" ht="13.5" customHeight="1">
      <c r="A182" s="130" t="s">
        <v>1302</v>
      </c>
    </row>
    <row r="183" s="129" customFormat="1" ht="13.5" customHeight="1">
      <c r="A183" s="130" t="s">
        <v>1303</v>
      </c>
    </row>
    <row r="184" s="129" customFormat="1" ht="13.5" customHeight="1">
      <c r="A184" s="130" t="s">
        <v>1304</v>
      </c>
    </row>
    <row r="185" s="129" customFormat="1" ht="13.5" customHeight="1">
      <c r="A185" s="129" t="s">
        <v>1554</v>
      </c>
    </row>
    <row r="186" s="129" customFormat="1" ht="13.5" customHeight="1"/>
    <row r="187" s="129" customFormat="1" ht="13.5" customHeight="1">
      <c r="A187" s="129" t="s">
        <v>1307</v>
      </c>
    </row>
    <row r="188" s="129" customFormat="1" ht="13.5" customHeight="1">
      <c r="A188" s="129" t="s">
        <v>1308</v>
      </c>
    </row>
    <row r="189" s="129" customFormat="1" ht="13.5" customHeight="1">
      <c r="A189" s="129" t="s">
        <v>1309</v>
      </c>
    </row>
    <row r="190" s="129" customFormat="1" ht="13.5" customHeight="1">
      <c r="A190" s="129" t="s">
        <v>1310</v>
      </c>
    </row>
    <row r="191" s="129" customFormat="1" ht="13.5" customHeight="1">
      <c r="A191" s="129" t="s">
        <v>1311</v>
      </c>
    </row>
    <row r="192" s="129" customFormat="1" ht="13.5" customHeight="1"/>
    <row r="193" s="129" customFormat="1" ht="13.5" customHeight="1">
      <c r="A193" s="481" t="s">
        <v>1312</v>
      </c>
    </row>
    <row r="194" s="129" customFormat="1" ht="13.5" customHeight="1">
      <c r="A194" s="129" t="s">
        <v>1313</v>
      </c>
    </row>
    <row r="195" spans="1:33" s="129" customFormat="1" ht="13.5" customHeight="1">
      <c r="A195" s="813" t="s">
        <v>878</v>
      </c>
      <c r="B195" s="813"/>
      <c r="C195" s="813"/>
      <c r="D195" s="813"/>
      <c r="E195" s="813"/>
      <c r="F195" s="813"/>
      <c r="G195" s="813"/>
      <c r="H195" s="813" t="s">
        <v>451</v>
      </c>
      <c r="I195" s="813"/>
      <c r="J195" s="813"/>
      <c r="K195" s="813"/>
      <c r="L195" s="813"/>
      <c r="M195" s="813"/>
      <c r="N195" s="813"/>
      <c r="O195" s="813"/>
      <c r="P195" s="813"/>
      <c r="Q195" s="813"/>
      <c r="R195" s="813"/>
      <c r="S195" s="813"/>
      <c r="T195" s="813"/>
      <c r="U195" s="813" t="s">
        <v>618</v>
      </c>
      <c r="V195" s="813"/>
      <c r="W195" s="813"/>
      <c r="X195" s="813"/>
      <c r="Y195" s="813"/>
      <c r="Z195" s="813"/>
      <c r="AA195" s="813"/>
      <c r="AB195" s="813"/>
      <c r="AC195" s="813"/>
      <c r="AD195" s="813"/>
      <c r="AE195" s="813"/>
      <c r="AF195" s="813"/>
      <c r="AG195" s="813"/>
    </row>
    <row r="196" spans="1:33" s="129" customFormat="1" ht="13.5" customHeight="1">
      <c r="A196" s="1508" t="s">
        <v>1314</v>
      </c>
      <c r="B196" s="1508"/>
      <c r="C196" s="1508"/>
      <c r="D196" s="1508"/>
      <c r="E196" s="1508"/>
      <c r="F196" s="1508"/>
      <c r="G196" s="1508"/>
      <c r="H196" s="1508" t="s">
        <v>1315</v>
      </c>
      <c r="I196" s="1508"/>
      <c r="J196" s="1508"/>
      <c r="K196" s="1508"/>
      <c r="L196" s="1508"/>
      <c r="M196" s="1508"/>
      <c r="N196" s="1508"/>
      <c r="O196" s="1508"/>
      <c r="P196" s="1508"/>
      <c r="Q196" s="1508"/>
      <c r="R196" s="1508"/>
      <c r="S196" s="1508"/>
      <c r="T196" s="1508"/>
      <c r="U196" s="1508" t="s">
        <v>1316</v>
      </c>
      <c r="V196" s="1508"/>
      <c r="W196" s="1508"/>
      <c r="X196" s="1508"/>
      <c r="Y196" s="1508"/>
      <c r="Z196" s="1508"/>
      <c r="AA196" s="1508"/>
      <c r="AB196" s="1508"/>
      <c r="AC196" s="1508"/>
      <c r="AD196" s="1508"/>
      <c r="AE196" s="1508"/>
      <c r="AF196" s="1508"/>
      <c r="AG196" s="1508"/>
    </row>
    <row r="197" spans="1:33" s="129" customFormat="1" ht="13.5" customHeight="1">
      <c r="A197" s="1508"/>
      <c r="B197" s="1508"/>
      <c r="C197" s="1508"/>
      <c r="D197" s="1508"/>
      <c r="E197" s="1508"/>
      <c r="F197" s="1508"/>
      <c r="G197" s="1508"/>
      <c r="H197" s="1508"/>
      <c r="I197" s="1508"/>
      <c r="J197" s="1508"/>
      <c r="K197" s="1508"/>
      <c r="L197" s="1508"/>
      <c r="M197" s="1508"/>
      <c r="N197" s="1508"/>
      <c r="O197" s="1508"/>
      <c r="P197" s="1508"/>
      <c r="Q197" s="1508"/>
      <c r="R197" s="1508"/>
      <c r="S197" s="1508"/>
      <c r="T197" s="1508"/>
      <c r="U197" s="1508"/>
      <c r="V197" s="1508"/>
      <c r="W197" s="1508"/>
      <c r="X197" s="1508"/>
      <c r="Y197" s="1508"/>
      <c r="Z197" s="1508"/>
      <c r="AA197" s="1508"/>
      <c r="AB197" s="1508"/>
      <c r="AC197" s="1508"/>
      <c r="AD197" s="1508"/>
      <c r="AE197" s="1508"/>
      <c r="AF197" s="1508"/>
      <c r="AG197" s="1508"/>
    </row>
    <row r="198" spans="1:33" s="129" customFormat="1" ht="13.5" customHeight="1">
      <c r="A198" s="1508"/>
      <c r="B198" s="1508"/>
      <c r="C198" s="1508"/>
      <c r="D198" s="1508"/>
      <c r="E198" s="1508"/>
      <c r="F198" s="1508"/>
      <c r="G198" s="1508"/>
      <c r="H198" s="1508" t="s">
        <v>1317</v>
      </c>
      <c r="I198" s="1508"/>
      <c r="J198" s="1508"/>
      <c r="K198" s="1508"/>
      <c r="L198" s="1508"/>
      <c r="M198" s="1508"/>
      <c r="N198" s="1508"/>
      <c r="O198" s="1508"/>
      <c r="P198" s="1508"/>
      <c r="Q198" s="1508"/>
      <c r="R198" s="1508"/>
      <c r="S198" s="1508"/>
      <c r="T198" s="1508"/>
      <c r="U198" s="1508" t="s">
        <v>967</v>
      </c>
      <c r="V198" s="1508"/>
      <c r="W198" s="1508"/>
      <c r="X198" s="1508"/>
      <c r="Y198" s="1508"/>
      <c r="Z198" s="1508"/>
      <c r="AA198" s="1508"/>
      <c r="AB198" s="1508"/>
      <c r="AC198" s="1508"/>
      <c r="AD198" s="1508"/>
      <c r="AE198" s="1508"/>
      <c r="AF198" s="1508"/>
      <c r="AG198" s="1508"/>
    </row>
    <row r="199" spans="1:33" s="129" customFormat="1" ht="13.5" customHeight="1">
      <c r="A199" s="1508"/>
      <c r="B199" s="1508"/>
      <c r="C199" s="1508"/>
      <c r="D199" s="1508"/>
      <c r="E199" s="1508"/>
      <c r="F199" s="1508"/>
      <c r="G199" s="1508"/>
      <c r="H199" s="1508"/>
      <c r="I199" s="1508"/>
      <c r="J199" s="1508"/>
      <c r="K199" s="1508"/>
      <c r="L199" s="1508"/>
      <c r="M199" s="1508"/>
      <c r="N199" s="1508"/>
      <c r="O199" s="1508"/>
      <c r="P199" s="1508"/>
      <c r="Q199" s="1508"/>
      <c r="R199" s="1508"/>
      <c r="S199" s="1508"/>
      <c r="T199" s="1508"/>
      <c r="U199" s="1508"/>
      <c r="V199" s="1508"/>
      <c r="W199" s="1508"/>
      <c r="X199" s="1508"/>
      <c r="Y199" s="1508"/>
      <c r="Z199" s="1508"/>
      <c r="AA199" s="1508"/>
      <c r="AB199" s="1508"/>
      <c r="AC199" s="1508"/>
      <c r="AD199" s="1508"/>
      <c r="AE199" s="1508"/>
      <c r="AF199" s="1508"/>
      <c r="AG199" s="1508"/>
    </row>
    <row r="200" spans="1:33" s="129" customFormat="1" ht="13.5" customHeight="1">
      <c r="A200" s="1508"/>
      <c r="B200" s="1508"/>
      <c r="C200" s="1508"/>
      <c r="D200" s="1508"/>
      <c r="E200" s="1508"/>
      <c r="F200" s="1508"/>
      <c r="G200" s="1508"/>
      <c r="H200" s="1508" t="s">
        <v>966</v>
      </c>
      <c r="I200" s="1508"/>
      <c r="J200" s="1508"/>
      <c r="K200" s="1508"/>
      <c r="L200" s="1508"/>
      <c r="M200" s="1508"/>
      <c r="N200" s="1508"/>
      <c r="O200" s="1508"/>
      <c r="P200" s="1508"/>
      <c r="Q200" s="1508"/>
      <c r="R200" s="1508"/>
      <c r="S200" s="1508"/>
      <c r="T200" s="1508"/>
      <c r="U200" s="1508" t="s">
        <v>1318</v>
      </c>
      <c r="V200" s="1508"/>
      <c r="W200" s="1508"/>
      <c r="X200" s="1508"/>
      <c r="Y200" s="1508"/>
      <c r="Z200" s="1508"/>
      <c r="AA200" s="1508"/>
      <c r="AB200" s="1508"/>
      <c r="AC200" s="1508"/>
      <c r="AD200" s="1508"/>
      <c r="AE200" s="1508"/>
      <c r="AF200" s="1508"/>
      <c r="AG200" s="1508"/>
    </row>
    <row r="201" spans="1:33" s="129" customFormat="1" ht="13.5" customHeight="1">
      <c r="A201" s="1508"/>
      <c r="B201" s="1508"/>
      <c r="C201" s="1508"/>
      <c r="D201" s="1508"/>
      <c r="E201" s="1508"/>
      <c r="F201" s="1508"/>
      <c r="G201" s="1508"/>
      <c r="H201" s="1508"/>
      <c r="I201" s="1508"/>
      <c r="J201" s="1508"/>
      <c r="K201" s="1508"/>
      <c r="L201" s="1508"/>
      <c r="M201" s="1508"/>
      <c r="N201" s="1508"/>
      <c r="O201" s="1508"/>
      <c r="P201" s="1508"/>
      <c r="Q201" s="1508"/>
      <c r="R201" s="1508"/>
      <c r="S201" s="1508"/>
      <c r="T201" s="1508"/>
      <c r="U201" s="1508"/>
      <c r="V201" s="1508"/>
      <c r="W201" s="1508"/>
      <c r="X201" s="1508"/>
      <c r="Y201" s="1508"/>
      <c r="Z201" s="1508"/>
      <c r="AA201" s="1508"/>
      <c r="AB201" s="1508"/>
      <c r="AC201" s="1508"/>
      <c r="AD201" s="1508"/>
      <c r="AE201" s="1508"/>
      <c r="AF201" s="1508"/>
      <c r="AG201" s="1508"/>
    </row>
    <row r="202" spans="1:33" s="129" customFormat="1" ht="13.5" customHeight="1">
      <c r="A202" s="1508" t="s">
        <v>1319</v>
      </c>
      <c r="B202" s="1508"/>
      <c r="C202" s="1508"/>
      <c r="D202" s="1508"/>
      <c r="E202" s="1508"/>
      <c r="F202" s="1508"/>
      <c r="G202" s="1508"/>
      <c r="H202" s="1508" t="s">
        <v>1320</v>
      </c>
      <c r="I202" s="1508"/>
      <c r="J202" s="1508"/>
      <c r="K202" s="1508"/>
      <c r="L202" s="1508"/>
      <c r="M202" s="1508"/>
      <c r="N202" s="1508"/>
      <c r="O202" s="1508"/>
      <c r="P202" s="1508"/>
      <c r="Q202" s="1508"/>
      <c r="R202" s="1508"/>
      <c r="S202" s="1508"/>
      <c r="T202" s="1508"/>
      <c r="U202" s="1508" t="s">
        <v>1321</v>
      </c>
      <c r="V202" s="1508"/>
      <c r="W202" s="1508"/>
      <c r="X202" s="1508"/>
      <c r="Y202" s="1508"/>
      <c r="Z202" s="1508"/>
      <c r="AA202" s="1508"/>
      <c r="AB202" s="1508"/>
      <c r="AC202" s="1508"/>
      <c r="AD202" s="1508"/>
      <c r="AE202" s="1508"/>
      <c r="AF202" s="1508"/>
      <c r="AG202" s="1508"/>
    </row>
    <row r="203" spans="1:33" s="129" customFormat="1" ht="13.5" customHeight="1">
      <c r="A203" s="1508"/>
      <c r="B203" s="1508"/>
      <c r="C203" s="1508"/>
      <c r="D203" s="1508"/>
      <c r="E203" s="1508"/>
      <c r="F203" s="1508"/>
      <c r="G203" s="1508"/>
      <c r="H203" s="1508"/>
      <c r="I203" s="1508"/>
      <c r="J203" s="1508"/>
      <c r="K203" s="1508"/>
      <c r="L203" s="1508"/>
      <c r="M203" s="1508"/>
      <c r="N203" s="1508"/>
      <c r="O203" s="1508"/>
      <c r="P203" s="1508"/>
      <c r="Q203" s="1508"/>
      <c r="R203" s="1508"/>
      <c r="S203" s="1508"/>
      <c r="T203" s="1508"/>
      <c r="U203" s="1508"/>
      <c r="V203" s="1508"/>
      <c r="W203" s="1508"/>
      <c r="X203" s="1508"/>
      <c r="Y203" s="1508"/>
      <c r="Z203" s="1508"/>
      <c r="AA203" s="1508"/>
      <c r="AB203" s="1508"/>
      <c r="AC203" s="1508"/>
      <c r="AD203" s="1508"/>
      <c r="AE203" s="1508"/>
      <c r="AF203" s="1508"/>
      <c r="AG203" s="1508"/>
    </row>
    <row r="204" spans="1:33" s="129" customFormat="1" ht="13.5" customHeight="1">
      <c r="A204" s="1508"/>
      <c r="B204" s="1508"/>
      <c r="C204" s="1508"/>
      <c r="D204" s="1508"/>
      <c r="E204" s="1508"/>
      <c r="F204" s="1508"/>
      <c r="G204" s="1508"/>
      <c r="H204" s="1508"/>
      <c r="I204" s="1508"/>
      <c r="J204" s="1508"/>
      <c r="K204" s="1508"/>
      <c r="L204" s="1508"/>
      <c r="M204" s="1508"/>
      <c r="N204" s="1508"/>
      <c r="O204" s="1508"/>
      <c r="P204" s="1508"/>
      <c r="Q204" s="1508"/>
      <c r="R204" s="1508"/>
      <c r="S204" s="1508"/>
      <c r="T204" s="1508"/>
      <c r="U204" s="1508"/>
      <c r="V204" s="1508"/>
      <c r="W204" s="1508"/>
      <c r="X204" s="1508"/>
      <c r="Y204" s="1508"/>
      <c r="Z204" s="1508"/>
      <c r="AA204" s="1508"/>
      <c r="AB204" s="1508"/>
      <c r="AC204" s="1508"/>
      <c r="AD204" s="1508"/>
      <c r="AE204" s="1508"/>
      <c r="AF204" s="1508"/>
      <c r="AG204" s="1508"/>
    </row>
    <row r="205" spans="1:33" s="129" customFormat="1" ht="13.5" customHeight="1">
      <c r="A205" s="1508"/>
      <c r="B205" s="1508"/>
      <c r="C205" s="1508"/>
      <c r="D205" s="1508"/>
      <c r="E205" s="1508"/>
      <c r="F205" s="1508"/>
      <c r="G205" s="1508"/>
      <c r="H205" s="1508"/>
      <c r="I205" s="1508"/>
      <c r="J205" s="1508"/>
      <c r="K205" s="1508"/>
      <c r="L205" s="1508"/>
      <c r="M205" s="1508"/>
      <c r="N205" s="1508"/>
      <c r="O205" s="1508"/>
      <c r="P205" s="1508"/>
      <c r="Q205" s="1508"/>
      <c r="R205" s="1508"/>
      <c r="S205" s="1508"/>
      <c r="T205" s="1508"/>
      <c r="U205" s="1508"/>
      <c r="V205" s="1508"/>
      <c r="W205" s="1508"/>
      <c r="X205" s="1508"/>
      <c r="Y205" s="1508"/>
      <c r="Z205" s="1508"/>
      <c r="AA205" s="1508"/>
      <c r="AB205" s="1508"/>
      <c r="AC205" s="1508"/>
      <c r="AD205" s="1508"/>
      <c r="AE205" s="1508"/>
      <c r="AF205" s="1508"/>
      <c r="AG205" s="1508"/>
    </row>
    <row r="206" spans="1:33" s="129" customFormat="1" ht="13.5" customHeight="1">
      <c r="A206" s="1508"/>
      <c r="B206" s="1508"/>
      <c r="C206" s="1508"/>
      <c r="D206" s="1508"/>
      <c r="E206" s="1508"/>
      <c r="F206" s="1508"/>
      <c r="G206" s="1508"/>
      <c r="H206" s="1508"/>
      <c r="I206" s="1508"/>
      <c r="J206" s="1508"/>
      <c r="K206" s="1508"/>
      <c r="L206" s="1508"/>
      <c r="M206" s="1508"/>
      <c r="N206" s="1508"/>
      <c r="O206" s="1508"/>
      <c r="P206" s="1508"/>
      <c r="Q206" s="1508"/>
      <c r="R206" s="1508"/>
      <c r="S206" s="1508"/>
      <c r="T206" s="1508"/>
      <c r="U206" s="1508"/>
      <c r="V206" s="1508"/>
      <c r="W206" s="1508"/>
      <c r="X206" s="1508"/>
      <c r="Y206" s="1508"/>
      <c r="Z206" s="1508"/>
      <c r="AA206" s="1508"/>
      <c r="AB206" s="1508"/>
      <c r="AC206" s="1508"/>
      <c r="AD206" s="1508"/>
      <c r="AE206" s="1508"/>
      <c r="AF206" s="1508"/>
      <c r="AG206" s="1508"/>
    </row>
    <row r="207" spans="1:33" s="129" customFormat="1" ht="13.5" customHeight="1">
      <c r="A207" s="1508"/>
      <c r="B207" s="1508"/>
      <c r="C207" s="1508"/>
      <c r="D207" s="1508"/>
      <c r="E207" s="1508"/>
      <c r="F207" s="1508"/>
      <c r="G207" s="1508"/>
      <c r="H207" s="1508"/>
      <c r="I207" s="1508"/>
      <c r="J207" s="1508"/>
      <c r="K207" s="1508"/>
      <c r="L207" s="1508"/>
      <c r="M207" s="1508"/>
      <c r="N207" s="1508"/>
      <c r="O207" s="1508"/>
      <c r="P207" s="1508"/>
      <c r="Q207" s="1508"/>
      <c r="R207" s="1508"/>
      <c r="S207" s="1508"/>
      <c r="T207" s="1508"/>
      <c r="U207" s="1508"/>
      <c r="V207" s="1508"/>
      <c r="W207" s="1508"/>
      <c r="X207" s="1508"/>
      <c r="Y207" s="1508"/>
      <c r="Z207" s="1508"/>
      <c r="AA207" s="1508"/>
      <c r="AB207" s="1508"/>
      <c r="AC207" s="1508"/>
      <c r="AD207" s="1508"/>
      <c r="AE207" s="1508"/>
      <c r="AF207" s="1508"/>
      <c r="AG207" s="1508"/>
    </row>
    <row r="208" spans="1:33" s="129" customFormat="1" ht="13.5" customHeight="1">
      <c r="A208" s="1508"/>
      <c r="B208" s="1508"/>
      <c r="C208" s="1508"/>
      <c r="D208" s="1508"/>
      <c r="E208" s="1508"/>
      <c r="F208" s="1508"/>
      <c r="G208" s="1508"/>
      <c r="H208" s="1508"/>
      <c r="I208" s="1508"/>
      <c r="J208" s="1508"/>
      <c r="K208" s="1508"/>
      <c r="L208" s="1508"/>
      <c r="M208" s="1508"/>
      <c r="N208" s="1508"/>
      <c r="O208" s="1508"/>
      <c r="P208" s="1508"/>
      <c r="Q208" s="1508"/>
      <c r="R208" s="1508"/>
      <c r="S208" s="1508"/>
      <c r="T208" s="1508"/>
      <c r="U208" s="1508"/>
      <c r="V208" s="1508"/>
      <c r="W208" s="1508"/>
      <c r="X208" s="1508"/>
      <c r="Y208" s="1508"/>
      <c r="Z208" s="1508"/>
      <c r="AA208" s="1508"/>
      <c r="AB208" s="1508"/>
      <c r="AC208" s="1508"/>
      <c r="AD208" s="1508"/>
      <c r="AE208" s="1508"/>
      <c r="AF208" s="1508"/>
      <c r="AG208" s="1508"/>
    </row>
    <row r="209" spans="1:33" s="129" customFormat="1" ht="13.5" customHeight="1">
      <c r="A209" s="1508"/>
      <c r="B209" s="1508"/>
      <c r="C209" s="1508"/>
      <c r="D209" s="1508"/>
      <c r="E209" s="1508"/>
      <c r="F209" s="1508"/>
      <c r="G209" s="1508"/>
      <c r="H209" s="1508"/>
      <c r="I209" s="1508"/>
      <c r="J209" s="1508"/>
      <c r="K209" s="1508"/>
      <c r="L209" s="1508"/>
      <c r="M209" s="1508"/>
      <c r="N209" s="1508"/>
      <c r="O209" s="1508"/>
      <c r="P209" s="1508"/>
      <c r="Q209" s="1508"/>
      <c r="R209" s="1508"/>
      <c r="S209" s="1508"/>
      <c r="T209" s="1508"/>
      <c r="U209" s="1508"/>
      <c r="V209" s="1508"/>
      <c r="W209" s="1508"/>
      <c r="X209" s="1508"/>
      <c r="Y209" s="1508"/>
      <c r="Z209" s="1508"/>
      <c r="AA209" s="1508"/>
      <c r="AB209" s="1508"/>
      <c r="AC209" s="1508"/>
      <c r="AD209" s="1508"/>
      <c r="AE209" s="1508"/>
      <c r="AF209" s="1508"/>
      <c r="AG209" s="1508"/>
    </row>
    <row r="210" spans="1:33" s="129" customFormat="1" ht="13.5" customHeight="1">
      <c r="A210" s="1508"/>
      <c r="B210" s="1508"/>
      <c r="C210" s="1508"/>
      <c r="D210" s="1508"/>
      <c r="E210" s="1508"/>
      <c r="F210" s="1508"/>
      <c r="G210" s="1508"/>
      <c r="H210" s="1508"/>
      <c r="I210" s="1508"/>
      <c r="J210" s="1508"/>
      <c r="K210" s="1508"/>
      <c r="L210" s="1508"/>
      <c r="M210" s="1508"/>
      <c r="N210" s="1508"/>
      <c r="O210" s="1508"/>
      <c r="P210" s="1508"/>
      <c r="Q210" s="1508"/>
      <c r="R210" s="1508"/>
      <c r="S210" s="1508"/>
      <c r="T210" s="1508"/>
      <c r="U210" s="1508"/>
      <c r="V210" s="1508"/>
      <c r="W210" s="1508"/>
      <c r="X210" s="1508"/>
      <c r="Y210" s="1508"/>
      <c r="Z210" s="1508"/>
      <c r="AA210" s="1508"/>
      <c r="AB210" s="1508"/>
      <c r="AC210" s="1508"/>
      <c r="AD210" s="1508"/>
      <c r="AE210" s="1508"/>
      <c r="AF210" s="1508"/>
      <c r="AG210" s="1508"/>
    </row>
    <row r="211" spans="1:33" s="129" customFormat="1" ht="13.5" customHeight="1">
      <c r="A211" s="1508"/>
      <c r="B211" s="1508"/>
      <c r="C211" s="1508"/>
      <c r="D211" s="1508"/>
      <c r="E211" s="1508"/>
      <c r="F211" s="1508"/>
      <c r="G211" s="1508"/>
      <c r="H211" s="1508"/>
      <c r="I211" s="1508"/>
      <c r="J211" s="1508"/>
      <c r="K211" s="1508"/>
      <c r="L211" s="1508"/>
      <c r="M211" s="1508"/>
      <c r="N211" s="1508"/>
      <c r="O211" s="1508"/>
      <c r="P211" s="1508"/>
      <c r="Q211" s="1508"/>
      <c r="R211" s="1508"/>
      <c r="S211" s="1508"/>
      <c r="T211" s="1508"/>
      <c r="U211" s="1508"/>
      <c r="V211" s="1508"/>
      <c r="W211" s="1508"/>
      <c r="X211" s="1508"/>
      <c r="Y211" s="1508"/>
      <c r="Z211" s="1508"/>
      <c r="AA211" s="1508"/>
      <c r="AB211" s="1508"/>
      <c r="AC211" s="1508"/>
      <c r="AD211" s="1508"/>
      <c r="AE211" s="1508"/>
      <c r="AF211" s="1508"/>
      <c r="AG211" s="1508"/>
    </row>
    <row r="212" spans="1:33" s="129" customFormat="1" ht="13.5" customHeight="1">
      <c r="A212" s="1508" t="s">
        <v>1322</v>
      </c>
      <c r="B212" s="1508"/>
      <c r="C212" s="1508"/>
      <c r="D212" s="1508"/>
      <c r="E212" s="1508"/>
      <c r="F212" s="1508"/>
      <c r="G212" s="1508"/>
      <c r="H212" s="1508" t="s">
        <v>1323</v>
      </c>
      <c r="I212" s="1508"/>
      <c r="J212" s="1508"/>
      <c r="K212" s="1508"/>
      <c r="L212" s="1508"/>
      <c r="M212" s="1508"/>
      <c r="N212" s="1508"/>
      <c r="O212" s="1508"/>
      <c r="P212" s="1508"/>
      <c r="Q212" s="1508"/>
      <c r="R212" s="1508"/>
      <c r="S212" s="1508"/>
      <c r="T212" s="1508"/>
      <c r="U212" s="1508" t="s">
        <v>1324</v>
      </c>
      <c r="V212" s="1508"/>
      <c r="W212" s="1508"/>
      <c r="X212" s="1508"/>
      <c r="Y212" s="1508"/>
      <c r="Z212" s="1508"/>
      <c r="AA212" s="1508"/>
      <c r="AB212" s="1508"/>
      <c r="AC212" s="1508"/>
      <c r="AD212" s="1508"/>
      <c r="AE212" s="1508"/>
      <c r="AF212" s="1508"/>
      <c r="AG212" s="1508"/>
    </row>
    <row r="213" spans="1:33" s="129" customFormat="1" ht="13.5" customHeight="1">
      <c r="A213" s="1508"/>
      <c r="B213" s="1508"/>
      <c r="C213" s="1508"/>
      <c r="D213" s="1508"/>
      <c r="E213" s="1508"/>
      <c r="F213" s="1508"/>
      <c r="G213" s="1508"/>
      <c r="H213" s="1508"/>
      <c r="I213" s="1508"/>
      <c r="J213" s="1508"/>
      <c r="K213" s="1508"/>
      <c r="L213" s="1508"/>
      <c r="M213" s="1508"/>
      <c r="N213" s="1508"/>
      <c r="O213" s="1508"/>
      <c r="P213" s="1508"/>
      <c r="Q213" s="1508"/>
      <c r="R213" s="1508"/>
      <c r="S213" s="1508"/>
      <c r="T213" s="1508"/>
      <c r="U213" s="1508"/>
      <c r="V213" s="1508"/>
      <c r="W213" s="1508"/>
      <c r="X213" s="1508"/>
      <c r="Y213" s="1508"/>
      <c r="Z213" s="1508"/>
      <c r="AA213" s="1508"/>
      <c r="AB213" s="1508"/>
      <c r="AC213" s="1508"/>
      <c r="AD213" s="1508"/>
      <c r="AE213" s="1508"/>
      <c r="AF213" s="1508"/>
      <c r="AG213" s="1508"/>
    </row>
    <row r="214" spans="1:33" s="129" customFormat="1" ht="13.5" customHeight="1">
      <c r="A214" s="1508"/>
      <c r="B214" s="1508"/>
      <c r="C214" s="1508"/>
      <c r="D214" s="1508"/>
      <c r="E214" s="1508"/>
      <c r="F214" s="1508"/>
      <c r="G214" s="1508"/>
      <c r="H214" s="1508"/>
      <c r="I214" s="1508"/>
      <c r="J214" s="1508"/>
      <c r="K214" s="1508"/>
      <c r="L214" s="1508"/>
      <c r="M214" s="1508"/>
      <c r="N214" s="1508"/>
      <c r="O214" s="1508"/>
      <c r="P214" s="1508"/>
      <c r="Q214" s="1508"/>
      <c r="R214" s="1508"/>
      <c r="S214" s="1508"/>
      <c r="T214" s="1508"/>
      <c r="U214" s="1508"/>
      <c r="V214" s="1508"/>
      <c r="W214" s="1508"/>
      <c r="X214" s="1508"/>
      <c r="Y214" s="1508"/>
      <c r="Z214" s="1508"/>
      <c r="AA214" s="1508"/>
      <c r="AB214" s="1508"/>
      <c r="AC214" s="1508"/>
      <c r="AD214" s="1508"/>
      <c r="AE214" s="1508"/>
      <c r="AF214" s="1508"/>
      <c r="AG214" s="1508"/>
    </row>
    <row r="215" spans="1:33" s="129" customFormat="1" ht="13.5" customHeight="1">
      <c r="A215" s="1508"/>
      <c r="B215" s="1508"/>
      <c r="C215" s="1508"/>
      <c r="D215" s="1508"/>
      <c r="E215" s="1508"/>
      <c r="F215" s="1508"/>
      <c r="G215" s="1508"/>
      <c r="H215" s="1508" t="s">
        <v>1325</v>
      </c>
      <c r="I215" s="1508"/>
      <c r="J215" s="1508"/>
      <c r="K215" s="1508"/>
      <c r="L215" s="1508"/>
      <c r="M215" s="1508"/>
      <c r="N215" s="1508"/>
      <c r="O215" s="1508"/>
      <c r="P215" s="1508"/>
      <c r="Q215" s="1508"/>
      <c r="R215" s="1508"/>
      <c r="S215" s="1508"/>
      <c r="T215" s="1508"/>
      <c r="U215" s="1508" t="s">
        <v>1326</v>
      </c>
      <c r="V215" s="1508"/>
      <c r="W215" s="1508"/>
      <c r="X215" s="1508"/>
      <c r="Y215" s="1508"/>
      <c r="Z215" s="1508"/>
      <c r="AA215" s="1508"/>
      <c r="AB215" s="1508"/>
      <c r="AC215" s="1508"/>
      <c r="AD215" s="1508"/>
      <c r="AE215" s="1508"/>
      <c r="AF215" s="1508"/>
      <c r="AG215" s="1508"/>
    </row>
    <row r="216" spans="1:33" s="129" customFormat="1" ht="13.5" customHeight="1">
      <c r="A216" s="1508"/>
      <c r="B216" s="1508"/>
      <c r="C216" s="1508"/>
      <c r="D216" s="1508"/>
      <c r="E216" s="1508"/>
      <c r="F216" s="1508"/>
      <c r="G216" s="1508"/>
      <c r="H216" s="1508"/>
      <c r="I216" s="1508"/>
      <c r="J216" s="1508"/>
      <c r="K216" s="1508"/>
      <c r="L216" s="1508"/>
      <c r="M216" s="1508"/>
      <c r="N216" s="1508"/>
      <c r="O216" s="1508"/>
      <c r="P216" s="1508"/>
      <c r="Q216" s="1508"/>
      <c r="R216" s="1508"/>
      <c r="S216" s="1508"/>
      <c r="T216" s="1508"/>
      <c r="U216" s="1508"/>
      <c r="V216" s="1508"/>
      <c r="W216" s="1508"/>
      <c r="X216" s="1508"/>
      <c r="Y216" s="1508"/>
      <c r="Z216" s="1508"/>
      <c r="AA216" s="1508"/>
      <c r="AB216" s="1508"/>
      <c r="AC216" s="1508"/>
      <c r="AD216" s="1508"/>
      <c r="AE216" s="1508"/>
      <c r="AF216" s="1508"/>
      <c r="AG216" s="1508"/>
    </row>
    <row r="217" spans="1:33" s="129" customFormat="1" ht="13.5" customHeight="1">
      <c r="A217" s="1508"/>
      <c r="B217" s="1508"/>
      <c r="C217" s="1508"/>
      <c r="D217" s="1508"/>
      <c r="E217" s="1508"/>
      <c r="F217" s="1508"/>
      <c r="G217" s="1508"/>
      <c r="H217" s="1508" t="s">
        <v>1327</v>
      </c>
      <c r="I217" s="1508"/>
      <c r="J217" s="1508"/>
      <c r="K217" s="1508"/>
      <c r="L217" s="1508"/>
      <c r="M217" s="1508"/>
      <c r="N217" s="1508"/>
      <c r="O217" s="1508"/>
      <c r="P217" s="1508"/>
      <c r="Q217" s="1508"/>
      <c r="R217" s="1508"/>
      <c r="S217" s="1508"/>
      <c r="T217" s="1508"/>
      <c r="U217" s="1508" t="s">
        <v>1326</v>
      </c>
      <c r="V217" s="1508"/>
      <c r="W217" s="1508"/>
      <c r="X217" s="1508"/>
      <c r="Y217" s="1508"/>
      <c r="Z217" s="1508"/>
      <c r="AA217" s="1508"/>
      <c r="AB217" s="1508"/>
      <c r="AC217" s="1508"/>
      <c r="AD217" s="1508"/>
      <c r="AE217" s="1508"/>
      <c r="AF217" s="1508"/>
      <c r="AG217" s="1508"/>
    </row>
    <row r="218" spans="1:33" s="129" customFormat="1" ht="13.5" customHeight="1">
      <c r="A218" s="1508"/>
      <c r="B218" s="1508"/>
      <c r="C218" s="1508"/>
      <c r="D218" s="1508"/>
      <c r="E218" s="1508"/>
      <c r="F218" s="1508"/>
      <c r="G218" s="1508"/>
      <c r="H218" s="1508"/>
      <c r="I218" s="1508"/>
      <c r="J218" s="1508"/>
      <c r="K218" s="1508"/>
      <c r="L218" s="1508"/>
      <c r="M218" s="1508"/>
      <c r="N218" s="1508"/>
      <c r="O218" s="1508"/>
      <c r="P218" s="1508"/>
      <c r="Q218" s="1508"/>
      <c r="R218" s="1508"/>
      <c r="S218" s="1508"/>
      <c r="T218" s="1508"/>
      <c r="U218" s="1508"/>
      <c r="V218" s="1508"/>
      <c r="W218" s="1508"/>
      <c r="X218" s="1508"/>
      <c r="Y218" s="1508"/>
      <c r="Z218" s="1508"/>
      <c r="AA218" s="1508"/>
      <c r="AB218" s="1508"/>
      <c r="AC218" s="1508"/>
      <c r="AD218" s="1508"/>
      <c r="AE218" s="1508"/>
      <c r="AF218" s="1508"/>
      <c r="AG218" s="1508"/>
    </row>
    <row r="219" spans="1:33" s="129" customFormat="1" ht="13.5" customHeight="1">
      <c r="A219" s="1508"/>
      <c r="B219" s="1508"/>
      <c r="C219" s="1508"/>
      <c r="D219" s="1508"/>
      <c r="E219" s="1508"/>
      <c r="F219" s="1508"/>
      <c r="G219" s="1508"/>
      <c r="H219" s="1508"/>
      <c r="I219" s="1508"/>
      <c r="J219" s="1508"/>
      <c r="K219" s="1508"/>
      <c r="L219" s="1508"/>
      <c r="M219" s="1508"/>
      <c r="N219" s="1508"/>
      <c r="O219" s="1508"/>
      <c r="P219" s="1508"/>
      <c r="Q219" s="1508"/>
      <c r="R219" s="1508"/>
      <c r="S219" s="1508"/>
      <c r="T219" s="1508"/>
      <c r="U219" s="1508"/>
      <c r="V219" s="1508"/>
      <c r="W219" s="1508"/>
      <c r="X219" s="1508"/>
      <c r="Y219" s="1508"/>
      <c r="Z219" s="1508"/>
      <c r="AA219" s="1508"/>
      <c r="AB219" s="1508"/>
      <c r="AC219" s="1508"/>
      <c r="AD219" s="1508"/>
      <c r="AE219" s="1508"/>
      <c r="AF219" s="1508"/>
      <c r="AG219" s="1508"/>
    </row>
    <row r="220" spans="1:33" s="129" customFormat="1" ht="13.5" customHeight="1">
      <c r="A220" s="1508"/>
      <c r="B220" s="1508"/>
      <c r="C220" s="1508"/>
      <c r="D220" s="1508"/>
      <c r="E220" s="1508"/>
      <c r="F220" s="1508"/>
      <c r="G220" s="1508"/>
      <c r="H220" s="1508"/>
      <c r="I220" s="1508"/>
      <c r="J220" s="1508"/>
      <c r="K220" s="1508"/>
      <c r="L220" s="1508"/>
      <c r="M220" s="1508"/>
      <c r="N220" s="1508"/>
      <c r="O220" s="1508"/>
      <c r="P220" s="1508"/>
      <c r="Q220" s="1508"/>
      <c r="R220" s="1508"/>
      <c r="S220" s="1508"/>
      <c r="T220" s="1508"/>
      <c r="U220" s="1508"/>
      <c r="V220" s="1508"/>
      <c r="W220" s="1508"/>
      <c r="X220" s="1508"/>
      <c r="Y220" s="1508"/>
      <c r="Z220" s="1508"/>
      <c r="AA220" s="1508"/>
      <c r="AB220" s="1508"/>
      <c r="AC220" s="1508"/>
      <c r="AD220" s="1508"/>
      <c r="AE220" s="1508"/>
      <c r="AF220" s="1508"/>
      <c r="AG220" s="1508"/>
    </row>
    <row r="221" spans="1:33" s="129" customFormat="1" ht="13.5" customHeight="1">
      <c r="A221" s="1508"/>
      <c r="B221" s="1508"/>
      <c r="C221" s="1508"/>
      <c r="D221" s="1508"/>
      <c r="E221" s="1508"/>
      <c r="F221" s="1508"/>
      <c r="G221" s="1508"/>
      <c r="H221" s="1508"/>
      <c r="I221" s="1508"/>
      <c r="J221" s="1508"/>
      <c r="K221" s="1508"/>
      <c r="L221" s="1508"/>
      <c r="M221" s="1508"/>
      <c r="N221" s="1508"/>
      <c r="O221" s="1508"/>
      <c r="P221" s="1508"/>
      <c r="Q221" s="1508"/>
      <c r="R221" s="1508"/>
      <c r="S221" s="1508"/>
      <c r="T221" s="1508"/>
      <c r="U221" s="1508"/>
      <c r="V221" s="1508"/>
      <c r="W221" s="1508"/>
      <c r="X221" s="1508"/>
      <c r="Y221" s="1508"/>
      <c r="Z221" s="1508"/>
      <c r="AA221" s="1508"/>
      <c r="AB221" s="1508"/>
      <c r="AC221" s="1508"/>
      <c r="AD221" s="1508"/>
      <c r="AE221" s="1508"/>
      <c r="AF221" s="1508"/>
      <c r="AG221" s="1508"/>
    </row>
    <row r="222" spans="1:33" s="129" customFormat="1" ht="13.5" customHeight="1">
      <c r="A222" s="1508"/>
      <c r="B222" s="1508"/>
      <c r="C222" s="1508"/>
      <c r="D222" s="1508"/>
      <c r="E222" s="1508"/>
      <c r="F222" s="1508"/>
      <c r="G222" s="1508"/>
      <c r="H222" s="1508"/>
      <c r="I222" s="1508"/>
      <c r="J222" s="1508"/>
      <c r="K222" s="1508"/>
      <c r="L222" s="1508"/>
      <c r="M222" s="1508"/>
      <c r="N222" s="1508"/>
      <c r="O222" s="1508"/>
      <c r="P222" s="1508"/>
      <c r="Q222" s="1508"/>
      <c r="R222" s="1508"/>
      <c r="S222" s="1508"/>
      <c r="T222" s="1508"/>
      <c r="U222" s="1508"/>
      <c r="V222" s="1508"/>
      <c r="W222" s="1508"/>
      <c r="X222" s="1508"/>
      <c r="Y222" s="1508"/>
      <c r="Z222" s="1508"/>
      <c r="AA222" s="1508"/>
      <c r="AB222" s="1508"/>
      <c r="AC222" s="1508"/>
      <c r="AD222" s="1508"/>
      <c r="AE222" s="1508"/>
      <c r="AF222" s="1508"/>
      <c r="AG222" s="1508"/>
    </row>
    <row r="223" spans="1:33" s="129" customFormat="1" ht="13.5" customHeight="1">
      <c r="A223" s="1508"/>
      <c r="B223" s="1508"/>
      <c r="C223" s="1508"/>
      <c r="D223" s="1508"/>
      <c r="E223" s="1508"/>
      <c r="F223" s="1508"/>
      <c r="G223" s="1508"/>
      <c r="H223" s="1508"/>
      <c r="I223" s="1508"/>
      <c r="J223" s="1508"/>
      <c r="K223" s="1508"/>
      <c r="L223" s="1508"/>
      <c r="M223" s="1508"/>
      <c r="N223" s="1508"/>
      <c r="O223" s="1508"/>
      <c r="P223" s="1508"/>
      <c r="Q223" s="1508"/>
      <c r="R223" s="1508"/>
      <c r="S223" s="1508"/>
      <c r="T223" s="1508"/>
      <c r="U223" s="1508"/>
      <c r="V223" s="1508"/>
      <c r="W223" s="1508"/>
      <c r="X223" s="1508"/>
      <c r="Y223" s="1508"/>
      <c r="Z223" s="1508"/>
      <c r="AA223" s="1508"/>
      <c r="AB223" s="1508"/>
      <c r="AC223" s="1508"/>
      <c r="AD223" s="1508"/>
      <c r="AE223" s="1508"/>
      <c r="AF223" s="1508"/>
      <c r="AG223" s="1508"/>
    </row>
    <row r="224" spans="1:33" s="129" customFormat="1" ht="13.5" customHeight="1">
      <c r="A224" s="1508"/>
      <c r="B224" s="1508"/>
      <c r="C224" s="1508"/>
      <c r="D224" s="1508"/>
      <c r="E224" s="1508"/>
      <c r="F224" s="1508"/>
      <c r="G224" s="1508"/>
      <c r="H224" s="1508"/>
      <c r="I224" s="1508"/>
      <c r="J224" s="1508"/>
      <c r="K224" s="1508"/>
      <c r="L224" s="1508"/>
      <c r="M224" s="1508"/>
      <c r="N224" s="1508"/>
      <c r="O224" s="1508"/>
      <c r="P224" s="1508"/>
      <c r="Q224" s="1508"/>
      <c r="R224" s="1508"/>
      <c r="S224" s="1508"/>
      <c r="T224" s="1508"/>
      <c r="U224" s="1508"/>
      <c r="V224" s="1508"/>
      <c r="W224" s="1508"/>
      <c r="X224" s="1508"/>
      <c r="Y224" s="1508"/>
      <c r="Z224" s="1508"/>
      <c r="AA224" s="1508"/>
      <c r="AB224" s="1508"/>
      <c r="AC224" s="1508"/>
      <c r="AD224" s="1508"/>
      <c r="AE224" s="1508"/>
      <c r="AF224" s="1508"/>
      <c r="AG224" s="1508"/>
    </row>
    <row r="225" spans="1:33" s="129" customFormat="1" ht="13.5" customHeight="1">
      <c r="A225" s="1508"/>
      <c r="B225" s="1508"/>
      <c r="C225" s="1508"/>
      <c r="D225" s="1508"/>
      <c r="E225" s="1508"/>
      <c r="F225" s="1508"/>
      <c r="G225" s="1508"/>
      <c r="H225" s="1508"/>
      <c r="I225" s="1508"/>
      <c r="J225" s="1508"/>
      <c r="K225" s="1508"/>
      <c r="L225" s="1508"/>
      <c r="M225" s="1508"/>
      <c r="N225" s="1508"/>
      <c r="O225" s="1508"/>
      <c r="P225" s="1508"/>
      <c r="Q225" s="1508"/>
      <c r="R225" s="1508"/>
      <c r="S225" s="1508"/>
      <c r="T225" s="1508"/>
      <c r="U225" s="1508"/>
      <c r="V225" s="1508"/>
      <c r="W225" s="1508"/>
      <c r="X225" s="1508"/>
      <c r="Y225" s="1508"/>
      <c r="Z225" s="1508"/>
      <c r="AA225" s="1508"/>
      <c r="AB225" s="1508"/>
      <c r="AC225" s="1508"/>
      <c r="AD225" s="1508"/>
      <c r="AE225" s="1508"/>
      <c r="AF225" s="1508"/>
      <c r="AG225" s="1508"/>
    </row>
    <row r="226" spans="1:33" s="129" customFormat="1" ht="13.5" customHeight="1">
      <c r="A226" s="1508"/>
      <c r="B226" s="1508"/>
      <c r="C226" s="1508"/>
      <c r="D226" s="1508"/>
      <c r="E226" s="1508"/>
      <c r="F226" s="1508"/>
      <c r="G226" s="1508"/>
      <c r="H226" s="1508"/>
      <c r="I226" s="1508"/>
      <c r="J226" s="1508"/>
      <c r="K226" s="1508"/>
      <c r="L226" s="1508"/>
      <c r="M226" s="1508"/>
      <c r="N226" s="1508"/>
      <c r="O226" s="1508"/>
      <c r="P226" s="1508"/>
      <c r="Q226" s="1508"/>
      <c r="R226" s="1508"/>
      <c r="S226" s="1508"/>
      <c r="T226" s="1508"/>
      <c r="U226" s="1508"/>
      <c r="V226" s="1508"/>
      <c r="W226" s="1508"/>
      <c r="X226" s="1508"/>
      <c r="Y226" s="1508"/>
      <c r="Z226" s="1508"/>
      <c r="AA226" s="1508"/>
      <c r="AB226" s="1508"/>
      <c r="AC226" s="1508"/>
      <c r="AD226" s="1508"/>
      <c r="AE226" s="1508"/>
      <c r="AF226" s="1508"/>
      <c r="AG226" s="1508"/>
    </row>
    <row r="227" spans="1:33" s="129" customFormat="1" ht="13.5" customHeight="1">
      <c r="A227" s="1508"/>
      <c r="B227" s="1508"/>
      <c r="C227" s="1508"/>
      <c r="D227" s="1508"/>
      <c r="E227" s="1508"/>
      <c r="F227" s="1508"/>
      <c r="G227" s="1508"/>
      <c r="H227" s="1508"/>
      <c r="I227" s="1508"/>
      <c r="J227" s="1508"/>
      <c r="K227" s="1508"/>
      <c r="L227" s="1508"/>
      <c r="M227" s="1508"/>
      <c r="N227" s="1508"/>
      <c r="O227" s="1508"/>
      <c r="P227" s="1508"/>
      <c r="Q227" s="1508"/>
      <c r="R227" s="1508"/>
      <c r="S227" s="1508"/>
      <c r="T227" s="1508"/>
      <c r="U227" s="1508"/>
      <c r="V227" s="1508"/>
      <c r="W227" s="1508"/>
      <c r="X227" s="1508"/>
      <c r="Y227" s="1508"/>
      <c r="Z227" s="1508"/>
      <c r="AA227" s="1508"/>
      <c r="AB227" s="1508"/>
      <c r="AC227" s="1508"/>
      <c r="AD227" s="1508"/>
      <c r="AE227" s="1508"/>
      <c r="AF227" s="1508"/>
      <c r="AG227" s="1508"/>
    </row>
    <row r="228" spans="1:33" s="129" customFormat="1" ht="13.5" customHeight="1">
      <c r="A228" s="1508"/>
      <c r="B228" s="1508"/>
      <c r="C228" s="1508"/>
      <c r="D228" s="1508"/>
      <c r="E228" s="1508"/>
      <c r="F228" s="1508"/>
      <c r="G228" s="1508"/>
      <c r="H228" s="1508"/>
      <c r="I228" s="1508"/>
      <c r="J228" s="1508"/>
      <c r="K228" s="1508"/>
      <c r="L228" s="1508"/>
      <c r="M228" s="1508"/>
      <c r="N228" s="1508"/>
      <c r="O228" s="1508"/>
      <c r="P228" s="1508"/>
      <c r="Q228" s="1508"/>
      <c r="R228" s="1508"/>
      <c r="S228" s="1508"/>
      <c r="T228" s="1508"/>
      <c r="U228" s="1508"/>
      <c r="V228" s="1508"/>
      <c r="W228" s="1508"/>
      <c r="X228" s="1508"/>
      <c r="Y228" s="1508"/>
      <c r="Z228" s="1508"/>
      <c r="AA228" s="1508"/>
      <c r="AB228" s="1508"/>
      <c r="AC228" s="1508"/>
      <c r="AD228" s="1508"/>
      <c r="AE228" s="1508"/>
      <c r="AF228" s="1508"/>
      <c r="AG228" s="1508"/>
    </row>
    <row r="229" spans="1:33" s="129" customFormat="1" ht="13.5" customHeight="1">
      <c r="A229" s="1508"/>
      <c r="B229" s="1508"/>
      <c r="C229" s="1508"/>
      <c r="D229" s="1508"/>
      <c r="E229" s="1508"/>
      <c r="F229" s="1508"/>
      <c r="G229" s="1508"/>
      <c r="H229" s="1508"/>
      <c r="I229" s="1508"/>
      <c r="J229" s="1508"/>
      <c r="K229" s="1508"/>
      <c r="L229" s="1508"/>
      <c r="M229" s="1508"/>
      <c r="N229" s="1508"/>
      <c r="O229" s="1508"/>
      <c r="P229" s="1508"/>
      <c r="Q229" s="1508"/>
      <c r="R229" s="1508"/>
      <c r="S229" s="1508"/>
      <c r="T229" s="1508"/>
      <c r="U229" s="1508"/>
      <c r="V229" s="1508"/>
      <c r="W229" s="1508"/>
      <c r="X229" s="1508"/>
      <c r="Y229" s="1508"/>
      <c r="Z229" s="1508"/>
      <c r="AA229" s="1508"/>
      <c r="AB229" s="1508"/>
      <c r="AC229" s="1508"/>
      <c r="AD229" s="1508"/>
      <c r="AE229" s="1508"/>
      <c r="AF229" s="1508"/>
      <c r="AG229" s="1508"/>
    </row>
    <row r="230" spans="1:33" s="129" customFormat="1" ht="13.5" customHeight="1">
      <c r="A230" s="1508"/>
      <c r="B230" s="1508"/>
      <c r="C230" s="1508"/>
      <c r="D230" s="1508"/>
      <c r="E230" s="1508"/>
      <c r="F230" s="1508"/>
      <c r="G230" s="1508"/>
      <c r="H230" s="1508"/>
      <c r="I230" s="1508"/>
      <c r="J230" s="1508"/>
      <c r="K230" s="1508"/>
      <c r="L230" s="1508"/>
      <c r="M230" s="1508"/>
      <c r="N230" s="1508"/>
      <c r="O230" s="1508"/>
      <c r="P230" s="1508"/>
      <c r="Q230" s="1508"/>
      <c r="R230" s="1508"/>
      <c r="S230" s="1508"/>
      <c r="T230" s="1508"/>
      <c r="U230" s="1508"/>
      <c r="V230" s="1508"/>
      <c r="W230" s="1508"/>
      <c r="X230" s="1508"/>
      <c r="Y230" s="1508"/>
      <c r="Z230" s="1508"/>
      <c r="AA230" s="1508"/>
      <c r="AB230" s="1508"/>
      <c r="AC230" s="1508"/>
      <c r="AD230" s="1508"/>
      <c r="AE230" s="1508"/>
      <c r="AF230" s="1508"/>
      <c r="AG230" s="1508"/>
    </row>
    <row r="231" spans="1:33" s="129" customFormat="1" ht="13.5" customHeight="1">
      <c r="A231" s="1508"/>
      <c r="B231" s="1508"/>
      <c r="C231" s="1508"/>
      <c r="D231" s="1508"/>
      <c r="E231" s="1508"/>
      <c r="F231" s="1508"/>
      <c r="G231" s="1508"/>
      <c r="H231" s="1508"/>
      <c r="I231" s="1508"/>
      <c r="J231" s="1508"/>
      <c r="K231" s="1508"/>
      <c r="L231" s="1508"/>
      <c r="M231" s="1508"/>
      <c r="N231" s="1508"/>
      <c r="O231" s="1508"/>
      <c r="P231" s="1508"/>
      <c r="Q231" s="1508"/>
      <c r="R231" s="1508"/>
      <c r="S231" s="1508"/>
      <c r="T231" s="1508"/>
      <c r="U231" s="1508"/>
      <c r="V231" s="1508"/>
      <c r="W231" s="1508"/>
      <c r="X231" s="1508"/>
      <c r="Y231" s="1508"/>
      <c r="Z231" s="1508"/>
      <c r="AA231" s="1508"/>
      <c r="AB231" s="1508"/>
      <c r="AC231" s="1508"/>
      <c r="AD231" s="1508"/>
      <c r="AE231" s="1508"/>
      <c r="AF231" s="1508"/>
      <c r="AG231" s="1508"/>
    </row>
    <row r="232" spans="1:33" s="129" customFormat="1" ht="13.5" customHeight="1">
      <c r="A232" s="1508"/>
      <c r="B232" s="1508"/>
      <c r="C232" s="1508"/>
      <c r="D232" s="1508"/>
      <c r="E232" s="1508"/>
      <c r="F232" s="1508"/>
      <c r="G232" s="1508"/>
      <c r="H232" s="1508"/>
      <c r="I232" s="1508"/>
      <c r="J232" s="1508"/>
      <c r="K232" s="1508"/>
      <c r="L232" s="1508"/>
      <c r="M232" s="1508"/>
      <c r="N232" s="1508"/>
      <c r="O232" s="1508"/>
      <c r="P232" s="1508"/>
      <c r="Q232" s="1508"/>
      <c r="R232" s="1508"/>
      <c r="S232" s="1508"/>
      <c r="T232" s="1508"/>
      <c r="U232" s="1508"/>
      <c r="V232" s="1508"/>
      <c r="W232" s="1508"/>
      <c r="X232" s="1508"/>
      <c r="Y232" s="1508"/>
      <c r="Z232" s="1508"/>
      <c r="AA232" s="1508"/>
      <c r="AB232" s="1508"/>
      <c r="AC232" s="1508"/>
      <c r="AD232" s="1508"/>
      <c r="AE232" s="1508"/>
      <c r="AF232" s="1508"/>
      <c r="AG232" s="1508"/>
    </row>
    <row r="233" spans="1:33" s="129" customFormat="1" ht="13.5" customHeight="1">
      <c r="A233" s="1508"/>
      <c r="B233" s="1508"/>
      <c r="C233" s="1508"/>
      <c r="D233" s="1508"/>
      <c r="E233" s="1508"/>
      <c r="F233" s="1508"/>
      <c r="G233" s="1508"/>
      <c r="H233" s="1508"/>
      <c r="I233" s="1508"/>
      <c r="J233" s="1508"/>
      <c r="K233" s="1508"/>
      <c r="L233" s="1508"/>
      <c r="M233" s="1508"/>
      <c r="N233" s="1508"/>
      <c r="O233" s="1508"/>
      <c r="P233" s="1508"/>
      <c r="Q233" s="1508"/>
      <c r="R233" s="1508"/>
      <c r="S233" s="1508"/>
      <c r="T233" s="1508"/>
      <c r="U233" s="1508"/>
      <c r="V233" s="1508"/>
      <c r="W233" s="1508"/>
      <c r="X233" s="1508"/>
      <c r="Y233" s="1508"/>
      <c r="Z233" s="1508"/>
      <c r="AA233" s="1508"/>
      <c r="AB233" s="1508"/>
      <c r="AC233" s="1508"/>
      <c r="AD233" s="1508"/>
      <c r="AE233" s="1508"/>
      <c r="AF233" s="1508"/>
      <c r="AG233" s="1508"/>
    </row>
    <row r="234" spans="1:33" s="129" customFormat="1" ht="13.5" customHeight="1">
      <c r="A234" s="1508"/>
      <c r="B234" s="1508"/>
      <c r="C234" s="1508"/>
      <c r="D234" s="1508"/>
      <c r="E234" s="1508"/>
      <c r="F234" s="1508"/>
      <c r="G234" s="1508"/>
      <c r="H234" s="1508" t="s">
        <v>1328</v>
      </c>
      <c r="I234" s="1508"/>
      <c r="J234" s="1508"/>
      <c r="K234" s="1508"/>
      <c r="L234" s="1508"/>
      <c r="M234" s="1508"/>
      <c r="N234" s="1508"/>
      <c r="O234" s="1508"/>
      <c r="P234" s="1508"/>
      <c r="Q234" s="1508"/>
      <c r="R234" s="1508"/>
      <c r="S234" s="1508"/>
      <c r="T234" s="1508"/>
      <c r="U234" s="1508" t="s">
        <v>1329</v>
      </c>
      <c r="V234" s="1508"/>
      <c r="W234" s="1508"/>
      <c r="X234" s="1508"/>
      <c r="Y234" s="1508"/>
      <c r="Z234" s="1508"/>
      <c r="AA234" s="1508"/>
      <c r="AB234" s="1508"/>
      <c r="AC234" s="1508"/>
      <c r="AD234" s="1508"/>
      <c r="AE234" s="1508"/>
      <c r="AF234" s="1508"/>
      <c r="AG234" s="1508"/>
    </row>
    <row r="235" spans="1:33" s="129" customFormat="1" ht="13.5" customHeight="1">
      <c r="A235" s="1508"/>
      <c r="B235" s="1508"/>
      <c r="C235" s="1508"/>
      <c r="D235" s="1508"/>
      <c r="E235" s="1508"/>
      <c r="F235" s="1508"/>
      <c r="G235" s="1508"/>
      <c r="H235" s="1508"/>
      <c r="I235" s="1508"/>
      <c r="J235" s="1508"/>
      <c r="K235" s="1508"/>
      <c r="L235" s="1508"/>
      <c r="M235" s="1508"/>
      <c r="N235" s="1508"/>
      <c r="O235" s="1508"/>
      <c r="P235" s="1508"/>
      <c r="Q235" s="1508"/>
      <c r="R235" s="1508"/>
      <c r="S235" s="1508"/>
      <c r="T235" s="1508"/>
      <c r="U235" s="1508"/>
      <c r="V235" s="1508"/>
      <c r="W235" s="1508"/>
      <c r="X235" s="1508"/>
      <c r="Y235" s="1508"/>
      <c r="Z235" s="1508"/>
      <c r="AA235" s="1508"/>
      <c r="AB235" s="1508"/>
      <c r="AC235" s="1508"/>
      <c r="AD235" s="1508"/>
      <c r="AE235" s="1508"/>
      <c r="AF235" s="1508"/>
      <c r="AG235" s="1508"/>
    </row>
    <row r="236" spans="1:33" s="129" customFormat="1" ht="13.5" customHeight="1">
      <c r="A236" s="1508"/>
      <c r="B236" s="1508"/>
      <c r="C236" s="1508"/>
      <c r="D236" s="1508"/>
      <c r="E236" s="1508"/>
      <c r="F236" s="1508"/>
      <c r="G236" s="1508"/>
      <c r="H236" s="1508"/>
      <c r="I236" s="1508"/>
      <c r="J236" s="1508"/>
      <c r="K236" s="1508"/>
      <c r="L236" s="1508"/>
      <c r="M236" s="1508"/>
      <c r="N236" s="1508"/>
      <c r="O236" s="1508"/>
      <c r="P236" s="1508"/>
      <c r="Q236" s="1508"/>
      <c r="R236" s="1508"/>
      <c r="S236" s="1508"/>
      <c r="T236" s="1508"/>
      <c r="U236" s="1508"/>
      <c r="V236" s="1508"/>
      <c r="W236" s="1508"/>
      <c r="X236" s="1508"/>
      <c r="Y236" s="1508"/>
      <c r="Z236" s="1508"/>
      <c r="AA236" s="1508"/>
      <c r="AB236" s="1508"/>
      <c r="AC236" s="1508"/>
      <c r="AD236" s="1508"/>
      <c r="AE236" s="1508"/>
      <c r="AF236" s="1508"/>
      <c r="AG236" s="1508"/>
    </row>
    <row r="237" spans="1:33" s="129" customFormat="1" ht="13.5" customHeight="1">
      <c r="A237" s="1508"/>
      <c r="B237" s="1508"/>
      <c r="C237" s="1508"/>
      <c r="D237" s="1508"/>
      <c r="E237" s="1508"/>
      <c r="F237" s="1508"/>
      <c r="G237" s="1508"/>
      <c r="H237" s="1508" t="s">
        <v>1330</v>
      </c>
      <c r="I237" s="1508"/>
      <c r="J237" s="1508"/>
      <c r="K237" s="1508"/>
      <c r="L237" s="1508"/>
      <c r="M237" s="1508"/>
      <c r="N237" s="1508"/>
      <c r="O237" s="1508"/>
      <c r="P237" s="1508"/>
      <c r="Q237" s="1508"/>
      <c r="R237" s="1508"/>
      <c r="S237" s="1508"/>
      <c r="T237" s="1508"/>
      <c r="U237" s="1508" t="s">
        <v>1326</v>
      </c>
      <c r="V237" s="1508"/>
      <c r="W237" s="1508"/>
      <c r="X237" s="1508"/>
      <c r="Y237" s="1508"/>
      <c r="Z237" s="1508"/>
      <c r="AA237" s="1508"/>
      <c r="AB237" s="1508"/>
      <c r="AC237" s="1508"/>
      <c r="AD237" s="1508"/>
      <c r="AE237" s="1508"/>
      <c r="AF237" s="1508"/>
      <c r="AG237" s="1508"/>
    </row>
    <row r="238" spans="1:33" s="129" customFormat="1" ht="11.25" customHeight="1">
      <c r="A238" s="1508"/>
      <c r="B238" s="1508"/>
      <c r="C238" s="1508"/>
      <c r="D238" s="1508"/>
      <c r="E238" s="1508"/>
      <c r="F238" s="1508"/>
      <c r="G238" s="1508"/>
      <c r="H238" s="1508"/>
      <c r="I238" s="1508"/>
      <c r="J238" s="1508"/>
      <c r="K238" s="1508"/>
      <c r="L238" s="1508"/>
      <c r="M238" s="1508"/>
      <c r="N238" s="1508"/>
      <c r="O238" s="1508"/>
      <c r="P238" s="1508"/>
      <c r="Q238" s="1508"/>
      <c r="R238" s="1508"/>
      <c r="S238" s="1508"/>
      <c r="T238" s="1508"/>
      <c r="U238" s="1508"/>
      <c r="V238" s="1508"/>
      <c r="W238" s="1508"/>
      <c r="X238" s="1508"/>
      <c r="Y238" s="1508"/>
      <c r="Z238" s="1508"/>
      <c r="AA238" s="1508"/>
      <c r="AB238" s="1508"/>
      <c r="AC238" s="1508"/>
      <c r="AD238" s="1508"/>
      <c r="AE238" s="1508"/>
      <c r="AF238" s="1508"/>
      <c r="AG238" s="1508"/>
    </row>
    <row r="239" spans="1:33" s="129" customFormat="1" ht="13.5" customHeight="1">
      <c r="A239" s="1508"/>
      <c r="B239" s="1508"/>
      <c r="C239" s="1508"/>
      <c r="D239" s="1508"/>
      <c r="E239" s="1508"/>
      <c r="F239" s="1508"/>
      <c r="G239" s="1508"/>
      <c r="H239" s="1508"/>
      <c r="I239" s="1508"/>
      <c r="J239" s="1508"/>
      <c r="K239" s="1508"/>
      <c r="L239" s="1508"/>
      <c r="M239" s="1508"/>
      <c r="N239" s="1508"/>
      <c r="O239" s="1508"/>
      <c r="P239" s="1508"/>
      <c r="Q239" s="1508"/>
      <c r="R239" s="1508"/>
      <c r="S239" s="1508"/>
      <c r="T239" s="1508"/>
      <c r="U239" s="1508"/>
      <c r="V239" s="1508"/>
      <c r="W239" s="1508"/>
      <c r="X239" s="1508"/>
      <c r="Y239" s="1508"/>
      <c r="Z239" s="1508"/>
      <c r="AA239" s="1508"/>
      <c r="AB239" s="1508"/>
      <c r="AC239" s="1508"/>
      <c r="AD239" s="1508"/>
      <c r="AE239" s="1508"/>
      <c r="AF239" s="1508"/>
      <c r="AG239" s="1508"/>
    </row>
    <row r="240" spans="1:33" s="129" customFormat="1" ht="13.5" customHeight="1">
      <c r="A240" s="1508"/>
      <c r="B240" s="1508"/>
      <c r="C240" s="1508"/>
      <c r="D240" s="1508"/>
      <c r="E240" s="1508"/>
      <c r="F240" s="1508"/>
      <c r="G240" s="1508"/>
      <c r="H240" s="1508"/>
      <c r="I240" s="1508"/>
      <c r="J240" s="1508"/>
      <c r="K240" s="1508"/>
      <c r="L240" s="1508"/>
      <c r="M240" s="1508"/>
      <c r="N240" s="1508"/>
      <c r="O240" s="1508"/>
      <c r="P240" s="1508"/>
      <c r="Q240" s="1508"/>
      <c r="R240" s="1508"/>
      <c r="S240" s="1508"/>
      <c r="T240" s="1508"/>
      <c r="U240" s="1508"/>
      <c r="V240" s="1508"/>
      <c r="W240" s="1508"/>
      <c r="X240" s="1508"/>
      <c r="Y240" s="1508"/>
      <c r="Z240" s="1508"/>
      <c r="AA240" s="1508"/>
      <c r="AB240" s="1508"/>
      <c r="AC240" s="1508"/>
      <c r="AD240" s="1508"/>
      <c r="AE240" s="1508"/>
      <c r="AF240" s="1508"/>
      <c r="AG240" s="1508"/>
    </row>
    <row r="241" spans="1:33" s="129" customFormat="1" ht="13.5" customHeight="1">
      <c r="A241" s="1508"/>
      <c r="B241" s="1508"/>
      <c r="C241" s="1508"/>
      <c r="D241" s="1508"/>
      <c r="E241" s="1508"/>
      <c r="F241" s="1508"/>
      <c r="G241" s="1508"/>
      <c r="H241" s="1508"/>
      <c r="I241" s="1508"/>
      <c r="J241" s="1508"/>
      <c r="K241" s="1508"/>
      <c r="L241" s="1508"/>
      <c r="M241" s="1508"/>
      <c r="N241" s="1508"/>
      <c r="O241" s="1508"/>
      <c r="P241" s="1508"/>
      <c r="Q241" s="1508"/>
      <c r="R241" s="1508"/>
      <c r="S241" s="1508"/>
      <c r="T241" s="1508"/>
      <c r="U241" s="1508"/>
      <c r="V241" s="1508"/>
      <c r="W241" s="1508"/>
      <c r="X241" s="1508"/>
      <c r="Y241" s="1508"/>
      <c r="Z241" s="1508"/>
      <c r="AA241" s="1508"/>
      <c r="AB241" s="1508"/>
      <c r="AC241" s="1508"/>
      <c r="AD241" s="1508"/>
      <c r="AE241" s="1508"/>
      <c r="AF241" s="1508"/>
      <c r="AG241" s="1508"/>
    </row>
    <row r="242" spans="1:33" s="129" customFormat="1" ht="13.5" customHeight="1">
      <c r="A242" s="1508"/>
      <c r="B242" s="1508"/>
      <c r="C242" s="1508"/>
      <c r="D242" s="1508"/>
      <c r="E242" s="1508"/>
      <c r="F242" s="1508"/>
      <c r="G242" s="1508"/>
      <c r="H242" s="1508"/>
      <c r="I242" s="1508"/>
      <c r="J242" s="1508"/>
      <c r="K242" s="1508"/>
      <c r="L242" s="1508"/>
      <c r="M242" s="1508"/>
      <c r="N242" s="1508"/>
      <c r="O242" s="1508"/>
      <c r="P242" s="1508"/>
      <c r="Q242" s="1508"/>
      <c r="R242" s="1508"/>
      <c r="S242" s="1508"/>
      <c r="T242" s="1508"/>
      <c r="U242" s="1508"/>
      <c r="V242" s="1508"/>
      <c r="W242" s="1508"/>
      <c r="X242" s="1508"/>
      <c r="Y242" s="1508"/>
      <c r="Z242" s="1508"/>
      <c r="AA242" s="1508"/>
      <c r="AB242" s="1508"/>
      <c r="AC242" s="1508"/>
      <c r="AD242" s="1508"/>
      <c r="AE242" s="1508"/>
      <c r="AF242" s="1508"/>
      <c r="AG242" s="1508"/>
    </row>
    <row r="243" spans="1:33" s="129" customFormat="1" ht="13.5" customHeight="1">
      <c r="A243" s="1508"/>
      <c r="B243" s="1508"/>
      <c r="C243" s="1508"/>
      <c r="D243" s="1508"/>
      <c r="E243" s="1508"/>
      <c r="F243" s="1508"/>
      <c r="G243" s="1508"/>
      <c r="H243" s="1508"/>
      <c r="I243" s="1508"/>
      <c r="J243" s="1508"/>
      <c r="K243" s="1508"/>
      <c r="L243" s="1508"/>
      <c r="M243" s="1508"/>
      <c r="N243" s="1508"/>
      <c r="O243" s="1508"/>
      <c r="P243" s="1508"/>
      <c r="Q243" s="1508"/>
      <c r="R243" s="1508"/>
      <c r="S243" s="1508"/>
      <c r="T243" s="1508"/>
      <c r="U243" s="1508"/>
      <c r="V243" s="1508"/>
      <c r="W243" s="1508"/>
      <c r="X243" s="1508"/>
      <c r="Y243" s="1508"/>
      <c r="Z243" s="1508"/>
      <c r="AA243" s="1508"/>
      <c r="AB243" s="1508"/>
      <c r="AC243" s="1508"/>
      <c r="AD243" s="1508"/>
      <c r="AE243" s="1508"/>
      <c r="AF243" s="1508"/>
      <c r="AG243" s="1508"/>
    </row>
    <row r="244" spans="1:33" s="129" customFormat="1" ht="13.5" customHeight="1">
      <c r="A244" s="1508"/>
      <c r="B244" s="1508"/>
      <c r="C244" s="1508"/>
      <c r="D244" s="1508"/>
      <c r="E244" s="1508"/>
      <c r="F244" s="1508"/>
      <c r="G244" s="1508"/>
      <c r="H244" s="1508"/>
      <c r="I244" s="1508"/>
      <c r="J244" s="1508"/>
      <c r="K244" s="1508"/>
      <c r="L244" s="1508"/>
      <c r="M244" s="1508"/>
      <c r="N244" s="1508"/>
      <c r="O244" s="1508"/>
      <c r="P244" s="1508"/>
      <c r="Q244" s="1508"/>
      <c r="R244" s="1508"/>
      <c r="S244" s="1508"/>
      <c r="T244" s="1508"/>
      <c r="U244" s="1508"/>
      <c r="V244" s="1508"/>
      <c r="W244" s="1508"/>
      <c r="X244" s="1508"/>
      <c r="Y244" s="1508"/>
      <c r="Z244" s="1508"/>
      <c r="AA244" s="1508"/>
      <c r="AB244" s="1508"/>
      <c r="AC244" s="1508"/>
      <c r="AD244" s="1508"/>
      <c r="AE244" s="1508"/>
      <c r="AF244" s="1508"/>
      <c r="AG244" s="1508"/>
    </row>
    <row r="245" spans="1:33" s="129" customFormat="1" ht="13.5" customHeight="1">
      <c r="A245" s="1508"/>
      <c r="B245" s="1508"/>
      <c r="C245" s="1508"/>
      <c r="D245" s="1508"/>
      <c r="E245" s="1508"/>
      <c r="F245" s="1508"/>
      <c r="G245" s="1508"/>
      <c r="H245" s="1508"/>
      <c r="I245" s="1508"/>
      <c r="J245" s="1508"/>
      <c r="K245" s="1508"/>
      <c r="L245" s="1508"/>
      <c r="M245" s="1508"/>
      <c r="N245" s="1508"/>
      <c r="O245" s="1508"/>
      <c r="P245" s="1508"/>
      <c r="Q245" s="1508"/>
      <c r="R245" s="1508"/>
      <c r="S245" s="1508"/>
      <c r="T245" s="1508"/>
      <c r="U245" s="1508"/>
      <c r="V245" s="1508"/>
      <c r="W245" s="1508"/>
      <c r="X245" s="1508"/>
      <c r="Y245" s="1508"/>
      <c r="Z245" s="1508"/>
      <c r="AA245" s="1508"/>
      <c r="AB245" s="1508"/>
      <c r="AC245" s="1508"/>
      <c r="AD245" s="1508"/>
      <c r="AE245" s="1508"/>
      <c r="AF245" s="1508"/>
      <c r="AG245" s="1508"/>
    </row>
    <row r="246" spans="1:33" s="129" customFormat="1" ht="13.5" customHeight="1">
      <c r="A246" s="1508"/>
      <c r="B246" s="1508"/>
      <c r="C246" s="1508"/>
      <c r="D246" s="1508"/>
      <c r="E246" s="1508"/>
      <c r="F246" s="1508"/>
      <c r="G246" s="1508"/>
      <c r="H246" s="1508"/>
      <c r="I246" s="1508"/>
      <c r="J246" s="1508"/>
      <c r="K246" s="1508"/>
      <c r="L246" s="1508"/>
      <c r="M246" s="1508"/>
      <c r="N246" s="1508"/>
      <c r="O246" s="1508"/>
      <c r="P246" s="1508"/>
      <c r="Q246" s="1508"/>
      <c r="R246" s="1508"/>
      <c r="S246" s="1508"/>
      <c r="T246" s="1508"/>
      <c r="U246" s="1508"/>
      <c r="V246" s="1508"/>
      <c r="W246" s="1508"/>
      <c r="X246" s="1508"/>
      <c r="Y246" s="1508"/>
      <c r="Z246" s="1508"/>
      <c r="AA246" s="1508"/>
      <c r="AB246" s="1508"/>
      <c r="AC246" s="1508"/>
      <c r="AD246" s="1508"/>
      <c r="AE246" s="1508"/>
      <c r="AF246" s="1508"/>
      <c r="AG246" s="1508"/>
    </row>
    <row r="247" spans="1:33" s="129" customFormat="1" ht="13.5" customHeight="1">
      <c r="A247" s="1508"/>
      <c r="B247" s="1508"/>
      <c r="C247" s="1508"/>
      <c r="D247" s="1508"/>
      <c r="E247" s="1508"/>
      <c r="F247" s="1508"/>
      <c r="G247" s="1508"/>
      <c r="H247" s="1508"/>
      <c r="I247" s="1508"/>
      <c r="J247" s="1508"/>
      <c r="K247" s="1508"/>
      <c r="L247" s="1508"/>
      <c r="M247" s="1508"/>
      <c r="N247" s="1508"/>
      <c r="O247" s="1508"/>
      <c r="P247" s="1508"/>
      <c r="Q247" s="1508"/>
      <c r="R247" s="1508"/>
      <c r="S247" s="1508"/>
      <c r="T247" s="1508"/>
      <c r="U247" s="1508"/>
      <c r="V247" s="1508"/>
      <c r="W247" s="1508"/>
      <c r="X247" s="1508"/>
      <c r="Y247" s="1508"/>
      <c r="Z247" s="1508"/>
      <c r="AA247" s="1508"/>
      <c r="AB247" s="1508"/>
      <c r="AC247" s="1508"/>
      <c r="AD247" s="1508"/>
      <c r="AE247" s="1508"/>
      <c r="AF247" s="1508"/>
      <c r="AG247" s="1508"/>
    </row>
    <row r="248" spans="1:33" s="129" customFormat="1" ht="28.5" customHeight="1">
      <c r="A248" s="1508"/>
      <c r="B248" s="1508"/>
      <c r="C248" s="1508"/>
      <c r="D248" s="1508"/>
      <c r="E248" s="1508"/>
      <c r="F248" s="1508"/>
      <c r="G248" s="1508"/>
      <c r="H248" s="1508"/>
      <c r="I248" s="1508"/>
      <c r="J248" s="1508"/>
      <c r="K248" s="1508"/>
      <c r="L248" s="1508"/>
      <c r="M248" s="1508"/>
      <c r="N248" s="1508"/>
      <c r="O248" s="1508"/>
      <c r="P248" s="1508"/>
      <c r="Q248" s="1508"/>
      <c r="R248" s="1508"/>
      <c r="S248" s="1508"/>
      <c r="T248" s="1508"/>
      <c r="U248" s="1508"/>
      <c r="V248" s="1508"/>
      <c r="W248" s="1508"/>
      <c r="X248" s="1508"/>
      <c r="Y248" s="1508"/>
      <c r="Z248" s="1508"/>
      <c r="AA248" s="1508"/>
      <c r="AB248" s="1508"/>
      <c r="AC248" s="1508"/>
      <c r="AD248" s="1508"/>
      <c r="AE248" s="1508"/>
      <c r="AF248" s="1508"/>
      <c r="AG248" s="1508"/>
    </row>
    <row r="249" spans="1:33" s="129" customFormat="1" ht="13.5" customHeight="1">
      <c r="A249" s="1508"/>
      <c r="B249" s="1508"/>
      <c r="C249" s="1508"/>
      <c r="D249" s="1508"/>
      <c r="E249" s="1508"/>
      <c r="F249" s="1508"/>
      <c r="G249" s="1508"/>
      <c r="H249" s="1508" t="s">
        <v>1331</v>
      </c>
      <c r="I249" s="1508"/>
      <c r="J249" s="1508"/>
      <c r="K249" s="1508"/>
      <c r="L249" s="1508"/>
      <c r="M249" s="1508"/>
      <c r="N249" s="1508"/>
      <c r="O249" s="1508"/>
      <c r="P249" s="1508"/>
      <c r="Q249" s="1508"/>
      <c r="R249" s="1508"/>
      <c r="S249" s="1508"/>
      <c r="T249" s="1508"/>
      <c r="U249" s="1508" t="s">
        <v>1332</v>
      </c>
      <c r="V249" s="1508"/>
      <c r="W249" s="1508"/>
      <c r="X249" s="1508"/>
      <c r="Y249" s="1508"/>
      <c r="Z249" s="1508"/>
      <c r="AA249" s="1508"/>
      <c r="AB249" s="1508"/>
      <c r="AC249" s="1508"/>
      <c r="AD249" s="1508"/>
      <c r="AE249" s="1508"/>
      <c r="AF249" s="1508"/>
      <c r="AG249" s="1508"/>
    </row>
    <row r="250" spans="1:33" s="129" customFormat="1" ht="13.5" customHeight="1">
      <c r="A250" s="1508"/>
      <c r="B250" s="1508"/>
      <c r="C250" s="1508"/>
      <c r="D250" s="1508"/>
      <c r="E250" s="1508"/>
      <c r="F250" s="1508"/>
      <c r="G250" s="1508"/>
      <c r="H250" s="1508"/>
      <c r="I250" s="1508"/>
      <c r="J250" s="1508"/>
      <c r="K250" s="1508"/>
      <c r="L250" s="1508"/>
      <c r="M250" s="1508"/>
      <c r="N250" s="1508"/>
      <c r="O250" s="1508"/>
      <c r="P250" s="1508"/>
      <c r="Q250" s="1508"/>
      <c r="R250" s="1508"/>
      <c r="S250" s="1508"/>
      <c r="T250" s="1508"/>
      <c r="U250" s="1508"/>
      <c r="V250" s="1508"/>
      <c r="W250" s="1508"/>
      <c r="X250" s="1508"/>
      <c r="Y250" s="1508"/>
      <c r="Z250" s="1508"/>
      <c r="AA250" s="1508"/>
      <c r="AB250" s="1508"/>
      <c r="AC250" s="1508"/>
      <c r="AD250" s="1508"/>
      <c r="AE250" s="1508"/>
      <c r="AF250" s="1508"/>
      <c r="AG250" s="1508"/>
    </row>
    <row r="251" spans="1:33" s="129" customFormat="1" ht="13.5" customHeight="1">
      <c r="A251" s="1508"/>
      <c r="B251" s="1508"/>
      <c r="C251" s="1508"/>
      <c r="D251" s="1508"/>
      <c r="E251" s="1508"/>
      <c r="F251" s="1508"/>
      <c r="G251" s="1508"/>
      <c r="H251" s="1508"/>
      <c r="I251" s="1508"/>
      <c r="J251" s="1508"/>
      <c r="K251" s="1508"/>
      <c r="L251" s="1508"/>
      <c r="M251" s="1508"/>
      <c r="N251" s="1508"/>
      <c r="O251" s="1508"/>
      <c r="P251" s="1508"/>
      <c r="Q251" s="1508"/>
      <c r="R251" s="1508"/>
      <c r="S251" s="1508"/>
      <c r="T251" s="1508"/>
      <c r="U251" s="1508"/>
      <c r="V251" s="1508"/>
      <c r="W251" s="1508"/>
      <c r="X251" s="1508"/>
      <c r="Y251" s="1508"/>
      <c r="Z251" s="1508"/>
      <c r="AA251" s="1508"/>
      <c r="AB251" s="1508"/>
      <c r="AC251" s="1508"/>
      <c r="AD251" s="1508"/>
      <c r="AE251" s="1508"/>
      <c r="AF251" s="1508"/>
      <c r="AG251" s="1508"/>
    </row>
    <row r="252" spans="1:33" s="129" customFormat="1" ht="13.5" customHeight="1">
      <c r="A252" s="1508"/>
      <c r="B252" s="1508"/>
      <c r="C252" s="1508"/>
      <c r="D252" s="1508"/>
      <c r="E252" s="1508"/>
      <c r="F252" s="1508"/>
      <c r="G252" s="1508"/>
      <c r="H252" s="1508"/>
      <c r="I252" s="1508"/>
      <c r="J252" s="1508"/>
      <c r="K252" s="1508"/>
      <c r="L252" s="1508"/>
      <c r="M252" s="1508"/>
      <c r="N252" s="1508"/>
      <c r="O252" s="1508"/>
      <c r="P252" s="1508"/>
      <c r="Q252" s="1508"/>
      <c r="R252" s="1508"/>
      <c r="S252" s="1508"/>
      <c r="T252" s="1508"/>
      <c r="U252" s="1508"/>
      <c r="V252" s="1508"/>
      <c r="W252" s="1508"/>
      <c r="X252" s="1508"/>
      <c r="Y252" s="1508"/>
      <c r="Z252" s="1508"/>
      <c r="AA252" s="1508"/>
      <c r="AB252" s="1508"/>
      <c r="AC252" s="1508"/>
      <c r="AD252" s="1508"/>
      <c r="AE252" s="1508"/>
      <c r="AF252" s="1508"/>
      <c r="AG252" s="1508"/>
    </row>
    <row r="253" spans="1:33" s="129" customFormat="1" ht="13.5" customHeight="1">
      <c r="A253" s="1508"/>
      <c r="B253" s="1508"/>
      <c r="C253" s="1508"/>
      <c r="D253" s="1508"/>
      <c r="E253" s="1508"/>
      <c r="F253" s="1508"/>
      <c r="G253" s="1508"/>
      <c r="H253" s="1508"/>
      <c r="I253" s="1508"/>
      <c r="J253" s="1508"/>
      <c r="K253" s="1508"/>
      <c r="L253" s="1508"/>
      <c r="M253" s="1508"/>
      <c r="N253" s="1508"/>
      <c r="O253" s="1508"/>
      <c r="P253" s="1508"/>
      <c r="Q253" s="1508"/>
      <c r="R253" s="1508"/>
      <c r="S253" s="1508"/>
      <c r="T253" s="1508"/>
      <c r="U253" s="1508"/>
      <c r="V253" s="1508"/>
      <c r="W253" s="1508"/>
      <c r="X253" s="1508"/>
      <c r="Y253" s="1508"/>
      <c r="Z253" s="1508"/>
      <c r="AA253" s="1508"/>
      <c r="AB253" s="1508"/>
      <c r="AC253" s="1508"/>
      <c r="AD253" s="1508"/>
      <c r="AE253" s="1508"/>
      <c r="AF253" s="1508"/>
      <c r="AG253" s="1508"/>
    </row>
    <row r="254" spans="1:33" s="129" customFormat="1" ht="13.5" customHeight="1">
      <c r="A254" s="1508"/>
      <c r="B254" s="1508"/>
      <c r="C254" s="1508"/>
      <c r="D254" s="1508"/>
      <c r="E254" s="1508"/>
      <c r="F254" s="1508"/>
      <c r="G254" s="1508"/>
      <c r="H254" s="1508"/>
      <c r="I254" s="1508"/>
      <c r="J254" s="1508"/>
      <c r="K254" s="1508"/>
      <c r="L254" s="1508"/>
      <c r="M254" s="1508"/>
      <c r="N254" s="1508"/>
      <c r="O254" s="1508"/>
      <c r="P254" s="1508"/>
      <c r="Q254" s="1508"/>
      <c r="R254" s="1508"/>
      <c r="S254" s="1508"/>
      <c r="T254" s="1508"/>
      <c r="U254" s="1508"/>
      <c r="V254" s="1508"/>
      <c r="W254" s="1508"/>
      <c r="X254" s="1508"/>
      <c r="Y254" s="1508"/>
      <c r="Z254" s="1508"/>
      <c r="AA254" s="1508"/>
      <c r="AB254" s="1508"/>
      <c r="AC254" s="1508"/>
      <c r="AD254" s="1508"/>
      <c r="AE254" s="1508"/>
      <c r="AF254" s="1508"/>
      <c r="AG254" s="1508"/>
    </row>
    <row r="255" spans="1:33" s="129" customFormat="1" ht="13.5" customHeight="1">
      <c r="A255" s="1508"/>
      <c r="B255" s="1508"/>
      <c r="C255" s="1508"/>
      <c r="D255" s="1508"/>
      <c r="E255" s="1508"/>
      <c r="F255" s="1508"/>
      <c r="G255" s="1508"/>
      <c r="H255" s="1508"/>
      <c r="I255" s="1508"/>
      <c r="J255" s="1508"/>
      <c r="K255" s="1508"/>
      <c r="L255" s="1508"/>
      <c r="M255" s="1508"/>
      <c r="N255" s="1508"/>
      <c r="O255" s="1508"/>
      <c r="P255" s="1508"/>
      <c r="Q255" s="1508"/>
      <c r="R255" s="1508"/>
      <c r="S255" s="1508"/>
      <c r="T255" s="1508"/>
      <c r="U255" s="1508"/>
      <c r="V255" s="1508"/>
      <c r="W255" s="1508"/>
      <c r="X255" s="1508"/>
      <c r="Y255" s="1508"/>
      <c r="Z255" s="1508"/>
      <c r="AA255" s="1508"/>
      <c r="AB255" s="1508"/>
      <c r="AC255" s="1508"/>
      <c r="AD255" s="1508"/>
      <c r="AE255" s="1508"/>
      <c r="AF255" s="1508"/>
      <c r="AG255" s="1508"/>
    </row>
    <row r="256" spans="1:33" s="129" customFormat="1" ht="13.5" customHeight="1">
      <c r="A256" s="1508"/>
      <c r="B256" s="1508"/>
      <c r="C256" s="1508"/>
      <c r="D256" s="1508"/>
      <c r="E256" s="1508"/>
      <c r="F256" s="1508"/>
      <c r="G256" s="1508"/>
      <c r="H256" s="1508"/>
      <c r="I256" s="1508"/>
      <c r="J256" s="1508"/>
      <c r="K256" s="1508"/>
      <c r="L256" s="1508"/>
      <c r="M256" s="1508"/>
      <c r="N256" s="1508"/>
      <c r="O256" s="1508"/>
      <c r="P256" s="1508"/>
      <c r="Q256" s="1508"/>
      <c r="R256" s="1508"/>
      <c r="S256" s="1508"/>
      <c r="T256" s="1508"/>
      <c r="U256" s="1508"/>
      <c r="V256" s="1508"/>
      <c r="W256" s="1508"/>
      <c r="X256" s="1508"/>
      <c r="Y256" s="1508"/>
      <c r="Z256" s="1508"/>
      <c r="AA256" s="1508"/>
      <c r="AB256" s="1508"/>
      <c r="AC256" s="1508"/>
      <c r="AD256" s="1508"/>
      <c r="AE256" s="1508"/>
      <c r="AF256" s="1508"/>
      <c r="AG256" s="1508"/>
    </row>
    <row r="257" spans="1:33" s="129" customFormat="1" ht="13.5" customHeight="1">
      <c r="A257" s="1508"/>
      <c r="B257" s="1508"/>
      <c r="C257" s="1508"/>
      <c r="D257" s="1508"/>
      <c r="E257" s="1508"/>
      <c r="F257" s="1508"/>
      <c r="G257" s="1508"/>
      <c r="H257" s="1508"/>
      <c r="I257" s="1508"/>
      <c r="J257" s="1508"/>
      <c r="K257" s="1508"/>
      <c r="L257" s="1508"/>
      <c r="M257" s="1508"/>
      <c r="N257" s="1508"/>
      <c r="O257" s="1508"/>
      <c r="P257" s="1508"/>
      <c r="Q257" s="1508"/>
      <c r="R257" s="1508"/>
      <c r="S257" s="1508"/>
      <c r="T257" s="1508"/>
      <c r="U257" s="1508"/>
      <c r="V257" s="1508"/>
      <c r="W257" s="1508"/>
      <c r="X257" s="1508"/>
      <c r="Y257" s="1508"/>
      <c r="Z257" s="1508"/>
      <c r="AA257" s="1508"/>
      <c r="AB257" s="1508"/>
      <c r="AC257" s="1508"/>
      <c r="AD257" s="1508"/>
      <c r="AE257" s="1508"/>
      <c r="AF257" s="1508"/>
      <c r="AG257" s="1508"/>
    </row>
    <row r="258" spans="1:33" s="129" customFormat="1" ht="13.5" customHeight="1">
      <c r="A258" s="1508"/>
      <c r="B258" s="1508"/>
      <c r="C258" s="1508"/>
      <c r="D258" s="1508"/>
      <c r="E258" s="1508"/>
      <c r="F258" s="1508"/>
      <c r="G258" s="1508"/>
      <c r="H258" s="1508"/>
      <c r="I258" s="1508"/>
      <c r="J258" s="1508"/>
      <c r="K258" s="1508"/>
      <c r="L258" s="1508"/>
      <c r="M258" s="1508"/>
      <c r="N258" s="1508"/>
      <c r="O258" s="1508"/>
      <c r="P258" s="1508"/>
      <c r="Q258" s="1508"/>
      <c r="R258" s="1508"/>
      <c r="S258" s="1508"/>
      <c r="T258" s="1508"/>
      <c r="U258" s="1508"/>
      <c r="V258" s="1508"/>
      <c r="W258" s="1508"/>
      <c r="X258" s="1508"/>
      <c r="Y258" s="1508"/>
      <c r="Z258" s="1508"/>
      <c r="AA258" s="1508"/>
      <c r="AB258" s="1508"/>
      <c r="AC258" s="1508"/>
      <c r="AD258" s="1508"/>
      <c r="AE258" s="1508"/>
      <c r="AF258" s="1508"/>
      <c r="AG258" s="1508"/>
    </row>
    <row r="259" spans="1:33" s="129" customFormat="1" ht="13.5" customHeight="1">
      <c r="A259" s="1508"/>
      <c r="B259" s="1508"/>
      <c r="C259" s="1508"/>
      <c r="D259" s="1508"/>
      <c r="E259" s="1508"/>
      <c r="F259" s="1508"/>
      <c r="G259" s="1508"/>
      <c r="H259" s="1508"/>
      <c r="I259" s="1508"/>
      <c r="J259" s="1508"/>
      <c r="K259" s="1508"/>
      <c r="L259" s="1508"/>
      <c r="M259" s="1508"/>
      <c r="N259" s="1508"/>
      <c r="O259" s="1508"/>
      <c r="P259" s="1508"/>
      <c r="Q259" s="1508"/>
      <c r="R259" s="1508"/>
      <c r="S259" s="1508"/>
      <c r="T259" s="1508"/>
      <c r="U259" s="1508"/>
      <c r="V259" s="1508"/>
      <c r="W259" s="1508"/>
      <c r="X259" s="1508"/>
      <c r="Y259" s="1508"/>
      <c r="Z259" s="1508"/>
      <c r="AA259" s="1508"/>
      <c r="AB259" s="1508"/>
      <c r="AC259" s="1508"/>
      <c r="AD259" s="1508"/>
      <c r="AE259" s="1508"/>
      <c r="AF259" s="1508"/>
      <c r="AG259" s="1508"/>
    </row>
    <row r="260" spans="1:33" s="129" customFormat="1" ht="27.75" customHeight="1">
      <c r="A260" s="1508"/>
      <c r="B260" s="1508"/>
      <c r="C260" s="1508"/>
      <c r="D260" s="1508"/>
      <c r="E260" s="1508"/>
      <c r="F260" s="1508"/>
      <c r="G260" s="1508"/>
      <c r="H260" s="1508"/>
      <c r="I260" s="1508"/>
      <c r="J260" s="1508"/>
      <c r="K260" s="1508"/>
      <c r="L260" s="1508"/>
      <c r="M260" s="1508"/>
      <c r="N260" s="1508"/>
      <c r="O260" s="1508"/>
      <c r="P260" s="1508"/>
      <c r="Q260" s="1508"/>
      <c r="R260" s="1508"/>
      <c r="S260" s="1508"/>
      <c r="T260" s="1508"/>
      <c r="U260" s="1508"/>
      <c r="V260" s="1508"/>
      <c r="W260" s="1508"/>
      <c r="X260" s="1508"/>
      <c r="Y260" s="1508"/>
      <c r="Z260" s="1508"/>
      <c r="AA260" s="1508"/>
      <c r="AB260" s="1508"/>
      <c r="AC260" s="1508"/>
      <c r="AD260" s="1508"/>
      <c r="AE260" s="1508"/>
      <c r="AF260" s="1508"/>
      <c r="AG260" s="1508"/>
    </row>
    <row r="261" spans="1:33" s="129" customFormat="1" ht="13.5" customHeight="1">
      <c r="A261" s="1508"/>
      <c r="B261" s="1508"/>
      <c r="C261" s="1508"/>
      <c r="D261" s="1508"/>
      <c r="E261" s="1508"/>
      <c r="F261" s="1508"/>
      <c r="G261" s="1508"/>
      <c r="H261" s="1508" t="s">
        <v>1333</v>
      </c>
      <c r="I261" s="1508"/>
      <c r="J261" s="1508"/>
      <c r="K261" s="1508"/>
      <c r="L261" s="1508"/>
      <c r="M261" s="1508"/>
      <c r="N261" s="1508"/>
      <c r="O261" s="1508"/>
      <c r="P261" s="1508"/>
      <c r="Q261" s="1508"/>
      <c r="R261" s="1508"/>
      <c r="S261" s="1508"/>
      <c r="T261" s="1508"/>
      <c r="U261" s="1508" t="s">
        <v>1334</v>
      </c>
      <c r="V261" s="1508"/>
      <c r="W261" s="1508"/>
      <c r="X261" s="1508"/>
      <c r="Y261" s="1508"/>
      <c r="Z261" s="1508"/>
      <c r="AA261" s="1508"/>
      <c r="AB261" s="1508"/>
      <c r="AC261" s="1508"/>
      <c r="AD261" s="1508"/>
      <c r="AE261" s="1508"/>
      <c r="AF261" s="1508"/>
      <c r="AG261" s="1508"/>
    </row>
    <row r="262" spans="1:33" s="129" customFormat="1" ht="13.5" customHeight="1">
      <c r="A262" s="1508"/>
      <c r="B262" s="1508"/>
      <c r="C262" s="1508"/>
      <c r="D262" s="1508"/>
      <c r="E262" s="1508"/>
      <c r="F262" s="1508"/>
      <c r="G262" s="1508"/>
      <c r="H262" s="1508"/>
      <c r="I262" s="1508"/>
      <c r="J262" s="1508"/>
      <c r="K262" s="1508"/>
      <c r="L262" s="1508"/>
      <c r="M262" s="1508"/>
      <c r="N262" s="1508"/>
      <c r="O262" s="1508"/>
      <c r="P262" s="1508"/>
      <c r="Q262" s="1508"/>
      <c r="R262" s="1508"/>
      <c r="S262" s="1508"/>
      <c r="T262" s="1508"/>
      <c r="U262" s="1508"/>
      <c r="V262" s="1508"/>
      <c r="W262" s="1508"/>
      <c r="X262" s="1508"/>
      <c r="Y262" s="1508"/>
      <c r="Z262" s="1508"/>
      <c r="AA262" s="1508"/>
      <c r="AB262" s="1508"/>
      <c r="AC262" s="1508"/>
      <c r="AD262" s="1508"/>
      <c r="AE262" s="1508"/>
      <c r="AF262" s="1508"/>
      <c r="AG262" s="1508"/>
    </row>
    <row r="263" spans="1:33" s="129" customFormat="1" ht="13.5" customHeight="1">
      <c r="A263" s="1508"/>
      <c r="B263" s="1508"/>
      <c r="C263" s="1508"/>
      <c r="D263" s="1508"/>
      <c r="E263" s="1508"/>
      <c r="F263" s="1508"/>
      <c r="G263" s="1508"/>
      <c r="H263" s="1508"/>
      <c r="I263" s="1508"/>
      <c r="J263" s="1508"/>
      <c r="K263" s="1508"/>
      <c r="L263" s="1508"/>
      <c r="M263" s="1508"/>
      <c r="N263" s="1508"/>
      <c r="O263" s="1508"/>
      <c r="P263" s="1508"/>
      <c r="Q263" s="1508"/>
      <c r="R263" s="1508"/>
      <c r="S263" s="1508"/>
      <c r="T263" s="1508"/>
      <c r="U263" s="1508"/>
      <c r="V263" s="1508"/>
      <c r="W263" s="1508"/>
      <c r="X263" s="1508"/>
      <c r="Y263" s="1508"/>
      <c r="Z263" s="1508"/>
      <c r="AA263" s="1508"/>
      <c r="AB263" s="1508"/>
      <c r="AC263" s="1508"/>
      <c r="AD263" s="1508"/>
      <c r="AE263" s="1508"/>
      <c r="AF263" s="1508"/>
      <c r="AG263" s="1508"/>
    </row>
    <row r="264" spans="1:33" s="129" customFormat="1" ht="13.5" customHeight="1">
      <c r="A264" s="1508"/>
      <c r="B264" s="1508"/>
      <c r="C264" s="1508"/>
      <c r="D264" s="1508"/>
      <c r="E264" s="1508"/>
      <c r="F264" s="1508"/>
      <c r="G264" s="1508"/>
      <c r="H264" s="1508"/>
      <c r="I264" s="1508"/>
      <c r="J264" s="1508"/>
      <c r="K264" s="1508"/>
      <c r="L264" s="1508"/>
      <c r="M264" s="1508"/>
      <c r="N264" s="1508"/>
      <c r="O264" s="1508"/>
      <c r="P264" s="1508"/>
      <c r="Q264" s="1508"/>
      <c r="R264" s="1508"/>
      <c r="S264" s="1508"/>
      <c r="T264" s="1508"/>
      <c r="U264" s="1508"/>
      <c r="V264" s="1508"/>
      <c r="W264" s="1508"/>
      <c r="X264" s="1508"/>
      <c r="Y264" s="1508"/>
      <c r="Z264" s="1508"/>
      <c r="AA264" s="1508"/>
      <c r="AB264" s="1508"/>
      <c r="AC264" s="1508"/>
      <c r="AD264" s="1508"/>
      <c r="AE264" s="1508"/>
      <c r="AF264" s="1508"/>
      <c r="AG264" s="1508"/>
    </row>
    <row r="265" spans="1:33" s="129" customFormat="1" ht="13.5" customHeight="1">
      <c r="A265" s="1508"/>
      <c r="B265" s="1508"/>
      <c r="C265" s="1508"/>
      <c r="D265" s="1508"/>
      <c r="E265" s="1508"/>
      <c r="F265" s="1508"/>
      <c r="G265" s="1508"/>
      <c r="H265" s="1508"/>
      <c r="I265" s="1508"/>
      <c r="J265" s="1508"/>
      <c r="K265" s="1508"/>
      <c r="L265" s="1508"/>
      <c r="M265" s="1508"/>
      <c r="N265" s="1508"/>
      <c r="O265" s="1508"/>
      <c r="P265" s="1508"/>
      <c r="Q265" s="1508"/>
      <c r="R265" s="1508"/>
      <c r="S265" s="1508"/>
      <c r="T265" s="1508"/>
      <c r="U265" s="1508"/>
      <c r="V265" s="1508"/>
      <c r="W265" s="1508"/>
      <c r="X265" s="1508"/>
      <c r="Y265" s="1508"/>
      <c r="Z265" s="1508"/>
      <c r="AA265" s="1508"/>
      <c r="AB265" s="1508"/>
      <c r="AC265" s="1508"/>
      <c r="AD265" s="1508"/>
      <c r="AE265" s="1508"/>
      <c r="AF265" s="1508"/>
      <c r="AG265" s="1508"/>
    </row>
    <row r="266" spans="1:33" s="129" customFormat="1" ht="13.5" customHeight="1">
      <c r="A266" s="1508"/>
      <c r="B266" s="1508"/>
      <c r="C266" s="1508"/>
      <c r="D266" s="1508"/>
      <c r="E266" s="1508"/>
      <c r="F266" s="1508"/>
      <c r="G266" s="1508"/>
      <c r="H266" s="1508"/>
      <c r="I266" s="1508"/>
      <c r="J266" s="1508"/>
      <c r="K266" s="1508"/>
      <c r="L266" s="1508"/>
      <c r="M266" s="1508"/>
      <c r="N266" s="1508"/>
      <c r="O266" s="1508"/>
      <c r="P266" s="1508"/>
      <c r="Q266" s="1508"/>
      <c r="R266" s="1508"/>
      <c r="S266" s="1508"/>
      <c r="T266" s="1508"/>
      <c r="U266" s="1508"/>
      <c r="V266" s="1508"/>
      <c r="W266" s="1508"/>
      <c r="X266" s="1508"/>
      <c r="Y266" s="1508"/>
      <c r="Z266" s="1508"/>
      <c r="AA266" s="1508"/>
      <c r="AB266" s="1508"/>
      <c r="AC266" s="1508"/>
      <c r="AD266" s="1508"/>
      <c r="AE266" s="1508"/>
      <c r="AF266" s="1508"/>
      <c r="AG266" s="1508"/>
    </row>
    <row r="267" spans="1:33" s="129" customFormat="1" ht="13.5" customHeight="1">
      <c r="A267" s="1508"/>
      <c r="B267" s="1508"/>
      <c r="C267" s="1508"/>
      <c r="D267" s="1508"/>
      <c r="E267" s="1508"/>
      <c r="F267" s="1508"/>
      <c r="G267" s="1508"/>
      <c r="H267" s="1508"/>
      <c r="I267" s="1508"/>
      <c r="J267" s="1508"/>
      <c r="K267" s="1508"/>
      <c r="L267" s="1508"/>
      <c r="M267" s="1508"/>
      <c r="N267" s="1508"/>
      <c r="O267" s="1508"/>
      <c r="P267" s="1508"/>
      <c r="Q267" s="1508"/>
      <c r="R267" s="1508"/>
      <c r="S267" s="1508"/>
      <c r="T267" s="1508"/>
      <c r="U267" s="1508"/>
      <c r="V267" s="1508"/>
      <c r="W267" s="1508"/>
      <c r="X267" s="1508"/>
      <c r="Y267" s="1508"/>
      <c r="Z267" s="1508"/>
      <c r="AA267" s="1508"/>
      <c r="AB267" s="1508"/>
      <c r="AC267" s="1508"/>
      <c r="AD267" s="1508"/>
      <c r="AE267" s="1508"/>
      <c r="AF267" s="1508"/>
      <c r="AG267" s="1508"/>
    </row>
    <row r="268" spans="1:33" s="129" customFormat="1" ht="13.5" customHeight="1">
      <c r="A268" s="1508"/>
      <c r="B268" s="1508"/>
      <c r="C268" s="1508"/>
      <c r="D268" s="1508"/>
      <c r="E268" s="1508"/>
      <c r="F268" s="1508"/>
      <c r="G268" s="1508"/>
      <c r="H268" s="1508"/>
      <c r="I268" s="1508"/>
      <c r="J268" s="1508"/>
      <c r="K268" s="1508"/>
      <c r="L268" s="1508"/>
      <c r="M268" s="1508"/>
      <c r="N268" s="1508"/>
      <c r="O268" s="1508"/>
      <c r="P268" s="1508"/>
      <c r="Q268" s="1508"/>
      <c r="R268" s="1508"/>
      <c r="S268" s="1508"/>
      <c r="T268" s="1508"/>
      <c r="U268" s="1508"/>
      <c r="V268" s="1508"/>
      <c r="W268" s="1508"/>
      <c r="X268" s="1508"/>
      <c r="Y268" s="1508"/>
      <c r="Z268" s="1508"/>
      <c r="AA268" s="1508"/>
      <c r="AB268" s="1508"/>
      <c r="AC268" s="1508"/>
      <c r="AD268" s="1508"/>
      <c r="AE268" s="1508"/>
      <c r="AF268" s="1508"/>
      <c r="AG268" s="1508"/>
    </row>
    <row r="269" spans="1:33" s="129" customFormat="1" ht="13.5" customHeight="1">
      <c r="A269" s="1508"/>
      <c r="B269" s="1508"/>
      <c r="C269" s="1508"/>
      <c r="D269" s="1508"/>
      <c r="E269" s="1508"/>
      <c r="F269" s="1508"/>
      <c r="G269" s="1508"/>
      <c r="H269" s="1508"/>
      <c r="I269" s="1508"/>
      <c r="J269" s="1508"/>
      <c r="K269" s="1508"/>
      <c r="L269" s="1508"/>
      <c r="M269" s="1508"/>
      <c r="N269" s="1508"/>
      <c r="O269" s="1508"/>
      <c r="P269" s="1508"/>
      <c r="Q269" s="1508"/>
      <c r="R269" s="1508"/>
      <c r="S269" s="1508"/>
      <c r="T269" s="1508"/>
      <c r="U269" s="1508"/>
      <c r="V269" s="1508"/>
      <c r="W269" s="1508"/>
      <c r="X269" s="1508"/>
      <c r="Y269" s="1508"/>
      <c r="Z269" s="1508"/>
      <c r="AA269" s="1508"/>
      <c r="AB269" s="1508"/>
      <c r="AC269" s="1508"/>
      <c r="AD269" s="1508"/>
      <c r="AE269" s="1508"/>
      <c r="AF269" s="1508"/>
      <c r="AG269" s="1508"/>
    </row>
    <row r="270" spans="1:33" s="129" customFormat="1" ht="13.5" customHeight="1">
      <c r="A270" s="1508"/>
      <c r="B270" s="1508"/>
      <c r="C270" s="1508"/>
      <c r="D270" s="1508"/>
      <c r="E270" s="1508"/>
      <c r="F270" s="1508"/>
      <c r="G270" s="1508"/>
      <c r="H270" s="1508"/>
      <c r="I270" s="1508"/>
      <c r="J270" s="1508"/>
      <c r="K270" s="1508"/>
      <c r="L270" s="1508"/>
      <c r="M270" s="1508"/>
      <c r="N270" s="1508"/>
      <c r="O270" s="1508"/>
      <c r="P270" s="1508"/>
      <c r="Q270" s="1508"/>
      <c r="R270" s="1508"/>
      <c r="S270" s="1508"/>
      <c r="T270" s="1508"/>
      <c r="U270" s="1508"/>
      <c r="V270" s="1508"/>
      <c r="W270" s="1508"/>
      <c r="X270" s="1508"/>
      <c r="Y270" s="1508"/>
      <c r="Z270" s="1508"/>
      <c r="AA270" s="1508"/>
      <c r="AB270" s="1508"/>
      <c r="AC270" s="1508"/>
      <c r="AD270" s="1508"/>
      <c r="AE270" s="1508"/>
      <c r="AF270" s="1508"/>
      <c r="AG270" s="1508"/>
    </row>
    <row r="271" spans="1:33" s="129" customFormat="1" ht="13.5" customHeight="1">
      <c r="A271" s="1508"/>
      <c r="B271" s="1508"/>
      <c r="C271" s="1508"/>
      <c r="D271" s="1508"/>
      <c r="E271" s="1508"/>
      <c r="F271" s="1508"/>
      <c r="G271" s="1508"/>
      <c r="H271" s="1508"/>
      <c r="I271" s="1508"/>
      <c r="J271" s="1508"/>
      <c r="K271" s="1508"/>
      <c r="L271" s="1508"/>
      <c r="M271" s="1508"/>
      <c r="N271" s="1508"/>
      <c r="O271" s="1508"/>
      <c r="P271" s="1508"/>
      <c r="Q271" s="1508"/>
      <c r="R271" s="1508"/>
      <c r="S271" s="1508"/>
      <c r="T271" s="1508"/>
      <c r="U271" s="1508"/>
      <c r="V271" s="1508"/>
      <c r="W271" s="1508"/>
      <c r="X271" s="1508"/>
      <c r="Y271" s="1508"/>
      <c r="Z271" s="1508"/>
      <c r="AA271" s="1508"/>
      <c r="AB271" s="1508"/>
      <c r="AC271" s="1508"/>
      <c r="AD271" s="1508"/>
      <c r="AE271" s="1508"/>
      <c r="AF271" s="1508"/>
      <c r="AG271" s="1508"/>
    </row>
    <row r="272" spans="1:33" s="129" customFormat="1" ht="24.75" customHeight="1">
      <c r="A272" s="1508"/>
      <c r="B272" s="1508"/>
      <c r="C272" s="1508"/>
      <c r="D272" s="1508"/>
      <c r="E272" s="1508"/>
      <c r="F272" s="1508"/>
      <c r="G272" s="1508"/>
      <c r="H272" s="1508"/>
      <c r="I272" s="1508"/>
      <c r="J272" s="1508"/>
      <c r="K272" s="1508"/>
      <c r="L272" s="1508"/>
      <c r="M272" s="1508"/>
      <c r="N272" s="1508"/>
      <c r="O272" s="1508"/>
      <c r="P272" s="1508"/>
      <c r="Q272" s="1508"/>
      <c r="R272" s="1508"/>
      <c r="S272" s="1508"/>
      <c r="T272" s="1508"/>
      <c r="U272" s="1508"/>
      <c r="V272" s="1508"/>
      <c r="W272" s="1508"/>
      <c r="X272" s="1508"/>
      <c r="Y272" s="1508"/>
      <c r="Z272" s="1508"/>
      <c r="AA272" s="1508"/>
      <c r="AB272" s="1508"/>
      <c r="AC272" s="1508"/>
      <c r="AD272" s="1508"/>
      <c r="AE272" s="1508"/>
      <c r="AF272" s="1508"/>
      <c r="AG272" s="1508"/>
    </row>
    <row r="273" spans="1:33" s="129" customFormat="1" ht="13.5" customHeight="1">
      <c r="A273" s="1508"/>
      <c r="B273" s="1508"/>
      <c r="C273" s="1508"/>
      <c r="D273" s="1508"/>
      <c r="E273" s="1508"/>
      <c r="F273" s="1508"/>
      <c r="G273" s="1508"/>
      <c r="H273" s="1508" t="s">
        <v>1335</v>
      </c>
      <c r="I273" s="1508"/>
      <c r="J273" s="1508"/>
      <c r="K273" s="1508"/>
      <c r="L273" s="1508"/>
      <c r="M273" s="1508"/>
      <c r="N273" s="1508"/>
      <c r="O273" s="1508"/>
      <c r="P273" s="1508"/>
      <c r="Q273" s="1508"/>
      <c r="R273" s="1508"/>
      <c r="S273" s="1508"/>
      <c r="T273" s="1508"/>
      <c r="U273" s="1508" t="s">
        <v>1336</v>
      </c>
      <c r="V273" s="1508"/>
      <c r="W273" s="1508"/>
      <c r="X273" s="1508"/>
      <c r="Y273" s="1508"/>
      <c r="Z273" s="1508"/>
      <c r="AA273" s="1508"/>
      <c r="AB273" s="1508"/>
      <c r="AC273" s="1508"/>
      <c r="AD273" s="1508"/>
      <c r="AE273" s="1508"/>
      <c r="AF273" s="1508"/>
      <c r="AG273" s="1508"/>
    </row>
    <row r="274" spans="1:33" s="129" customFormat="1" ht="13.5" customHeight="1">
      <c r="A274" s="1508"/>
      <c r="B274" s="1508"/>
      <c r="C274" s="1508"/>
      <c r="D274" s="1508"/>
      <c r="E274" s="1508"/>
      <c r="F274" s="1508"/>
      <c r="G274" s="1508"/>
      <c r="H274" s="1508"/>
      <c r="I274" s="1508"/>
      <c r="J274" s="1508"/>
      <c r="K274" s="1508"/>
      <c r="L274" s="1508"/>
      <c r="M274" s="1508"/>
      <c r="N274" s="1508"/>
      <c r="O274" s="1508"/>
      <c r="P274" s="1508"/>
      <c r="Q274" s="1508"/>
      <c r="R274" s="1508"/>
      <c r="S274" s="1508"/>
      <c r="T274" s="1508"/>
      <c r="U274" s="1508"/>
      <c r="V274" s="1508"/>
      <c r="W274" s="1508"/>
      <c r="X274" s="1508"/>
      <c r="Y274" s="1508"/>
      <c r="Z274" s="1508"/>
      <c r="AA274" s="1508"/>
      <c r="AB274" s="1508"/>
      <c r="AC274" s="1508"/>
      <c r="AD274" s="1508"/>
      <c r="AE274" s="1508"/>
      <c r="AF274" s="1508"/>
      <c r="AG274" s="1508"/>
    </row>
    <row r="275" spans="1:2" s="129" customFormat="1" ht="13.5" customHeight="1">
      <c r="A275" s="129" t="s">
        <v>428</v>
      </c>
      <c r="B275" s="130"/>
    </row>
    <row r="276" spans="1:2" s="129" customFormat="1" ht="13.5" customHeight="1">
      <c r="A276" s="129" t="s">
        <v>1337</v>
      </c>
      <c r="B276" s="130"/>
    </row>
    <row r="277" spans="1:2" s="129" customFormat="1" ht="13.5" customHeight="1">
      <c r="A277" s="129" t="s">
        <v>1338</v>
      </c>
      <c r="B277" s="130"/>
    </row>
    <row r="278" spans="1:2" s="129" customFormat="1" ht="13.5" customHeight="1">
      <c r="A278" s="129" t="s">
        <v>1339</v>
      </c>
      <c r="B278" s="130"/>
    </row>
    <row r="279" spans="1:2" s="129" customFormat="1" ht="13.5" customHeight="1">
      <c r="A279" s="129" t="s">
        <v>1340</v>
      </c>
      <c r="B279" s="130"/>
    </row>
    <row r="280" spans="1:2" s="129" customFormat="1" ht="13.5" customHeight="1">
      <c r="A280" s="129" t="s">
        <v>1341</v>
      </c>
      <c r="B280" s="130"/>
    </row>
    <row r="281" s="129" customFormat="1" ht="13.5" customHeight="1">
      <c r="A281" s="129" t="s">
        <v>1305</v>
      </c>
    </row>
    <row r="282" s="129" customFormat="1" ht="13.5" customHeight="1">
      <c r="A282" s="129" t="s">
        <v>1306</v>
      </c>
    </row>
    <row r="283" spans="1:21" s="129" customFormat="1" ht="13.5" customHeight="1">
      <c r="A283" s="130" t="s">
        <v>1268</v>
      </c>
      <c r="H283" s="133"/>
      <c r="U283" s="133"/>
    </row>
    <row r="284" spans="1:21" s="129" customFormat="1" ht="13.5" customHeight="1">
      <c r="A284" s="130" t="s">
        <v>419</v>
      </c>
      <c r="H284" s="133"/>
      <c r="U284" s="133"/>
    </row>
  </sheetData>
  <sheetProtection/>
  <mergeCells count="38">
    <mergeCell ref="U202:AG211"/>
    <mergeCell ref="H202:T211"/>
    <mergeCell ref="A202:G211"/>
    <mergeCell ref="U212:AG214"/>
    <mergeCell ref="H212:T214"/>
    <mergeCell ref="A212:G274"/>
    <mergeCell ref="H249:T260"/>
    <mergeCell ref="H234:T236"/>
    <mergeCell ref="H217:T233"/>
    <mergeCell ref="U217:AG233"/>
    <mergeCell ref="A171:T171"/>
    <mergeCell ref="U171:AG171"/>
    <mergeCell ref="U172:AG173"/>
    <mergeCell ref="A172:T177"/>
    <mergeCell ref="U174:AG175"/>
    <mergeCell ref="U196:AG197"/>
    <mergeCell ref="H196:T197"/>
    <mergeCell ref="H195:T195"/>
    <mergeCell ref="A196:G201"/>
    <mergeCell ref="U176:AG177"/>
    <mergeCell ref="H273:T274"/>
    <mergeCell ref="U273:AG274"/>
    <mergeCell ref="U215:AG216"/>
    <mergeCell ref="H215:T216"/>
    <mergeCell ref="U234:AG236"/>
    <mergeCell ref="U261:AG272"/>
    <mergeCell ref="H237:T248"/>
    <mergeCell ref="U237:AG248"/>
    <mergeCell ref="H261:T272"/>
    <mergeCell ref="U249:AG260"/>
    <mergeCell ref="H198:T199"/>
    <mergeCell ref="U198:AG199"/>
    <mergeCell ref="U200:AG201"/>
    <mergeCell ref="H200:T201"/>
    <mergeCell ref="U195:AG195"/>
    <mergeCell ref="A178:T179"/>
    <mergeCell ref="U178:AG179"/>
    <mergeCell ref="A195:G195"/>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87" r:id="rId1"/>
  <headerFooter scaleWithDoc="0" alignWithMargins="0">
    <oddFooter>&amp;C－&amp;P－</oddFooter>
  </headerFooter>
  <rowBreaks count="2" manualBreakCount="2">
    <brk id="186" max="32" man="1"/>
    <brk id="248" max="32" man="1"/>
  </rowBreaks>
</worksheet>
</file>

<file path=xl/worksheets/sheet13.xml><?xml version="1.0" encoding="utf-8"?>
<worksheet xmlns="http://schemas.openxmlformats.org/spreadsheetml/2006/main" xmlns:r="http://schemas.openxmlformats.org/officeDocument/2006/relationships">
  <sheetPr>
    <tabColor indexed="13"/>
  </sheetPr>
  <dimension ref="D9:K138"/>
  <sheetViews>
    <sheetView view="pageBreakPreview" zoomScaleSheetLayoutView="100" zoomScalePageLayoutView="0" workbookViewId="0" topLeftCell="A1">
      <selection activeCell="AG47" sqref="AG47"/>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484" t="s">
        <v>52</v>
      </c>
      <c r="F11" s="486"/>
      <c r="G11" s="486"/>
      <c r="H11" s="486"/>
      <c r="I11" s="486"/>
      <c r="J11" s="486"/>
      <c r="K11" s="6"/>
    </row>
    <row r="12" spans="4:11" ht="13.5">
      <c r="D12" s="4"/>
      <c r="E12" s="5"/>
      <c r="F12" s="5"/>
      <c r="G12" s="5"/>
      <c r="H12" s="5"/>
      <c r="I12" s="5"/>
      <c r="J12" s="5"/>
      <c r="K12" s="6"/>
    </row>
    <row r="13" spans="4:11" ht="14.25">
      <c r="D13" s="4"/>
      <c r="E13" s="5"/>
      <c r="F13" s="5"/>
      <c r="G13" s="485"/>
      <c r="H13" s="5"/>
      <c r="I13" s="5"/>
      <c r="J13" s="5"/>
      <c r="K13" s="6"/>
    </row>
    <row r="14" spans="4:11" ht="14.25">
      <c r="D14" s="4"/>
      <c r="E14" s="5"/>
      <c r="F14" s="487" t="s">
        <v>1364</v>
      </c>
      <c r="G14" s="485"/>
      <c r="H14" s="487"/>
      <c r="I14" s="487"/>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pageMargins left="0.3937007874015748" right="0.3937007874015748" top="0.5905511811023623" bottom="0.3937007874015748" header="0.5118110236220472" footer="0.4330708661417323"/>
  <pageSetup firstPageNumber="26" useFirstPageNumber="1" horizontalDpi="600" verticalDpi="600" orientation="landscape" paperSize="9"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indexed="13"/>
  </sheetPr>
  <dimension ref="A1:V138"/>
  <sheetViews>
    <sheetView view="pageBreakPreview" zoomScaleSheetLayoutView="100" zoomScalePageLayoutView="0" workbookViewId="0" topLeftCell="A1">
      <selection activeCell="AF147" sqref="AF147"/>
    </sheetView>
  </sheetViews>
  <sheetFormatPr defaultColWidth="8.00390625" defaultRowHeight="24" customHeight="1"/>
  <cols>
    <col min="1" max="1" width="2.75390625" style="31" customWidth="1"/>
    <col min="2" max="2" width="3.375" style="31" customWidth="1"/>
    <col min="3" max="4" width="13.625" style="31" customWidth="1"/>
    <col min="5" max="19" width="3.125" style="31" customWidth="1"/>
    <col min="20" max="20" width="9.625" style="31" customWidth="1"/>
    <col min="21" max="21" width="5.625" style="31" customWidth="1"/>
    <col min="22" max="22" width="3.875" style="31" customWidth="1"/>
    <col min="23" max="16384" width="8.00390625" style="31" customWidth="1"/>
  </cols>
  <sheetData>
    <row r="1" spans="1:22" ht="15" customHeight="1">
      <c r="A1" s="30" t="s">
        <v>995</v>
      </c>
      <c r="O1" s="43"/>
      <c r="P1" s="43"/>
      <c r="Q1" s="43"/>
      <c r="R1" s="43"/>
      <c r="S1" s="43"/>
      <c r="T1" s="43"/>
      <c r="U1" s="43"/>
      <c r="V1" s="43"/>
    </row>
    <row r="2" spans="1:22" ht="18" customHeight="1">
      <c r="A2" s="36" t="s">
        <v>996</v>
      </c>
      <c r="B2" s="35"/>
      <c r="C2" s="35"/>
      <c r="D2" s="35"/>
      <c r="E2" s="35"/>
      <c r="F2" s="35"/>
      <c r="G2" s="35"/>
      <c r="H2" s="35"/>
      <c r="I2" s="35"/>
      <c r="J2" s="35"/>
      <c r="K2" s="35"/>
      <c r="L2" s="35"/>
      <c r="M2" s="35"/>
      <c r="N2" s="35"/>
      <c r="O2" s="35"/>
      <c r="P2" s="35"/>
      <c r="Q2" s="35"/>
      <c r="R2" s="35"/>
      <c r="S2" s="35"/>
      <c r="T2" s="35"/>
      <c r="U2" s="35"/>
      <c r="V2" s="35"/>
    </row>
    <row r="3" spans="1:22" ht="15" customHeight="1">
      <c r="A3" s="408" t="s">
        <v>1533</v>
      </c>
      <c r="B3" s="36"/>
      <c r="C3" s="36"/>
      <c r="D3" s="36"/>
      <c r="E3" s="36"/>
      <c r="F3" s="36"/>
      <c r="G3" s="36"/>
      <c r="H3" s="36"/>
      <c r="I3" s="36"/>
      <c r="J3" s="36"/>
      <c r="K3" s="36"/>
      <c r="L3" s="36"/>
      <c r="M3" s="36"/>
      <c r="N3" s="36"/>
      <c r="O3" s="36"/>
      <c r="P3" s="36"/>
      <c r="Q3" s="36"/>
      <c r="R3" s="36"/>
      <c r="S3" s="36"/>
      <c r="T3" s="36"/>
      <c r="U3" s="36"/>
      <c r="V3" s="36"/>
    </row>
    <row r="4" spans="1:22" s="38" customFormat="1" ht="7.5" customHeight="1" hidden="1">
      <c r="A4" s="37"/>
      <c r="B4" s="37"/>
      <c r="C4" s="37"/>
      <c r="D4" s="37"/>
      <c r="E4" s="37"/>
      <c r="F4" s="37"/>
      <c r="G4" s="37"/>
      <c r="H4" s="37"/>
      <c r="I4" s="37"/>
      <c r="J4" s="37"/>
      <c r="K4" s="37"/>
      <c r="L4" s="37"/>
      <c r="M4" s="37"/>
      <c r="N4" s="37"/>
      <c r="O4" s="37"/>
      <c r="P4" s="37"/>
      <c r="Q4" s="37"/>
      <c r="R4" s="37"/>
      <c r="S4" s="37"/>
      <c r="T4" s="37"/>
      <c r="U4" s="37"/>
      <c r="V4" s="37"/>
    </row>
    <row r="5" spans="16:22" ht="15" customHeight="1">
      <c r="P5" s="1509" t="s">
        <v>976</v>
      </c>
      <c r="Q5" s="1509"/>
      <c r="R5" s="1509"/>
      <c r="S5" s="1509"/>
      <c r="T5" s="1513" t="s">
        <v>689</v>
      </c>
      <c r="U5" s="1513"/>
      <c r="V5" s="43"/>
    </row>
    <row r="6" spans="16:22" ht="15" customHeight="1">
      <c r="P6" s="1510" t="s">
        <v>978</v>
      </c>
      <c r="Q6" s="1510"/>
      <c r="R6" s="1510"/>
      <c r="S6" s="1510"/>
      <c r="T6" s="1514" t="s">
        <v>975</v>
      </c>
      <c r="U6" s="1514"/>
      <c r="V6" s="43"/>
    </row>
    <row r="7" ht="16.5" customHeight="1">
      <c r="A7" s="30" t="s">
        <v>997</v>
      </c>
    </row>
    <row r="8" ht="12" customHeight="1"/>
    <row r="9" spans="2:21" ht="17.25" customHeight="1">
      <c r="B9" s="30" t="s">
        <v>998</v>
      </c>
      <c r="U9" s="80" t="s">
        <v>615</v>
      </c>
    </row>
    <row r="10" ht="4.5" customHeight="1" thickBot="1"/>
    <row r="11" spans="3:21" ht="15.75" customHeight="1">
      <c r="C11" s="46"/>
      <c r="D11" s="220"/>
      <c r="E11" s="1527" t="s">
        <v>999</v>
      </c>
      <c r="F11" s="1528"/>
      <c r="G11" s="1528"/>
      <c r="H11" s="1528"/>
      <c r="I11" s="1529"/>
      <c r="J11" s="1527" t="s">
        <v>1000</v>
      </c>
      <c r="K11" s="1528"/>
      <c r="L11" s="1528"/>
      <c r="M11" s="1528"/>
      <c r="N11" s="1529"/>
      <c r="O11" s="1527" t="s">
        <v>1001</v>
      </c>
      <c r="P11" s="1528"/>
      <c r="Q11" s="1528"/>
      <c r="R11" s="1528"/>
      <c r="S11" s="1529"/>
      <c r="T11" s="1527" t="s">
        <v>1002</v>
      </c>
      <c r="U11" s="1530"/>
    </row>
    <row r="12" spans="3:21" ht="15.75" customHeight="1" thickBot="1">
      <c r="C12" s="1556" t="s">
        <v>991</v>
      </c>
      <c r="D12" s="1557"/>
      <c r="E12" s="1539">
        <v>71512</v>
      </c>
      <c r="F12" s="1540"/>
      <c r="G12" s="1540"/>
      <c r="H12" s="1540"/>
      <c r="I12" s="1541"/>
      <c r="J12" s="1539">
        <v>5461</v>
      </c>
      <c r="K12" s="1540"/>
      <c r="L12" s="1540"/>
      <c r="M12" s="1540"/>
      <c r="N12" s="1541"/>
      <c r="O12" s="1539">
        <v>2656</v>
      </c>
      <c r="P12" s="1540"/>
      <c r="Q12" s="1540"/>
      <c r="R12" s="1540"/>
      <c r="S12" s="1541"/>
      <c r="T12" s="1525">
        <v>74317</v>
      </c>
      <c r="U12" s="1526"/>
    </row>
    <row r="13" ht="12" customHeight="1"/>
    <row r="14" spans="2:21" ht="18" customHeight="1">
      <c r="B14" s="30" t="s">
        <v>1003</v>
      </c>
      <c r="U14" s="80" t="s">
        <v>616</v>
      </c>
    </row>
    <row r="15" ht="4.5" customHeight="1" thickBot="1"/>
    <row r="16" spans="3:21" ht="15.75" customHeight="1">
      <c r="C16" s="1558" t="s">
        <v>1004</v>
      </c>
      <c r="D16" s="1529"/>
      <c r="E16" s="1527" t="s">
        <v>999</v>
      </c>
      <c r="F16" s="1528"/>
      <c r="G16" s="1528"/>
      <c r="H16" s="1528"/>
      <c r="I16" s="1529"/>
      <c r="J16" s="1527" t="s">
        <v>1000</v>
      </c>
      <c r="K16" s="1528"/>
      <c r="L16" s="1528"/>
      <c r="M16" s="1528"/>
      <c r="N16" s="1529"/>
      <c r="O16" s="1527" t="s">
        <v>1001</v>
      </c>
      <c r="P16" s="1528"/>
      <c r="Q16" s="1528"/>
      <c r="R16" s="1528"/>
      <c r="S16" s="1529"/>
      <c r="T16" s="1527" t="s">
        <v>1002</v>
      </c>
      <c r="U16" s="1530"/>
    </row>
    <row r="17" spans="3:21" ht="15.75" customHeight="1">
      <c r="C17" s="1559" t="s">
        <v>1005</v>
      </c>
      <c r="D17" s="1531"/>
      <c r="E17" s="1520">
        <v>52870</v>
      </c>
      <c r="F17" s="1537"/>
      <c r="G17" s="1537"/>
      <c r="H17" s="1537"/>
      <c r="I17" s="1538"/>
      <c r="J17" s="1517"/>
      <c r="K17" s="1518"/>
      <c r="L17" s="1518"/>
      <c r="M17" s="1518"/>
      <c r="N17" s="1519"/>
      <c r="O17" s="1517"/>
      <c r="P17" s="1518"/>
      <c r="Q17" s="1518"/>
      <c r="R17" s="1518"/>
      <c r="S17" s="1519"/>
      <c r="T17" s="1520">
        <v>55886</v>
      </c>
      <c r="U17" s="1521"/>
    </row>
    <row r="18" spans="3:21" ht="15.75" customHeight="1">
      <c r="C18" s="1559" t="s">
        <v>1006</v>
      </c>
      <c r="D18" s="1531"/>
      <c r="E18" s="1520">
        <v>46541</v>
      </c>
      <c r="F18" s="1537"/>
      <c r="G18" s="1537"/>
      <c r="H18" s="1537"/>
      <c r="I18" s="1538"/>
      <c r="J18" s="1517"/>
      <c r="K18" s="1518"/>
      <c r="L18" s="1518"/>
      <c r="M18" s="1518"/>
      <c r="N18" s="1519"/>
      <c r="O18" s="1517"/>
      <c r="P18" s="1518"/>
      <c r="Q18" s="1518"/>
      <c r="R18" s="1518"/>
      <c r="S18" s="1519"/>
      <c r="T18" s="1520">
        <v>47683</v>
      </c>
      <c r="U18" s="1521"/>
    </row>
    <row r="19" spans="3:21" ht="15.75" customHeight="1">
      <c r="C19" s="47" t="s">
        <v>1007</v>
      </c>
      <c r="D19" s="45"/>
      <c r="E19" s="1520">
        <v>1006</v>
      </c>
      <c r="F19" s="1537"/>
      <c r="G19" s="1537"/>
      <c r="H19" s="1537"/>
      <c r="I19" s="1538"/>
      <c r="J19" s="1517"/>
      <c r="K19" s="1518"/>
      <c r="L19" s="1518"/>
      <c r="M19" s="1518"/>
      <c r="N19" s="1519"/>
      <c r="O19" s="1517"/>
      <c r="P19" s="1518"/>
      <c r="Q19" s="1518"/>
      <c r="R19" s="1518"/>
      <c r="S19" s="1519"/>
      <c r="T19" s="1520">
        <v>1036</v>
      </c>
      <c r="U19" s="1521"/>
    </row>
    <row r="20" spans="3:21" ht="15.75" customHeight="1">
      <c r="C20" s="47" t="s">
        <v>1008</v>
      </c>
      <c r="D20" s="45"/>
      <c r="E20" s="1520">
        <v>366</v>
      </c>
      <c r="F20" s="1537"/>
      <c r="G20" s="1537"/>
      <c r="H20" s="1537"/>
      <c r="I20" s="1538"/>
      <c r="J20" s="1517"/>
      <c r="K20" s="1518"/>
      <c r="L20" s="1518"/>
      <c r="M20" s="1518"/>
      <c r="N20" s="1519"/>
      <c r="O20" s="1517"/>
      <c r="P20" s="1518"/>
      <c r="Q20" s="1518"/>
      <c r="R20" s="1518"/>
      <c r="S20" s="1519"/>
      <c r="T20" s="1520">
        <v>408</v>
      </c>
      <c r="U20" s="1521"/>
    </row>
    <row r="21" spans="3:21" ht="15.75" customHeight="1" thickBot="1">
      <c r="C21" s="1556" t="s">
        <v>991</v>
      </c>
      <c r="D21" s="1557"/>
      <c r="E21" s="1525">
        <f>SUM(E17:I18)</f>
        <v>99411</v>
      </c>
      <c r="F21" s="1532"/>
      <c r="G21" s="1532"/>
      <c r="H21" s="1532"/>
      <c r="I21" s="1533"/>
      <c r="J21" s="1515" t="s">
        <v>1009</v>
      </c>
      <c r="K21" s="1516"/>
      <c r="L21" s="1532">
        <f>T26</f>
        <v>8576</v>
      </c>
      <c r="M21" s="1532"/>
      <c r="N21" s="1533"/>
      <c r="O21" s="1515" t="s">
        <v>1010</v>
      </c>
      <c r="P21" s="1516"/>
      <c r="Q21" s="1532">
        <f>T28</f>
        <v>4418</v>
      </c>
      <c r="R21" s="1532"/>
      <c r="S21" s="1533"/>
      <c r="T21" s="1525">
        <f>SUM(T17:U18)</f>
        <v>103569</v>
      </c>
      <c r="U21" s="1526"/>
    </row>
    <row r="22" ht="12" customHeight="1"/>
    <row r="23" spans="2:20" ht="18" customHeight="1">
      <c r="B23" s="30" t="s">
        <v>1011</v>
      </c>
      <c r="T23" s="80" t="s">
        <v>616</v>
      </c>
    </row>
    <row r="24" ht="4.5" customHeight="1" thickBot="1"/>
    <row r="25" spans="3:21" ht="15.75" customHeight="1">
      <c r="C25" s="1563" t="s">
        <v>63</v>
      </c>
      <c r="D25" s="1564"/>
      <c r="E25" s="1527" t="s">
        <v>1012</v>
      </c>
      <c r="F25" s="1528"/>
      <c r="G25" s="1529"/>
      <c r="H25" s="1527" t="s">
        <v>1013</v>
      </c>
      <c r="I25" s="1528"/>
      <c r="J25" s="1529"/>
      <c r="K25" s="1534" t="s">
        <v>1014</v>
      </c>
      <c r="L25" s="1535"/>
      <c r="M25" s="1536"/>
      <c r="N25" s="1522" t="s">
        <v>177</v>
      </c>
      <c r="O25" s="1523"/>
      <c r="P25" s="1524"/>
      <c r="Q25" s="1527" t="s">
        <v>1015</v>
      </c>
      <c r="R25" s="1528"/>
      <c r="S25" s="1529"/>
      <c r="T25" s="50" t="s">
        <v>991</v>
      </c>
      <c r="U25" s="51"/>
    </row>
    <row r="26" spans="3:21" ht="15.75" customHeight="1">
      <c r="C26" s="1565"/>
      <c r="D26" s="1566"/>
      <c r="E26" s="1520">
        <v>921</v>
      </c>
      <c r="F26" s="1537"/>
      <c r="G26" s="1538"/>
      <c r="H26" s="1520">
        <v>10</v>
      </c>
      <c r="I26" s="1537"/>
      <c r="J26" s="1538"/>
      <c r="K26" s="1520">
        <v>7518</v>
      </c>
      <c r="L26" s="1537"/>
      <c r="M26" s="1538"/>
      <c r="N26" s="1520">
        <v>8</v>
      </c>
      <c r="O26" s="1537"/>
      <c r="P26" s="1538"/>
      <c r="Q26" s="1520">
        <v>119</v>
      </c>
      <c r="R26" s="1537"/>
      <c r="S26" s="1538"/>
      <c r="T26" s="52">
        <f>SUM(E26:S26)</f>
        <v>8576</v>
      </c>
      <c r="U26" s="32"/>
    </row>
    <row r="27" spans="3:21" ht="15.75" customHeight="1">
      <c r="C27" s="1567" t="s">
        <v>472</v>
      </c>
      <c r="D27" s="1568"/>
      <c r="E27" s="1511" t="s">
        <v>1016</v>
      </c>
      <c r="F27" s="1512"/>
      <c r="G27" s="1531"/>
      <c r="H27" s="1511" t="s">
        <v>1017</v>
      </c>
      <c r="I27" s="1512"/>
      <c r="J27" s="1531"/>
      <c r="K27" s="1511" t="s">
        <v>1018</v>
      </c>
      <c r="L27" s="1512"/>
      <c r="M27" s="1531"/>
      <c r="N27" s="1553" t="s">
        <v>176</v>
      </c>
      <c r="O27" s="1554"/>
      <c r="P27" s="1555"/>
      <c r="Q27" s="1511" t="s">
        <v>1015</v>
      </c>
      <c r="R27" s="1512"/>
      <c r="S27" s="1531"/>
      <c r="T27" s="53" t="s">
        <v>991</v>
      </c>
      <c r="U27" s="51"/>
    </row>
    <row r="28" spans="3:21" ht="15.75" customHeight="1" thickBot="1">
      <c r="C28" s="1569"/>
      <c r="D28" s="1570"/>
      <c r="E28" s="1539">
        <v>1064</v>
      </c>
      <c r="F28" s="1540"/>
      <c r="G28" s="1541"/>
      <c r="H28" s="1539">
        <v>2</v>
      </c>
      <c r="I28" s="1540"/>
      <c r="J28" s="1541"/>
      <c r="K28" s="1539">
        <v>3261</v>
      </c>
      <c r="L28" s="1540"/>
      <c r="M28" s="1541"/>
      <c r="N28" s="1539">
        <v>0</v>
      </c>
      <c r="O28" s="1540"/>
      <c r="P28" s="1541"/>
      <c r="Q28" s="1539">
        <v>91</v>
      </c>
      <c r="R28" s="1540"/>
      <c r="S28" s="1541"/>
      <c r="T28" s="232">
        <f>SUM(E28:S28)</f>
        <v>4418</v>
      </c>
      <c r="U28" s="54"/>
    </row>
    <row r="29" ht="12" customHeight="1"/>
    <row r="30" spans="2:19" ht="18" customHeight="1">
      <c r="B30" s="30" t="s">
        <v>1020</v>
      </c>
      <c r="S30" s="80" t="s">
        <v>617</v>
      </c>
    </row>
    <row r="31" ht="4.5" customHeight="1" thickBot="1"/>
    <row r="32" spans="3:19" s="39" customFormat="1" ht="31.5" customHeight="1">
      <c r="C32" s="55" t="s">
        <v>1021</v>
      </c>
      <c r="D32" s="49" t="s">
        <v>627</v>
      </c>
      <c r="E32" s="1560" t="s">
        <v>286</v>
      </c>
      <c r="F32" s="1561"/>
      <c r="G32" s="1561"/>
      <c r="H32" s="1561"/>
      <c r="I32" s="1562"/>
      <c r="J32" s="56" t="s">
        <v>428</v>
      </c>
      <c r="K32" s="57"/>
      <c r="L32" s="57"/>
      <c r="M32" s="57"/>
      <c r="N32" s="57"/>
      <c r="O32" s="532" t="s">
        <v>1022</v>
      </c>
      <c r="P32" s="533"/>
      <c r="Q32" s="534"/>
      <c r="R32" s="534"/>
      <c r="S32" s="535"/>
    </row>
    <row r="33" spans="3:19" ht="15.75" customHeight="1">
      <c r="C33" s="59" t="s">
        <v>1023</v>
      </c>
      <c r="D33" s="219" t="s">
        <v>628</v>
      </c>
      <c r="E33" s="1542">
        <v>3008</v>
      </c>
      <c r="F33" s="1543"/>
      <c r="G33" s="1543"/>
      <c r="H33" s="1543"/>
      <c r="I33" s="1544"/>
      <c r="J33" s="1511"/>
      <c r="K33" s="1512"/>
      <c r="L33" s="1512"/>
      <c r="M33" s="1512"/>
      <c r="N33" s="1512"/>
      <c r="O33" s="1545"/>
      <c r="P33" s="1545"/>
      <c r="Q33" s="1545"/>
      <c r="R33" s="1545"/>
      <c r="S33" s="1546"/>
    </row>
    <row r="34" spans="3:19" ht="15.75" customHeight="1">
      <c r="C34" s="59" t="s">
        <v>684</v>
      </c>
      <c r="D34" s="219" t="s">
        <v>628</v>
      </c>
      <c r="E34" s="1542">
        <v>18288</v>
      </c>
      <c r="F34" s="1543"/>
      <c r="G34" s="1543"/>
      <c r="H34" s="1543"/>
      <c r="I34" s="1544"/>
      <c r="J34" s="1511"/>
      <c r="K34" s="1512"/>
      <c r="L34" s="1512"/>
      <c r="M34" s="1512"/>
      <c r="N34" s="1512"/>
      <c r="O34" s="1545"/>
      <c r="P34" s="1545"/>
      <c r="Q34" s="1545"/>
      <c r="R34" s="1545"/>
      <c r="S34" s="1546"/>
    </row>
    <row r="35" spans="3:19" ht="15.75" customHeight="1">
      <c r="C35" s="59" t="s">
        <v>685</v>
      </c>
      <c r="D35" s="219" t="s">
        <v>629</v>
      </c>
      <c r="E35" s="1542">
        <v>12665</v>
      </c>
      <c r="F35" s="1543"/>
      <c r="G35" s="1543"/>
      <c r="H35" s="1543"/>
      <c r="I35" s="1544"/>
      <c r="J35" s="1511"/>
      <c r="K35" s="1512"/>
      <c r="L35" s="1512"/>
      <c r="M35" s="1512"/>
      <c r="N35" s="1512"/>
      <c r="O35" s="1545"/>
      <c r="P35" s="1545"/>
      <c r="Q35" s="1545"/>
      <c r="R35" s="1545"/>
      <c r="S35" s="1546"/>
    </row>
    <row r="36" spans="3:19" ht="15.75" customHeight="1">
      <c r="C36" s="59" t="s">
        <v>686</v>
      </c>
      <c r="D36" s="219" t="s">
        <v>630</v>
      </c>
      <c r="E36" s="1542">
        <v>25445</v>
      </c>
      <c r="F36" s="1543"/>
      <c r="G36" s="1543"/>
      <c r="H36" s="1543"/>
      <c r="I36" s="1544"/>
      <c r="J36" s="1511"/>
      <c r="K36" s="1512"/>
      <c r="L36" s="1512"/>
      <c r="M36" s="1512"/>
      <c r="N36" s="1512"/>
      <c r="O36" s="1549">
        <v>4950</v>
      </c>
      <c r="P36" s="1549"/>
      <c r="Q36" s="1549"/>
      <c r="R36" s="1549"/>
      <c r="S36" s="1550"/>
    </row>
    <row r="37" spans="3:19" ht="15.75" customHeight="1">
      <c r="C37" s="59" t="s">
        <v>687</v>
      </c>
      <c r="D37" s="219" t="s">
        <v>631</v>
      </c>
      <c r="E37" s="1542">
        <v>22743</v>
      </c>
      <c r="F37" s="1543"/>
      <c r="G37" s="1543"/>
      <c r="H37" s="1543"/>
      <c r="I37" s="1544"/>
      <c r="J37" s="1511"/>
      <c r="K37" s="1512"/>
      <c r="L37" s="1512"/>
      <c r="M37" s="1512"/>
      <c r="N37" s="1512"/>
      <c r="O37" s="1545"/>
      <c r="P37" s="1545"/>
      <c r="Q37" s="1545"/>
      <c r="R37" s="1545"/>
      <c r="S37" s="1546"/>
    </row>
    <row r="38" spans="3:19" ht="15.75" customHeight="1">
      <c r="C38" s="59" t="s">
        <v>633</v>
      </c>
      <c r="D38" s="219" t="s">
        <v>632</v>
      </c>
      <c r="E38" s="1542">
        <v>14547</v>
      </c>
      <c r="F38" s="1543"/>
      <c r="G38" s="1543"/>
      <c r="H38" s="1543"/>
      <c r="I38" s="1544"/>
      <c r="J38" s="1571"/>
      <c r="K38" s="1514"/>
      <c r="L38" s="1514"/>
      <c r="M38" s="1514"/>
      <c r="N38" s="1514"/>
      <c r="O38" s="1545"/>
      <c r="P38" s="1545"/>
      <c r="Q38" s="1545"/>
      <c r="R38" s="1545"/>
      <c r="S38" s="1546"/>
    </row>
    <row r="39" spans="3:19" ht="15.75" customHeight="1">
      <c r="C39" s="233" t="s">
        <v>285</v>
      </c>
      <c r="D39" s="219"/>
      <c r="E39" s="1542">
        <v>6873</v>
      </c>
      <c r="F39" s="1543"/>
      <c r="G39" s="1543"/>
      <c r="H39" s="1543"/>
      <c r="I39" s="1544"/>
      <c r="J39" s="1511"/>
      <c r="K39" s="1512"/>
      <c r="L39" s="1512"/>
      <c r="M39" s="1512"/>
      <c r="N39" s="1512"/>
      <c r="O39" s="1545"/>
      <c r="P39" s="1545"/>
      <c r="Q39" s="1545"/>
      <c r="R39" s="1545"/>
      <c r="S39" s="1546"/>
    </row>
    <row r="40" spans="3:19" ht="15.75" customHeight="1" thickBot="1">
      <c r="C40" s="60" t="s">
        <v>991</v>
      </c>
      <c r="D40" s="234"/>
      <c r="E40" s="1525">
        <f>SUM(E33:I39)</f>
        <v>103569</v>
      </c>
      <c r="F40" s="1532"/>
      <c r="G40" s="1532"/>
      <c r="H40" s="1532"/>
      <c r="I40" s="1533"/>
      <c r="J40" s="1551"/>
      <c r="K40" s="1552"/>
      <c r="L40" s="1552"/>
      <c r="M40" s="1552"/>
      <c r="N40" s="1552"/>
      <c r="O40" s="1547"/>
      <c r="P40" s="1547"/>
      <c r="Q40" s="1547"/>
      <c r="R40" s="1547"/>
      <c r="S40" s="1548"/>
    </row>
    <row r="42" s="43" customFormat="1" ht="21.75" customHeight="1"/>
    <row r="43" s="43" customFormat="1" ht="4.5" customHeight="1"/>
    <row r="44" s="43" customFormat="1" ht="33" customHeight="1"/>
    <row r="45" s="43" customFormat="1" ht="21.75" customHeight="1"/>
    <row r="46" s="43" customFormat="1" ht="21.75" customHeight="1"/>
    <row r="47" s="43" customFormat="1" ht="21.75" customHeight="1"/>
    <row r="48" s="43" customFormat="1" ht="21.75" customHeight="1"/>
    <row r="49" s="43" customFormat="1" ht="21.75" customHeight="1"/>
    <row r="50" s="43" customFormat="1" ht="21.75" customHeight="1"/>
    <row r="51" s="43" customFormat="1" ht="21.75" customHeight="1"/>
    <row r="52" s="43" customFormat="1" ht="24" customHeight="1"/>
    <row r="56" ht="24" customHeight="1">
      <c r="K56" s="33"/>
    </row>
    <row r="58" spans="14:17" ht="24" customHeight="1">
      <c r="N58" s="33"/>
      <c r="O58" s="33"/>
      <c r="P58" s="33"/>
      <c r="Q58" s="33"/>
    </row>
    <row r="59" spans="14:17" ht="24" customHeight="1">
      <c r="N59" s="33"/>
      <c r="O59" s="33"/>
      <c r="P59" s="33"/>
      <c r="Q59" s="33"/>
    </row>
    <row r="60" spans="14:17" ht="24" customHeight="1">
      <c r="N60" s="33"/>
      <c r="O60" s="33"/>
      <c r="P60" s="33"/>
      <c r="Q60" s="33"/>
    </row>
    <row r="61" spans="14:17" ht="24" customHeight="1">
      <c r="N61" s="33"/>
      <c r="O61" s="33"/>
      <c r="P61" s="33"/>
      <c r="Q61" s="33"/>
    </row>
    <row r="138" ht="24" customHeight="1">
      <c r="F138" s="31">
        <v>0</v>
      </c>
    </row>
  </sheetData>
  <sheetProtection/>
  <mergeCells count="85">
    <mergeCell ref="E37:I37"/>
    <mergeCell ref="E38:I38"/>
    <mergeCell ref="J38:N38"/>
    <mergeCell ref="E33:I33"/>
    <mergeCell ref="E34:I34"/>
    <mergeCell ref="E35:I35"/>
    <mergeCell ref="E36:I36"/>
    <mergeCell ref="E32:I32"/>
    <mergeCell ref="E26:G26"/>
    <mergeCell ref="H26:J26"/>
    <mergeCell ref="H28:J28"/>
    <mergeCell ref="E28:G28"/>
    <mergeCell ref="C18:D18"/>
    <mergeCell ref="C21:D21"/>
    <mergeCell ref="C25:D26"/>
    <mergeCell ref="C27:D28"/>
    <mergeCell ref="E18:I18"/>
    <mergeCell ref="C12:D12"/>
    <mergeCell ref="C16:D16"/>
    <mergeCell ref="C17:D17"/>
    <mergeCell ref="O16:S16"/>
    <mergeCell ref="J16:N16"/>
    <mergeCell ref="E17:I17"/>
    <mergeCell ref="E19:I19"/>
    <mergeCell ref="E20:I20"/>
    <mergeCell ref="J39:N39"/>
    <mergeCell ref="K28:M28"/>
    <mergeCell ref="J18:N18"/>
    <mergeCell ref="J19:N19"/>
    <mergeCell ref="J20:N20"/>
    <mergeCell ref="E27:G27"/>
    <mergeCell ref="E25:G25"/>
    <mergeCell ref="H25:J25"/>
    <mergeCell ref="O37:S40"/>
    <mergeCell ref="O36:S36"/>
    <mergeCell ref="N26:P26"/>
    <mergeCell ref="Q26:S26"/>
    <mergeCell ref="Q28:S28"/>
    <mergeCell ref="N28:P28"/>
    <mergeCell ref="J40:N40"/>
    <mergeCell ref="O33:S35"/>
    <mergeCell ref="Q27:S27"/>
    <mergeCell ref="N27:P27"/>
    <mergeCell ref="T11:U11"/>
    <mergeCell ref="E39:I39"/>
    <mergeCell ref="E40:I40"/>
    <mergeCell ref="Q21:S21"/>
    <mergeCell ref="L21:N21"/>
    <mergeCell ref="J33:N33"/>
    <mergeCell ref="J34:N34"/>
    <mergeCell ref="J36:N36"/>
    <mergeCell ref="J37:N37"/>
    <mergeCell ref="E16:I16"/>
    <mergeCell ref="E11:I11"/>
    <mergeCell ref="J11:N11"/>
    <mergeCell ref="O11:S11"/>
    <mergeCell ref="E12:I12"/>
    <mergeCell ref="J12:N12"/>
    <mergeCell ref="O12:S12"/>
    <mergeCell ref="H27:J27"/>
    <mergeCell ref="E21:I21"/>
    <mergeCell ref="J21:K21"/>
    <mergeCell ref="K27:M27"/>
    <mergeCell ref="K25:M25"/>
    <mergeCell ref="K26:M26"/>
    <mergeCell ref="N25:P25"/>
    <mergeCell ref="T19:U19"/>
    <mergeCell ref="O20:S20"/>
    <mergeCell ref="T12:U12"/>
    <mergeCell ref="Q25:S25"/>
    <mergeCell ref="T21:U21"/>
    <mergeCell ref="T17:U17"/>
    <mergeCell ref="T20:U20"/>
    <mergeCell ref="J17:N17"/>
    <mergeCell ref="T16:U16"/>
    <mergeCell ref="P5:S5"/>
    <mergeCell ref="P6:S6"/>
    <mergeCell ref="J35:N35"/>
    <mergeCell ref="T5:U5"/>
    <mergeCell ref="T6:U6"/>
    <mergeCell ref="O21:P21"/>
    <mergeCell ref="O17:S17"/>
    <mergeCell ref="O18:S18"/>
    <mergeCell ref="O19:S19"/>
    <mergeCell ref="T18:U18"/>
  </mergeCells>
  <printOptions horizontalCentered="1"/>
  <pageMargins left="0.5905511811023623" right="0.5905511811023623" top="0.5905511811023623" bottom="0.3937007874015748" header="0.5118110236220472" footer="0.4330708661417323"/>
  <pageSetup firstPageNumber="27" useFirstPageNumber="1" horizontalDpi="600" verticalDpi="600" orientation="landscape" paperSize="9" scale="93"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3"/>
  </sheetPr>
  <dimension ref="A1:Q138"/>
  <sheetViews>
    <sheetView view="pageBreakPreview" zoomScaleSheetLayoutView="100" zoomScalePageLayoutView="0" workbookViewId="0" topLeftCell="A1">
      <selection activeCell="Z154" sqref="Z154"/>
    </sheetView>
  </sheetViews>
  <sheetFormatPr defaultColWidth="8.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164" t="s">
        <v>291</v>
      </c>
    </row>
    <row r="2" spans="1:17" s="165" customFormat="1" ht="18" customHeight="1">
      <c r="A2" s="1637" t="s">
        <v>996</v>
      </c>
      <c r="B2" s="1637"/>
      <c r="C2" s="1637"/>
      <c r="D2" s="1637"/>
      <c r="E2" s="1637"/>
      <c r="F2" s="1637"/>
      <c r="G2" s="1637"/>
      <c r="H2" s="1637"/>
      <c r="I2" s="1637"/>
      <c r="J2" s="1637"/>
      <c r="K2" s="1637"/>
      <c r="L2" s="1637"/>
      <c r="M2" s="1637"/>
      <c r="N2" s="1637"/>
      <c r="O2" s="1637"/>
      <c r="P2" s="1637"/>
      <c r="Q2" s="1637"/>
    </row>
    <row r="3" spans="1:17" s="165" customFormat="1" ht="15" customHeight="1">
      <c r="A3" s="1638" t="s">
        <v>1532</v>
      </c>
      <c r="B3" s="1638"/>
      <c r="C3" s="1638"/>
      <c r="D3" s="1638"/>
      <c r="E3" s="1638"/>
      <c r="F3" s="1638"/>
      <c r="G3" s="1638"/>
      <c r="H3" s="1638"/>
      <c r="I3" s="1638"/>
      <c r="J3" s="1638"/>
      <c r="K3" s="1638"/>
      <c r="L3" s="1638"/>
      <c r="M3" s="1638"/>
      <c r="N3" s="1638"/>
      <c r="O3" s="1638"/>
      <c r="P3" s="1638"/>
      <c r="Q3" s="1638"/>
    </row>
    <row r="4" spans="1:6" s="167" customFormat="1" ht="13.5">
      <c r="A4" s="166"/>
      <c r="B4" s="166"/>
      <c r="C4" s="166"/>
      <c r="D4" s="166"/>
      <c r="E4" s="166"/>
      <c r="F4" s="166"/>
    </row>
    <row r="5" spans="13:16" s="165" customFormat="1" ht="17.25">
      <c r="M5" s="1509" t="s">
        <v>976</v>
      </c>
      <c r="N5" s="1509"/>
      <c r="O5" s="45" t="s">
        <v>426</v>
      </c>
      <c r="P5" s="61"/>
    </row>
    <row r="6" spans="13:16" s="165" customFormat="1" ht="17.25">
      <c r="M6" s="1510" t="s">
        <v>979</v>
      </c>
      <c r="N6" s="1510"/>
      <c r="O6" s="45" t="s">
        <v>688</v>
      </c>
      <c r="P6" s="62"/>
    </row>
    <row r="7" ht="17.25">
      <c r="A7" s="165" t="s">
        <v>690</v>
      </c>
    </row>
    <row r="8" ht="15" customHeight="1"/>
    <row r="9" spans="2:17" ht="14.25">
      <c r="B9" s="164" t="s">
        <v>290</v>
      </c>
      <c r="Q9" s="75" t="s">
        <v>616</v>
      </c>
    </row>
    <row r="10" ht="6" customHeight="1" thickBot="1"/>
    <row r="11" spans="3:17" ht="9" customHeight="1">
      <c r="C11" s="175"/>
      <c r="D11" s="176"/>
      <c r="E11" s="177"/>
      <c r="F11" s="1625" t="s">
        <v>324</v>
      </c>
      <c r="G11" s="1626"/>
      <c r="H11" s="1625" t="s">
        <v>325</v>
      </c>
      <c r="I11" s="1626"/>
      <c r="J11" s="1625" t="s">
        <v>326</v>
      </c>
      <c r="K11" s="1626"/>
      <c r="L11" s="1604" t="s">
        <v>288</v>
      </c>
      <c r="M11" s="1605"/>
      <c r="N11" s="1607" t="s">
        <v>929</v>
      </c>
      <c r="O11" s="1608"/>
      <c r="P11" s="1607" t="s">
        <v>327</v>
      </c>
      <c r="Q11" s="1645"/>
    </row>
    <row r="12" spans="3:17" ht="9" customHeight="1">
      <c r="C12" s="178"/>
      <c r="D12" s="179"/>
      <c r="E12" s="180"/>
      <c r="F12" s="1627"/>
      <c r="G12" s="1628"/>
      <c r="H12" s="1627"/>
      <c r="I12" s="1628"/>
      <c r="J12" s="1627"/>
      <c r="K12" s="1628"/>
      <c r="L12" s="1641" t="s">
        <v>289</v>
      </c>
      <c r="M12" s="1642"/>
      <c r="N12" s="1609"/>
      <c r="O12" s="1610"/>
      <c r="P12" s="1609"/>
      <c r="Q12" s="1646"/>
    </row>
    <row r="13" spans="3:17" ht="18" customHeight="1" thickBot="1">
      <c r="C13" s="240" t="s">
        <v>294</v>
      </c>
      <c r="D13" s="241"/>
      <c r="E13" s="242"/>
      <c r="F13" s="1598">
        <v>312</v>
      </c>
      <c r="G13" s="1599"/>
      <c r="H13" s="1598">
        <v>14</v>
      </c>
      <c r="I13" s="1599"/>
      <c r="J13" s="1598">
        <v>0</v>
      </c>
      <c r="K13" s="1599"/>
      <c r="L13" s="1643">
        <v>0</v>
      </c>
      <c r="M13" s="1644"/>
      <c r="N13" s="1598">
        <v>3604</v>
      </c>
      <c r="O13" s="1599"/>
      <c r="P13" s="1598">
        <f>SUM(F13:O13)</f>
        <v>3930</v>
      </c>
      <c r="Q13" s="1606"/>
    </row>
    <row r="14" spans="3:17" ht="18" customHeight="1">
      <c r="C14" s="243"/>
      <c r="D14" s="244"/>
      <c r="E14" s="245"/>
      <c r="F14" s="235" t="s">
        <v>328</v>
      </c>
      <c r="G14" s="235" t="s">
        <v>329</v>
      </c>
      <c r="H14" s="235" t="s">
        <v>328</v>
      </c>
      <c r="I14" s="235" t="s">
        <v>329</v>
      </c>
      <c r="J14" s="235" t="s">
        <v>328</v>
      </c>
      <c r="K14" s="235" t="s">
        <v>329</v>
      </c>
      <c r="L14" s="235" t="s">
        <v>328</v>
      </c>
      <c r="M14" s="235" t="s">
        <v>329</v>
      </c>
      <c r="N14" s="235" t="s">
        <v>328</v>
      </c>
      <c r="O14" s="182" t="s">
        <v>287</v>
      </c>
      <c r="P14" s="235" t="s">
        <v>328</v>
      </c>
      <c r="Q14" s="211" t="s">
        <v>287</v>
      </c>
    </row>
    <row r="15" spans="3:17" ht="9" customHeight="1">
      <c r="C15" s="246" t="s">
        <v>330</v>
      </c>
      <c r="D15" s="247"/>
      <c r="E15" s="248"/>
      <c r="F15" s="1584">
        <v>53</v>
      </c>
      <c r="G15" s="1584">
        <v>53</v>
      </c>
      <c r="H15" s="1584">
        <v>3</v>
      </c>
      <c r="I15" s="1584">
        <v>3</v>
      </c>
      <c r="J15" s="1584">
        <v>0</v>
      </c>
      <c r="K15" s="1584">
        <v>0</v>
      </c>
      <c r="L15" s="1584">
        <v>0</v>
      </c>
      <c r="M15" s="1584">
        <v>0</v>
      </c>
      <c r="N15" s="1584">
        <v>938</v>
      </c>
      <c r="O15" s="1584">
        <v>938</v>
      </c>
      <c r="P15" s="1584">
        <f>SUM(F15,H15,J15,L15,N15)</f>
        <v>994</v>
      </c>
      <c r="Q15" s="1585">
        <f>SUM(G15,I15,K15,M15,O15)</f>
        <v>994</v>
      </c>
    </row>
    <row r="16" spans="3:17" ht="9" customHeight="1">
      <c r="C16" s="243"/>
      <c r="D16" s="249" t="s">
        <v>295</v>
      </c>
      <c r="E16" s="250"/>
      <c r="F16" s="1575"/>
      <c r="G16" s="1575"/>
      <c r="H16" s="1575"/>
      <c r="I16" s="1575"/>
      <c r="J16" s="1575"/>
      <c r="K16" s="1575"/>
      <c r="L16" s="1575"/>
      <c r="M16" s="1575"/>
      <c r="N16" s="1575"/>
      <c r="O16" s="1575"/>
      <c r="P16" s="1575"/>
      <c r="Q16" s="1573"/>
    </row>
    <row r="17" spans="3:17" ht="18" customHeight="1" thickBot="1">
      <c r="C17" s="251"/>
      <c r="D17" s="252" t="s">
        <v>504</v>
      </c>
      <c r="E17" s="253"/>
      <c r="F17" s="236">
        <v>45</v>
      </c>
      <c r="G17" s="236">
        <v>45</v>
      </c>
      <c r="H17" s="236">
        <v>1</v>
      </c>
      <c r="I17" s="236">
        <v>1</v>
      </c>
      <c r="J17" s="236">
        <v>0</v>
      </c>
      <c r="K17" s="236">
        <v>0</v>
      </c>
      <c r="L17" s="236">
        <v>0</v>
      </c>
      <c r="M17" s="236">
        <v>0</v>
      </c>
      <c r="N17" s="236">
        <v>717</v>
      </c>
      <c r="O17" s="236">
        <v>717</v>
      </c>
      <c r="P17" s="236">
        <f>SUM(F17,H17,J17,L17,N17)</f>
        <v>763</v>
      </c>
      <c r="Q17" s="237">
        <f>SUM(G17,I17,K17,M17,O17)</f>
        <v>763</v>
      </c>
    </row>
    <row r="18" spans="3:17" ht="9" customHeight="1" thickTop="1">
      <c r="C18" s="254" t="s">
        <v>331</v>
      </c>
      <c r="D18" s="255"/>
      <c r="E18" s="256"/>
      <c r="F18" s="1574">
        <v>232</v>
      </c>
      <c r="G18" s="1574">
        <v>232</v>
      </c>
      <c r="H18" s="1574">
        <v>9</v>
      </c>
      <c r="I18" s="1574">
        <v>9</v>
      </c>
      <c r="J18" s="1574">
        <v>0</v>
      </c>
      <c r="K18" s="1574">
        <v>0</v>
      </c>
      <c r="L18" s="1574">
        <v>0</v>
      </c>
      <c r="M18" s="1574">
        <v>0</v>
      </c>
      <c r="N18" s="1574">
        <v>2371</v>
      </c>
      <c r="O18" s="1574">
        <v>2371</v>
      </c>
      <c r="P18" s="1574">
        <f>SUM(F18,H18,J18,L18,N18)</f>
        <v>2612</v>
      </c>
      <c r="Q18" s="1572">
        <f>SUM(G18,I18,K18,M18,O18)</f>
        <v>2612</v>
      </c>
    </row>
    <row r="19" spans="3:17" ht="9" customHeight="1">
      <c r="C19" s="243"/>
      <c r="D19" s="249" t="s">
        <v>295</v>
      </c>
      <c r="E19" s="250"/>
      <c r="F19" s="1575"/>
      <c r="G19" s="1575"/>
      <c r="H19" s="1575"/>
      <c r="I19" s="1575"/>
      <c r="J19" s="1575"/>
      <c r="K19" s="1575"/>
      <c r="L19" s="1575"/>
      <c r="M19" s="1575"/>
      <c r="N19" s="1575"/>
      <c r="O19" s="1575"/>
      <c r="P19" s="1575"/>
      <c r="Q19" s="1573"/>
    </row>
    <row r="20" spans="3:17" ht="18" customHeight="1" thickBot="1">
      <c r="C20" s="251"/>
      <c r="D20" s="252" t="s">
        <v>504</v>
      </c>
      <c r="E20" s="253"/>
      <c r="F20" s="236">
        <v>188</v>
      </c>
      <c r="G20" s="236">
        <v>188</v>
      </c>
      <c r="H20" s="236">
        <v>9</v>
      </c>
      <c r="I20" s="236">
        <v>9</v>
      </c>
      <c r="J20" s="236">
        <v>0</v>
      </c>
      <c r="K20" s="236">
        <v>0</v>
      </c>
      <c r="L20" s="236">
        <v>0</v>
      </c>
      <c r="M20" s="236">
        <v>0</v>
      </c>
      <c r="N20" s="236">
        <v>1905</v>
      </c>
      <c r="O20" s="236">
        <v>1905</v>
      </c>
      <c r="P20" s="236">
        <f>SUM(F20,H20,J20,L20,N20)</f>
        <v>2102</v>
      </c>
      <c r="Q20" s="237">
        <f>SUM(G20,I20,K20,M20,O20)</f>
        <v>2102</v>
      </c>
    </row>
    <row r="21" spans="3:17" ht="9" customHeight="1" thickTop="1">
      <c r="C21" s="254" t="s">
        <v>332</v>
      </c>
      <c r="D21" s="255"/>
      <c r="E21" s="256"/>
      <c r="F21" s="1574">
        <v>26</v>
      </c>
      <c r="G21" s="1574">
        <v>26</v>
      </c>
      <c r="H21" s="1574">
        <v>2</v>
      </c>
      <c r="I21" s="1574">
        <v>2</v>
      </c>
      <c r="J21" s="1574">
        <v>0</v>
      </c>
      <c r="K21" s="1574">
        <v>0</v>
      </c>
      <c r="L21" s="1574">
        <v>0</v>
      </c>
      <c r="M21" s="1574">
        <v>0</v>
      </c>
      <c r="N21" s="1574">
        <v>224</v>
      </c>
      <c r="O21" s="1574">
        <v>224</v>
      </c>
      <c r="P21" s="1574">
        <f>SUM(F21,H21,J21,L21,N21)</f>
        <v>252</v>
      </c>
      <c r="Q21" s="1572">
        <f>SUM(G21,I21,K21,M21,O21)</f>
        <v>252</v>
      </c>
    </row>
    <row r="22" spans="3:17" ht="9" customHeight="1">
      <c r="C22" s="243"/>
      <c r="D22" s="249" t="s">
        <v>295</v>
      </c>
      <c r="E22" s="250"/>
      <c r="F22" s="1575"/>
      <c r="G22" s="1575"/>
      <c r="H22" s="1575"/>
      <c r="I22" s="1575"/>
      <c r="J22" s="1575"/>
      <c r="K22" s="1575"/>
      <c r="L22" s="1575"/>
      <c r="M22" s="1575"/>
      <c r="N22" s="1575"/>
      <c r="O22" s="1575"/>
      <c r="P22" s="1575"/>
      <c r="Q22" s="1573"/>
    </row>
    <row r="23" spans="3:17" ht="18" customHeight="1" thickBot="1">
      <c r="C23" s="257"/>
      <c r="D23" s="258" t="s">
        <v>504</v>
      </c>
      <c r="E23" s="259"/>
      <c r="F23" s="238">
        <v>20</v>
      </c>
      <c r="G23" s="238">
        <v>20</v>
      </c>
      <c r="H23" s="238">
        <v>2</v>
      </c>
      <c r="I23" s="238">
        <v>2</v>
      </c>
      <c r="J23" s="238">
        <v>0</v>
      </c>
      <c r="K23" s="238">
        <v>0</v>
      </c>
      <c r="L23" s="238">
        <v>0</v>
      </c>
      <c r="M23" s="238">
        <v>0</v>
      </c>
      <c r="N23" s="238">
        <v>178</v>
      </c>
      <c r="O23" s="238">
        <v>178</v>
      </c>
      <c r="P23" s="238">
        <f>SUM(F23,H23,J23,L23,N23)</f>
        <v>200</v>
      </c>
      <c r="Q23" s="239">
        <f>SUM(G23,I23,K23,M23,O23)</f>
        <v>200</v>
      </c>
    </row>
    <row r="24" ht="9.75" customHeight="1"/>
    <row r="25" spans="2:9" ht="14.25">
      <c r="B25" s="164" t="s">
        <v>292</v>
      </c>
      <c r="I25" s="75" t="s">
        <v>616</v>
      </c>
    </row>
    <row r="26" ht="6" customHeight="1" thickBot="1"/>
    <row r="27" spans="3:7" ht="9" customHeight="1">
      <c r="C27" s="175"/>
      <c r="D27" s="176"/>
      <c r="E27" s="177"/>
      <c r="F27" s="1639" t="s">
        <v>334</v>
      </c>
      <c r="G27" s="1640"/>
    </row>
    <row r="28" spans="3:7" ht="18" customHeight="1" thickBot="1">
      <c r="C28" s="240" t="s">
        <v>294</v>
      </c>
      <c r="D28" s="241"/>
      <c r="E28" s="242"/>
      <c r="F28" s="1598">
        <v>9</v>
      </c>
      <c r="G28" s="1606"/>
    </row>
    <row r="29" spans="3:7" ht="9" customHeight="1">
      <c r="C29" s="260" t="s">
        <v>502</v>
      </c>
      <c r="D29" s="261"/>
      <c r="E29" s="262"/>
      <c r="F29" s="1600">
        <v>9</v>
      </c>
      <c r="G29" s="1601"/>
    </row>
    <row r="30" spans="3:7" ht="9" customHeight="1">
      <c r="C30" s="254"/>
      <c r="D30" s="264" t="s">
        <v>295</v>
      </c>
      <c r="E30" s="265"/>
      <c r="F30" s="1602"/>
      <c r="G30" s="1603"/>
    </row>
    <row r="31" spans="3:7" ht="18" customHeight="1" thickBot="1">
      <c r="C31" s="266"/>
      <c r="D31" s="267" t="s">
        <v>504</v>
      </c>
      <c r="E31" s="268"/>
      <c r="F31" s="1629">
        <v>5</v>
      </c>
      <c r="G31" s="1630"/>
    </row>
    <row r="32" spans="3:7" ht="9" customHeight="1" thickTop="1">
      <c r="C32" s="269" t="s">
        <v>505</v>
      </c>
      <c r="D32" s="270"/>
      <c r="E32" s="271"/>
      <c r="F32" s="1633">
        <v>0</v>
      </c>
      <c r="G32" s="1634"/>
    </row>
    <row r="33" spans="3:7" ht="9" customHeight="1">
      <c r="C33" s="243"/>
      <c r="D33" s="244" t="s">
        <v>295</v>
      </c>
      <c r="E33" s="245"/>
      <c r="F33" s="1635"/>
      <c r="G33" s="1636"/>
    </row>
    <row r="34" spans="3:7" ht="18" customHeight="1" thickBot="1">
      <c r="C34" s="257"/>
      <c r="D34" s="258" t="s">
        <v>504</v>
      </c>
      <c r="E34" s="263"/>
      <c r="F34" s="1631">
        <v>0</v>
      </c>
      <c r="G34" s="1632"/>
    </row>
    <row r="35" ht="24" customHeight="1"/>
    <row r="36" spans="2:14" ht="14.25">
      <c r="B36" s="164" t="s">
        <v>293</v>
      </c>
      <c r="N36" s="75" t="s">
        <v>616</v>
      </c>
    </row>
    <row r="37" ht="6" customHeight="1" thickBot="1">
      <c r="B37" s="167"/>
    </row>
    <row r="38" spans="3:15" ht="9" customHeight="1">
      <c r="C38" s="189"/>
      <c r="D38" s="190"/>
      <c r="E38" s="191"/>
      <c r="F38" s="1618" t="s">
        <v>333</v>
      </c>
      <c r="G38" s="1619"/>
      <c r="H38" s="1619"/>
      <c r="I38" s="1620"/>
      <c r="J38" s="192"/>
      <c r="K38" s="193"/>
      <c r="L38" s="194"/>
      <c r="M38" s="1612" t="s">
        <v>334</v>
      </c>
      <c r="N38" s="1613"/>
      <c r="O38" s="195"/>
    </row>
    <row r="39" spans="3:15" ht="18" customHeight="1" thickBot="1">
      <c r="C39" s="240" t="s">
        <v>294</v>
      </c>
      <c r="D39" s="196"/>
      <c r="E39" s="196"/>
      <c r="F39" s="1593">
        <v>26</v>
      </c>
      <c r="G39" s="1594"/>
      <c r="H39" s="1594"/>
      <c r="I39" s="1595"/>
      <c r="J39" s="240" t="s">
        <v>294</v>
      </c>
      <c r="K39" s="196"/>
      <c r="L39" s="196"/>
      <c r="M39" s="1582">
        <v>12</v>
      </c>
      <c r="N39" s="1586"/>
      <c r="O39" s="197"/>
    </row>
    <row r="40" spans="3:15" ht="9" customHeight="1" thickTop="1">
      <c r="C40" s="198"/>
      <c r="D40" s="199"/>
      <c r="E40" s="200"/>
      <c r="F40" s="1591" t="s">
        <v>328</v>
      </c>
      <c r="G40" s="1591"/>
      <c r="H40" s="1591" t="s">
        <v>329</v>
      </c>
      <c r="I40" s="1592"/>
      <c r="J40" s="1614" t="s">
        <v>322</v>
      </c>
      <c r="K40" s="1615"/>
      <c r="L40" s="201"/>
      <c r="M40" s="1576">
        <v>7</v>
      </c>
      <c r="N40" s="1577"/>
      <c r="O40" s="197"/>
    </row>
    <row r="41" spans="3:15" ht="9" customHeight="1">
      <c r="C41" s="254" t="s">
        <v>330</v>
      </c>
      <c r="D41" s="174"/>
      <c r="E41" s="174"/>
      <c r="F41" s="1587">
        <v>2</v>
      </c>
      <c r="G41" s="1588"/>
      <c r="H41" s="1587">
        <v>0</v>
      </c>
      <c r="I41" s="1621"/>
      <c r="J41" s="1616"/>
      <c r="K41" s="1617"/>
      <c r="L41" s="202"/>
      <c r="M41" s="1623"/>
      <c r="N41" s="1624"/>
      <c r="O41" s="203"/>
    </row>
    <row r="42" spans="3:15" ht="9" customHeight="1">
      <c r="C42" s="181"/>
      <c r="D42" s="249" t="s">
        <v>295</v>
      </c>
      <c r="E42" s="179"/>
      <c r="F42" s="1589"/>
      <c r="G42" s="1590"/>
      <c r="H42" s="1589"/>
      <c r="I42" s="1622"/>
      <c r="J42" s="243" t="s">
        <v>825</v>
      </c>
      <c r="K42" s="183"/>
      <c r="L42" s="183"/>
      <c r="M42" s="1578"/>
      <c r="N42" s="1579"/>
      <c r="O42" s="203"/>
    </row>
    <row r="43" spans="3:15" ht="18" customHeight="1" thickBot="1">
      <c r="C43" s="184"/>
      <c r="D43" s="252" t="s">
        <v>504</v>
      </c>
      <c r="E43" s="196"/>
      <c r="F43" s="1582">
        <v>1</v>
      </c>
      <c r="G43" s="1583"/>
      <c r="H43" s="1582">
        <v>0</v>
      </c>
      <c r="I43" s="1586"/>
      <c r="J43" s="251" t="s">
        <v>503</v>
      </c>
      <c r="K43" s="185"/>
      <c r="L43" s="185"/>
      <c r="M43" s="1582">
        <v>7</v>
      </c>
      <c r="N43" s="1586"/>
      <c r="O43" s="203"/>
    </row>
    <row r="44" spans="3:15" ht="9" customHeight="1" thickTop="1">
      <c r="C44" s="254" t="s">
        <v>331</v>
      </c>
      <c r="D44" s="174"/>
      <c r="E44" s="174"/>
      <c r="F44" s="1576">
        <v>19</v>
      </c>
      <c r="G44" s="1580"/>
      <c r="H44" s="1576">
        <v>8</v>
      </c>
      <c r="I44" s="1577"/>
      <c r="J44" s="254" t="s">
        <v>323</v>
      </c>
      <c r="K44" s="174"/>
      <c r="L44" s="202"/>
      <c r="M44" s="1576">
        <v>5</v>
      </c>
      <c r="N44" s="1577"/>
      <c r="O44" s="203"/>
    </row>
    <row r="45" spans="3:15" ht="9" customHeight="1">
      <c r="C45" s="181"/>
      <c r="D45" s="249" t="s">
        <v>295</v>
      </c>
      <c r="E45" s="179"/>
      <c r="F45" s="1578"/>
      <c r="G45" s="1581"/>
      <c r="H45" s="1578"/>
      <c r="I45" s="1579"/>
      <c r="J45" s="243" t="s">
        <v>825</v>
      </c>
      <c r="K45" s="183"/>
      <c r="L45" s="183"/>
      <c r="M45" s="1578"/>
      <c r="N45" s="1579"/>
      <c r="O45" s="203"/>
    </row>
    <row r="46" spans="3:15" ht="18" customHeight="1" thickBot="1">
      <c r="C46" s="184"/>
      <c r="D46" s="252" t="s">
        <v>504</v>
      </c>
      <c r="E46" s="196"/>
      <c r="F46" s="1582">
        <v>17</v>
      </c>
      <c r="G46" s="1583"/>
      <c r="H46" s="1582">
        <v>8</v>
      </c>
      <c r="I46" s="1586"/>
      <c r="J46" s="257" t="s">
        <v>503</v>
      </c>
      <c r="K46" s="188"/>
      <c r="L46" s="188"/>
      <c r="M46" s="1596">
        <v>4</v>
      </c>
      <c r="N46" s="1611"/>
      <c r="O46" s="203"/>
    </row>
    <row r="47" spans="3:15" ht="9" customHeight="1" thickTop="1">
      <c r="C47" s="254" t="s">
        <v>335</v>
      </c>
      <c r="D47" s="174"/>
      <c r="E47" s="174"/>
      <c r="F47" s="1576">
        <v>1</v>
      </c>
      <c r="G47" s="1580"/>
      <c r="H47" s="1576">
        <v>14</v>
      </c>
      <c r="I47" s="1577"/>
      <c r="J47" s="186"/>
      <c r="K47" s="174"/>
      <c r="L47" s="174"/>
      <c r="M47" s="202"/>
      <c r="N47" s="202"/>
      <c r="O47" s="202"/>
    </row>
    <row r="48" spans="3:15" ht="9" customHeight="1">
      <c r="C48" s="181"/>
      <c r="D48" s="249" t="s">
        <v>295</v>
      </c>
      <c r="E48" s="179"/>
      <c r="F48" s="1578"/>
      <c r="G48" s="1581"/>
      <c r="H48" s="1578"/>
      <c r="I48" s="1579"/>
      <c r="J48" s="204"/>
      <c r="K48" s="174"/>
      <c r="L48" s="201"/>
      <c r="M48" s="174"/>
      <c r="N48" s="174"/>
      <c r="O48" s="174"/>
    </row>
    <row r="49" spans="3:15" ht="18" customHeight="1" thickBot="1">
      <c r="C49" s="187"/>
      <c r="D49" s="258" t="s">
        <v>504</v>
      </c>
      <c r="E49" s="205"/>
      <c r="F49" s="1596">
        <v>1</v>
      </c>
      <c r="G49" s="1597"/>
      <c r="H49" s="1596">
        <v>11</v>
      </c>
      <c r="I49" s="1611"/>
      <c r="J49" s="204"/>
      <c r="K49" s="174"/>
      <c r="L49" s="201"/>
      <c r="M49" s="174"/>
      <c r="N49" s="174"/>
      <c r="O49" s="174"/>
    </row>
    <row r="50" spans="4:16" ht="21" customHeight="1">
      <c r="D50" s="174"/>
      <c r="E50" s="174"/>
      <c r="F50" s="174"/>
      <c r="G50" s="206"/>
      <c r="H50" s="174"/>
      <c r="I50" s="174"/>
      <c r="J50" s="174"/>
      <c r="K50" s="174"/>
      <c r="L50" s="174"/>
      <c r="M50" s="174"/>
      <c r="N50" s="174"/>
      <c r="O50" s="174"/>
      <c r="P50" s="174"/>
    </row>
    <row r="51" spans="4:16" ht="21" customHeight="1">
      <c r="D51" s="174"/>
      <c r="E51" s="174"/>
      <c r="F51" s="174"/>
      <c r="G51" s="206"/>
      <c r="H51" s="174"/>
      <c r="I51" s="174"/>
      <c r="J51" s="174"/>
      <c r="K51" s="174"/>
      <c r="L51" s="174"/>
      <c r="M51" s="174"/>
      <c r="N51" s="174"/>
      <c r="O51" s="174"/>
      <c r="P51" s="174"/>
    </row>
    <row r="52" spans="4:16" ht="21" customHeight="1">
      <c r="D52" s="174"/>
      <c r="E52" s="174"/>
      <c r="F52" s="174"/>
      <c r="G52" s="174"/>
      <c r="H52" s="207"/>
      <c r="I52" s="207"/>
      <c r="J52" s="174"/>
      <c r="K52" s="174"/>
      <c r="L52" s="174"/>
      <c r="M52" s="174"/>
      <c r="N52" s="174"/>
      <c r="O52" s="174"/>
      <c r="P52" s="174"/>
    </row>
    <row r="53" spans="4:16" ht="21" customHeight="1">
      <c r="D53" s="174"/>
      <c r="E53" s="174"/>
      <c r="F53" s="174"/>
      <c r="G53" s="206"/>
      <c r="H53" s="174"/>
      <c r="I53" s="174"/>
      <c r="J53" s="174"/>
      <c r="K53" s="174"/>
      <c r="L53" s="174"/>
      <c r="M53" s="174"/>
      <c r="N53" s="174"/>
      <c r="O53" s="174"/>
      <c r="P53" s="174"/>
    </row>
    <row r="54" spans="4:16" ht="21" customHeight="1">
      <c r="D54" s="174"/>
      <c r="E54" s="174"/>
      <c r="F54" s="174"/>
      <c r="G54" s="206"/>
      <c r="H54" s="174"/>
      <c r="I54" s="174"/>
      <c r="J54" s="174"/>
      <c r="K54" s="174"/>
      <c r="L54" s="174"/>
      <c r="M54" s="174"/>
      <c r="N54" s="174"/>
      <c r="O54" s="174"/>
      <c r="P54" s="174"/>
    </row>
    <row r="55" spans="4:16" ht="21" customHeight="1">
      <c r="D55" s="174"/>
      <c r="E55" s="174"/>
      <c r="F55" s="174"/>
      <c r="G55" s="206"/>
      <c r="H55" s="206"/>
      <c r="I55" s="206"/>
      <c r="J55" s="206"/>
      <c r="K55" s="206"/>
      <c r="L55" s="206"/>
      <c r="M55" s="206"/>
      <c r="N55" s="206"/>
      <c r="O55" s="206"/>
      <c r="P55" s="206"/>
    </row>
    <row r="56" spans="4:16" ht="21" customHeight="1">
      <c r="D56" s="174"/>
      <c r="E56" s="174"/>
      <c r="F56" s="174"/>
      <c r="G56" s="206"/>
      <c r="H56" s="174"/>
      <c r="I56" s="174"/>
      <c r="J56" s="174"/>
      <c r="K56" s="174"/>
      <c r="L56" s="174"/>
      <c r="M56" s="174"/>
      <c r="N56" s="174"/>
      <c r="O56" s="174"/>
      <c r="P56" s="174"/>
    </row>
    <row r="57" spans="4:16" ht="21" customHeight="1">
      <c r="D57" s="174"/>
      <c r="E57" s="174"/>
      <c r="F57" s="174"/>
      <c r="G57" s="206"/>
      <c r="H57" s="174"/>
      <c r="I57" s="174"/>
      <c r="J57" s="174"/>
      <c r="K57" s="174"/>
      <c r="L57" s="174"/>
      <c r="M57" s="174"/>
      <c r="N57" s="174"/>
      <c r="O57" s="174"/>
      <c r="P57" s="174"/>
    </row>
    <row r="58" spans="4:16" ht="21" customHeight="1">
      <c r="D58" s="174"/>
      <c r="E58" s="174"/>
      <c r="F58" s="174"/>
      <c r="G58" s="174"/>
      <c r="H58" s="207"/>
      <c r="I58" s="207"/>
      <c r="J58" s="174"/>
      <c r="K58" s="174"/>
      <c r="L58" s="174"/>
      <c r="M58" s="174"/>
      <c r="N58" s="174"/>
      <c r="O58" s="174"/>
      <c r="P58" s="174"/>
    </row>
    <row r="59" spans="4:16" ht="21" customHeight="1">
      <c r="D59" s="174"/>
      <c r="E59" s="174"/>
      <c r="F59" s="174"/>
      <c r="G59" s="206"/>
      <c r="H59" s="174"/>
      <c r="I59" s="174"/>
      <c r="J59" s="174"/>
      <c r="K59" s="174"/>
      <c r="L59" s="174"/>
      <c r="M59" s="174"/>
      <c r="N59" s="174"/>
      <c r="O59" s="174"/>
      <c r="P59" s="174"/>
    </row>
    <row r="60" spans="4:16" ht="21" customHeight="1">
      <c r="D60" s="174"/>
      <c r="E60" s="174"/>
      <c r="F60" s="174"/>
      <c r="G60" s="206"/>
      <c r="H60" s="174"/>
      <c r="I60" s="174"/>
      <c r="J60" s="174"/>
      <c r="K60" s="174"/>
      <c r="L60" s="174"/>
      <c r="M60" s="174"/>
      <c r="N60" s="174"/>
      <c r="O60" s="174"/>
      <c r="P60" s="174"/>
    </row>
    <row r="61" spans="4:16" ht="21" customHeight="1">
      <c r="D61" s="174"/>
      <c r="E61" s="174"/>
      <c r="F61" s="174"/>
      <c r="G61" s="206"/>
      <c r="H61" s="174"/>
      <c r="I61" s="174"/>
      <c r="J61" s="174"/>
      <c r="K61" s="174"/>
      <c r="L61" s="174"/>
      <c r="M61" s="174"/>
      <c r="N61" s="174"/>
      <c r="O61" s="174"/>
      <c r="P61" s="174"/>
    </row>
    <row r="62" spans="4:16" ht="21" customHeight="1">
      <c r="D62" s="174"/>
      <c r="E62" s="174"/>
      <c r="F62" s="174"/>
      <c r="G62" s="206"/>
      <c r="H62" s="174"/>
      <c r="I62" s="174"/>
      <c r="J62" s="174"/>
      <c r="K62" s="174"/>
      <c r="L62" s="174"/>
      <c r="M62" s="174"/>
      <c r="N62" s="174"/>
      <c r="O62" s="174"/>
      <c r="P62" s="174"/>
    </row>
    <row r="63" spans="4:16" ht="21" customHeight="1">
      <c r="D63" s="174"/>
      <c r="E63" s="174"/>
      <c r="F63" s="174"/>
      <c r="G63" s="206"/>
      <c r="H63" s="174"/>
      <c r="I63" s="174"/>
      <c r="J63" s="174"/>
      <c r="K63" s="174"/>
      <c r="L63" s="174"/>
      <c r="M63" s="174"/>
      <c r="N63" s="174"/>
      <c r="O63" s="174"/>
      <c r="P63" s="174"/>
    </row>
    <row r="64" spans="4:16" ht="21" customHeight="1">
      <c r="D64" s="174"/>
      <c r="E64" s="174"/>
      <c r="F64" s="174"/>
      <c r="G64" s="174"/>
      <c r="H64" s="174"/>
      <c r="I64" s="174"/>
      <c r="J64" s="174"/>
      <c r="K64" s="174"/>
      <c r="L64" s="174"/>
      <c r="M64" s="174"/>
      <c r="N64" s="174"/>
      <c r="O64" s="174"/>
      <c r="P64" s="174"/>
    </row>
    <row r="65" spans="4:16" ht="21" customHeight="1">
      <c r="D65" s="174"/>
      <c r="E65" s="174"/>
      <c r="F65" s="174"/>
      <c r="G65" s="174"/>
      <c r="H65" s="174"/>
      <c r="I65" s="174"/>
      <c r="J65" s="174"/>
      <c r="K65" s="174"/>
      <c r="L65" s="174"/>
      <c r="M65" s="174"/>
      <c r="N65" s="174"/>
      <c r="O65" s="174"/>
      <c r="P65" s="174"/>
    </row>
    <row r="138" ht="12">
      <c r="F138" s="168">
        <v>0</v>
      </c>
    </row>
  </sheetData>
  <sheetProtection/>
  <mergeCells count="82">
    <mergeCell ref="A2:Q2"/>
    <mergeCell ref="A3:Q3"/>
    <mergeCell ref="F27:G27"/>
    <mergeCell ref="F28:G28"/>
    <mergeCell ref="L12:M12"/>
    <mergeCell ref="L13:M13"/>
    <mergeCell ref="F11:G12"/>
    <mergeCell ref="P11:Q12"/>
    <mergeCell ref="M5:N5"/>
    <mergeCell ref="M6:N6"/>
    <mergeCell ref="M38:N38"/>
    <mergeCell ref="J40:K41"/>
    <mergeCell ref="F38:I38"/>
    <mergeCell ref="H41:I42"/>
    <mergeCell ref="M40:N42"/>
    <mergeCell ref="H11:I12"/>
    <mergeCell ref="F31:G31"/>
    <mergeCell ref="F34:G34"/>
    <mergeCell ref="F32:G33"/>
    <mergeCell ref="J11:K12"/>
    <mergeCell ref="L11:M11"/>
    <mergeCell ref="P13:Q13"/>
    <mergeCell ref="J13:K13"/>
    <mergeCell ref="N13:O13"/>
    <mergeCell ref="N11:O12"/>
    <mergeCell ref="H49:I49"/>
    <mergeCell ref="H46:I46"/>
    <mergeCell ref="H43:I43"/>
    <mergeCell ref="M39:N39"/>
    <mergeCell ref="M46:N46"/>
    <mergeCell ref="F49:G49"/>
    <mergeCell ref="F13:G13"/>
    <mergeCell ref="H13:I13"/>
    <mergeCell ref="F43:G43"/>
    <mergeCell ref="G15:G16"/>
    <mergeCell ref="F21:F22"/>
    <mergeCell ref="F29:G30"/>
    <mergeCell ref="G21:G22"/>
    <mergeCell ref="H21:H22"/>
    <mergeCell ref="H18:H19"/>
    <mergeCell ref="M43:N43"/>
    <mergeCell ref="F41:G42"/>
    <mergeCell ref="F40:G40"/>
    <mergeCell ref="H40:I40"/>
    <mergeCell ref="M44:N45"/>
    <mergeCell ref="F39:I39"/>
    <mergeCell ref="P15:P16"/>
    <mergeCell ref="Q15:Q16"/>
    <mergeCell ref="I15:I16"/>
    <mergeCell ref="H15:H16"/>
    <mergeCell ref="J15:J16"/>
    <mergeCell ref="K15:K16"/>
    <mergeCell ref="N15:N16"/>
    <mergeCell ref="O15:O16"/>
    <mergeCell ref="L15:L16"/>
    <mergeCell ref="M15:M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pageMargins left="0.5905511811023623" right="0.5905511811023623" top="0.4330708661417323" bottom="0.1968503937007874" header="0.5118110236220472" footer="0.5118110236220472"/>
  <pageSetup firstPageNumber="28" useFirstPageNumber="1" horizontalDpi="600" verticalDpi="600" orientation="landscape" paperSize="9" scale="88"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13"/>
  </sheetPr>
  <dimension ref="A1:Q138"/>
  <sheetViews>
    <sheetView view="pageBreakPreview" zoomScaleSheetLayoutView="100" zoomScalePageLayoutView="0" workbookViewId="0" topLeftCell="A1">
      <selection activeCell="AB155" sqref="AB155"/>
    </sheetView>
  </sheetViews>
  <sheetFormatPr defaultColWidth="8.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164" t="s">
        <v>520</v>
      </c>
    </row>
    <row r="2" spans="1:17" s="165" customFormat="1" ht="18" customHeight="1">
      <c r="A2" s="1637" t="s">
        <v>996</v>
      </c>
      <c r="B2" s="1637"/>
      <c r="C2" s="1637"/>
      <c r="D2" s="1637"/>
      <c r="E2" s="1637"/>
      <c r="F2" s="1637"/>
      <c r="G2" s="1637"/>
      <c r="H2" s="1637"/>
      <c r="I2" s="1637"/>
      <c r="J2" s="1637"/>
      <c r="K2" s="1637"/>
      <c r="L2" s="1637"/>
      <c r="M2" s="1637"/>
      <c r="N2" s="1637"/>
      <c r="O2" s="1637"/>
      <c r="P2" s="1637"/>
      <c r="Q2" s="1637"/>
    </row>
    <row r="3" spans="1:17" s="165" customFormat="1" ht="15" customHeight="1">
      <c r="A3" s="1638" t="s">
        <v>1532</v>
      </c>
      <c r="B3" s="1638"/>
      <c r="C3" s="1638"/>
      <c r="D3" s="1638"/>
      <c r="E3" s="1638"/>
      <c r="F3" s="1638"/>
      <c r="G3" s="1638"/>
      <c r="H3" s="1638"/>
      <c r="I3" s="1638"/>
      <c r="J3" s="1638"/>
      <c r="K3" s="1638"/>
      <c r="L3" s="1638"/>
      <c r="M3" s="1638"/>
      <c r="N3" s="1638"/>
      <c r="O3" s="1638"/>
      <c r="P3" s="1638"/>
      <c r="Q3" s="1638"/>
    </row>
    <row r="4" spans="1:6" s="167" customFormat="1" ht="13.5">
      <c r="A4" s="166"/>
      <c r="B4" s="166"/>
      <c r="C4" s="166"/>
      <c r="D4" s="166"/>
      <c r="E4" s="166"/>
      <c r="F4" s="166"/>
    </row>
    <row r="5" spans="13:16" s="165" customFormat="1" ht="17.25">
      <c r="M5" s="1509" t="s">
        <v>976</v>
      </c>
      <c r="N5" s="1509"/>
      <c r="O5" s="45" t="s">
        <v>826</v>
      </c>
      <c r="P5" s="61"/>
    </row>
    <row r="6" spans="13:16" s="165" customFormat="1" ht="17.25">
      <c r="M6" s="1510" t="s">
        <v>979</v>
      </c>
      <c r="N6" s="1510"/>
      <c r="O6" s="45" t="s">
        <v>688</v>
      </c>
      <c r="P6" s="62"/>
    </row>
    <row r="7" ht="17.25">
      <c r="A7" s="165" t="s">
        <v>690</v>
      </c>
    </row>
    <row r="8" ht="15" customHeight="1"/>
    <row r="9" spans="2:17" ht="14.25">
      <c r="B9" s="164" t="s">
        <v>564</v>
      </c>
      <c r="Q9" s="75" t="s">
        <v>616</v>
      </c>
    </row>
    <row r="10" ht="6" customHeight="1" thickBot="1"/>
    <row r="11" spans="3:17" ht="9" customHeight="1">
      <c r="C11" s="175"/>
      <c r="D11" s="176"/>
      <c r="E11" s="177"/>
      <c r="F11" s="1625" t="s">
        <v>324</v>
      </c>
      <c r="G11" s="1626"/>
      <c r="H11" s="1625" t="s">
        <v>325</v>
      </c>
      <c r="I11" s="1626"/>
      <c r="J11" s="1625" t="s">
        <v>326</v>
      </c>
      <c r="K11" s="1626"/>
      <c r="L11" s="1604" t="s">
        <v>288</v>
      </c>
      <c r="M11" s="1605"/>
      <c r="N11" s="1607" t="s">
        <v>929</v>
      </c>
      <c r="O11" s="1608"/>
      <c r="P11" s="1607" t="s">
        <v>327</v>
      </c>
      <c r="Q11" s="1645"/>
    </row>
    <row r="12" spans="3:17" ht="9" customHeight="1">
      <c r="C12" s="178"/>
      <c r="D12" s="179"/>
      <c r="E12" s="180"/>
      <c r="F12" s="1627"/>
      <c r="G12" s="1628"/>
      <c r="H12" s="1627"/>
      <c r="I12" s="1628"/>
      <c r="J12" s="1627"/>
      <c r="K12" s="1628"/>
      <c r="L12" s="1641" t="s">
        <v>289</v>
      </c>
      <c r="M12" s="1642"/>
      <c r="N12" s="1609"/>
      <c r="O12" s="1610"/>
      <c r="P12" s="1609"/>
      <c r="Q12" s="1646"/>
    </row>
    <row r="13" spans="3:17" ht="18" customHeight="1" thickBot="1">
      <c r="C13" s="240" t="s">
        <v>294</v>
      </c>
      <c r="D13" s="241"/>
      <c r="E13" s="242"/>
      <c r="F13" s="1598">
        <v>2</v>
      </c>
      <c r="G13" s="1599"/>
      <c r="H13" s="1598">
        <v>1</v>
      </c>
      <c r="I13" s="1599"/>
      <c r="J13" s="1598">
        <v>0</v>
      </c>
      <c r="K13" s="1599"/>
      <c r="L13" s="1643">
        <v>0</v>
      </c>
      <c r="M13" s="1644"/>
      <c r="N13" s="1598">
        <v>62</v>
      </c>
      <c r="O13" s="1599"/>
      <c r="P13" s="1598">
        <f>SUM(F13:O13)</f>
        <v>65</v>
      </c>
      <c r="Q13" s="1606"/>
    </row>
    <row r="14" spans="3:17" ht="18" customHeight="1">
      <c r="C14" s="243"/>
      <c r="D14" s="244"/>
      <c r="E14" s="245"/>
      <c r="F14" s="235" t="s">
        <v>328</v>
      </c>
      <c r="G14" s="235" t="s">
        <v>329</v>
      </c>
      <c r="H14" s="235" t="s">
        <v>328</v>
      </c>
      <c r="I14" s="235" t="s">
        <v>329</v>
      </c>
      <c r="J14" s="235" t="s">
        <v>328</v>
      </c>
      <c r="K14" s="235" t="s">
        <v>329</v>
      </c>
      <c r="L14" s="235" t="s">
        <v>328</v>
      </c>
      <c r="M14" s="235" t="s">
        <v>329</v>
      </c>
      <c r="N14" s="235" t="s">
        <v>328</v>
      </c>
      <c r="O14" s="182" t="s">
        <v>287</v>
      </c>
      <c r="P14" s="235" t="s">
        <v>328</v>
      </c>
      <c r="Q14" s="211" t="s">
        <v>287</v>
      </c>
    </row>
    <row r="15" spans="3:17" ht="9" customHeight="1">
      <c r="C15" s="246" t="s">
        <v>330</v>
      </c>
      <c r="D15" s="247"/>
      <c r="E15" s="248"/>
      <c r="F15" s="1584">
        <v>0</v>
      </c>
      <c r="G15" s="1584">
        <v>0</v>
      </c>
      <c r="H15" s="1584">
        <v>0</v>
      </c>
      <c r="I15" s="1584">
        <v>0</v>
      </c>
      <c r="J15" s="1584">
        <v>0</v>
      </c>
      <c r="K15" s="1584">
        <v>0</v>
      </c>
      <c r="L15" s="1584">
        <v>0</v>
      </c>
      <c r="M15" s="1584">
        <v>0</v>
      </c>
      <c r="N15" s="1584">
        <v>2</v>
      </c>
      <c r="O15" s="1584">
        <v>2</v>
      </c>
      <c r="P15" s="1584">
        <f>SUM(F15,H15,J15,L15,N15)</f>
        <v>2</v>
      </c>
      <c r="Q15" s="1585">
        <f>SUM(G15,I15,K15,M15,O15)</f>
        <v>2</v>
      </c>
    </row>
    <row r="16" spans="3:17" ht="9" customHeight="1">
      <c r="C16" s="243"/>
      <c r="D16" s="249" t="s">
        <v>295</v>
      </c>
      <c r="E16" s="250"/>
      <c r="F16" s="1575"/>
      <c r="G16" s="1575"/>
      <c r="H16" s="1575"/>
      <c r="I16" s="1575"/>
      <c r="J16" s="1575"/>
      <c r="K16" s="1575"/>
      <c r="L16" s="1575"/>
      <c r="M16" s="1575"/>
      <c r="N16" s="1575"/>
      <c r="O16" s="1575"/>
      <c r="P16" s="1575"/>
      <c r="Q16" s="1573"/>
    </row>
    <row r="17" spans="3:17" ht="18" customHeight="1" thickBot="1">
      <c r="C17" s="251"/>
      <c r="D17" s="252" t="s">
        <v>504</v>
      </c>
      <c r="E17" s="253"/>
      <c r="F17" s="236">
        <v>0</v>
      </c>
      <c r="G17" s="236">
        <v>0</v>
      </c>
      <c r="H17" s="236">
        <v>0</v>
      </c>
      <c r="I17" s="236">
        <v>0</v>
      </c>
      <c r="J17" s="236">
        <v>0</v>
      </c>
      <c r="K17" s="236">
        <v>0</v>
      </c>
      <c r="L17" s="236">
        <v>0</v>
      </c>
      <c r="M17" s="236">
        <v>0</v>
      </c>
      <c r="N17" s="236">
        <v>2</v>
      </c>
      <c r="O17" s="236">
        <v>2</v>
      </c>
      <c r="P17" s="236">
        <f>SUM(F17,H17,J17,L17,N17)</f>
        <v>2</v>
      </c>
      <c r="Q17" s="237">
        <f>SUM(G17,I17,K17,M17,O17)</f>
        <v>2</v>
      </c>
    </row>
    <row r="18" spans="3:17" ht="9" customHeight="1" thickTop="1">
      <c r="C18" s="254" t="s">
        <v>331</v>
      </c>
      <c r="D18" s="255"/>
      <c r="E18" s="256"/>
      <c r="F18" s="1574">
        <v>2</v>
      </c>
      <c r="G18" s="1574">
        <v>2</v>
      </c>
      <c r="H18" s="1574">
        <v>1</v>
      </c>
      <c r="I18" s="1574">
        <v>1</v>
      </c>
      <c r="J18" s="1574">
        <v>0</v>
      </c>
      <c r="K18" s="1574">
        <v>0</v>
      </c>
      <c r="L18" s="1574">
        <v>0</v>
      </c>
      <c r="M18" s="1574">
        <v>0</v>
      </c>
      <c r="N18" s="1574">
        <v>51</v>
      </c>
      <c r="O18" s="1574">
        <v>51</v>
      </c>
      <c r="P18" s="1574">
        <f>SUM(F18,H18,J18,L18,N18)</f>
        <v>54</v>
      </c>
      <c r="Q18" s="1572">
        <f>SUM(G18,I18,K18,M18,O18)</f>
        <v>54</v>
      </c>
    </row>
    <row r="19" spans="3:17" ht="9" customHeight="1">
      <c r="C19" s="243"/>
      <c r="D19" s="249" t="s">
        <v>295</v>
      </c>
      <c r="E19" s="250"/>
      <c r="F19" s="1575"/>
      <c r="G19" s="1575"/>
      <c r="H19" s="1575"/>
      <c r="I19" s="1575"/>
      <c r="J19" s="1575"/>
      <c r="K19" s="1575"/>
      <c r="L19" s="1575"/>
      <c r="M19" s="1575"/>
      <c r="N19" s="1575"/>
      <c r="O19" s="1575"/>
      <c r="P19" s="1575"/>
      <c r="Q19" s="1573"/>
    </row>
    <row r="20" spans="3:17" ht="18" customHeight="1" thickBot="1">
      <c r="C20" s="251"/>
      <c r="D20" s="252" t="s">
        <v>504</v>
      </c>
      <c r="E20" s="253"/>
      <c r="F20" s="236">
        <v>0</v>
      </c>
      <c r="G20" s="236">
        <v>0</v>
      </c>
      <c r="H20" s="236">
        <v>1</v>
      </c>
      <c r="I20" s="236">
        <v>1</v>
      </c>
      <c r="J20" s="236">
        <v>0</v>
      </c>
      <c r="K20" s="236">
        <v>0</v>
      </c>
      <c r="L20" s="236">
        <v>0</v>
      </c>
      <c r="M20" s="236">
        <v>0</v>
      </c>
      <c r="N20" s="236">
        <v>40</v>
      </c>
      <c r="O20" s="236">
        <v>40</v>
      </c>
      <c r="P20" s="236">
        <f>SUM(F20,H20,J20,L20,N20)</f>
        <v>41</v>
      </c>
      <c r="Q20" s="237">
        <f>SUM(G20,I20,K20,M20,O20)</f>
        <v>41</v>
      </c>
    </row>
    <row r="21" spans="3:17" ht="9" customHeight="1" thickTop="1">
      <c r="C21" s="254" t="s">
        <v>332</v>
      </c>
      <c r="D21" s="255"/>
      <c r="E21" s="256"/>
      <c r="F21" s="1574">
        <v>0</v>
      </c>
      <c r="G21" s="1574">
        <v>0</v>
      </c>
      <c r="H21" s="1574">
        <v>0</v>
      </c>
      <c r="I21" s="1574">
        <v>0</v>
      </c>
      <c r="J21" s="1574">
        <v>0</v>
      </c>
      <c r="K21" s="1574">
        <v>0</v>
      </c>
      <c r="L21" s="1574">
        <v>0</v>
      </c>
      <c r="M21" s="1574">
        <v>0</v>
      </c>
      <c r="N21" s="1574">
        <v>3</v>
      </c>
      <c r="O21" s="1574">
        <v>3</v>
      </c>
      <c r="P21" s="1574">
        <f>SUM(F21,H21,J21,L21,N21)</f>
        <v>3</v>
      </c>
      <c r="Q21" s="1572">
        <f>SUM(G21,I21,K21,M21,O21)</f>
        <v>3</v>
      </c>
    </row>
    <row r="22" spans="3:17" ht="9" customHeight="1">
      <c r="C22" s="243"/>
      <c r="D22" s="249" t="s">
        <v>295</v>
      </c>
      <c r="E22" s="250"/>
      <c r="F22" s="1575"/>
      <c r="G22" s="1575"/>
      <c r="H22" s="1575"/>
      <c r="I22" s="1575"/>
      <c r="J22" s="1575"/>
      <c r="K22" s="1575"/>
      <c r="L22" s="1575"/>
      <c r="M22" s="1575"/>
      <c r="N22" s="1575"/>
      <c r="O22" s="1575"/>
      <c r="P22" s="1575"/>
      <c r="Q22" s="1573"/>
    </row>
    <row r="23" spans="3:17" ht="18" customHeight="1" thickBot="1">
      <c r="C23" s="257"/>
      <c r="D23" s="258" t="s">
        <v>504</v>
      </c>
      <c r="E23" s="259"/>
      <c r="F23" s="238">
        <v>0</v>
      </c>
      <c r="G23" s="238">
        <v>0</v>
      </c>
      <c r="H23" s="238">
        <v>0</v>
      </c>
      <c r="I23" s="238">
        <v>0</v>
      </c>
      <c r="J23" s="238">
        <v>0</v>
      </c>
      <c r="K23" s="238">
        <v>0</v>
      </c>
      <c r="L23" s="238">
        <v>0</v>
      </c>
      <c r="M23" s="238">
        <v>0</v>
      </c>
      <c r="N23" s="238">
        <v>2</v>
      </c>
      <c r="O23" s="238">
        <v>2</v>
      </c>
      <c r="P23" s="238">
        <f>SUM(F23,H23,J23,L23,N23)</f>
        <v>2</v>
      </c>
      <c r="Q23" s="239">
        <f>SUM(G23,I23,K23,M23,O23)</f>
        <v>2</v>
      </c>
    </row>
    <row r="24" ht="9.75" customHeight="1"/>
    <row r="25" spans="2:11" ht="14.25">
      <c r="B25" s="164" t="s">
        <v>565</v>
      </c>
      <c r="K25" s="40" t="s">
        <v>616</v>
      </c>
    </row>
    <row r="26" ht="6" customHeight="1" thickBot="1"/>
    <row r="27" spans="3:7" ht="9" customHeight="1">
      <c r="C27" s="175"/>
      <c r="D27" s="176"/>
      <c r="E27" s="177"/>
      <c r="F27" s="1639" t="s">
        <v>334</v>
      </c>
      <c r="G27" s="1640"/>
    </row>
    <row r="28" spans="3:7" ht="18" customHeight="1" thickBot="1">
      <c r="C28" s="240" t="s">
        <v>294</v>
      </c>
      <c r="D28" s="241"/>
      <c r="E28" s="242"/>
      <c r="F28" s="1598">
        <v>0</v>
      </c>
      <c r="G28" s="1606"/>
    </row>
    <row r="29" spans="3:7" ht="9" customHeight="1">
      <c r="C29" s="260" t="s">
        <v>502</v>
      </c>
      <c r="D29" s="261"/>
      <c r="E29" s="262"/>
      <c r="F29" s="1600">
        <v>0</v>
      </c>
      <c r="G29" s="1601"/>
    </row>
    <row r="30" spans="3:7" ht="9" customHeight="1">
      <c r="C30" s="254"/>
      <c r="D30" s="264" t="s">
        <v>295</v>
      </c>
      <c r="E30" s="265"/>
      <c r="F30" s="1602"/>
      <c r="G30" s="1603"/>
    </row>
    <row r="31" spans="3:7" ht="18" customHeight="1" thickBot="1">
      <c r="C31" s="266"/>
      <c r="D31" s="267" t="s">
        <v>504</v>
      </c>
      <c r="E31" s="268"/>
      <c r="F31" s="1629">
        <v>0</v>
      </c>
      <c r="G31" s="1630"/>
    </row>
    <row r="32" spans="3:7" ht="9" customHeight="1" thickTop="1">
      <c r="C32" s="269" t="s">
        <v>505</v>
      </c>
      <c r="D32" s="270"/>
      <c r="E32" s="271"/>
      <c r="F32" s="1633">
        <v>0</v>
      </c>
      <c r="G32" s="1634"/>
    </row>
    <row r="33" spans="3:7" ht="9" customHeight="1">
      <c r="C33" s="243"/>
      <c r="D33" s="244" t="s">
        <v>295</v>
      </c>
      <c r="E33" s="245"/>
      <c r="F33" s="1635"/>
      <c r="G33" s="1636"/>
    </row>
    <row r="34" spans="3:7" ht="18" customHeight="1" thickBot="1">
      <c r="C34" s="257"/>
      <c r="D34" s="258" t="s">
        <v>504</v>
      </c>
      <c r="E34" s="263"/>
      <c r="F34" s="1631">
        <v>0</v>
      </c>
      <c r="G34" s="1632"/>
    </row>
    <row r="35" ht="24" customHeight="1"/>
    <row r="36" spans="2:15" ht="14.25">
      <c r="B36" s="164" t="s">
        <v>519</v>
      </c>
      <c r="O36" s="40" t="s">
        <v>616</v>
      </c>
    </row>
    <row r="37" ht="6" customHeight="1" thickBot="1">
      <c r="B37" s="167"/>
    </row>
    <row r="38" spans="3:15" ht="9" customHeight="1">
      <c r="C38" s="189"/>
      <c r="D38" s="190"/>
      <c r="E38" s="191"/>
      <c r="F38" s="1618" t="s">
        <v>333</v>
      </c>
      <c r="G38" s="1619"/>
      <c r="H38" s="1619"/>
      <c r="I38" s="1620"/>
      <c r="J38" s="192"/>
      <c r="K38" s="193"/>
      <c r="L38" s="194"/>
      <c r="M38" s="1612" t="s">
        <v>334</v>
      </c>
      <c r="N38" s="1613"/>
      <c r="O38" s="195"/>
    </row>
    <row r="39" spans="3:15" ht="18" customHeight="1" thickBot="1">
      <c r="C39" s="240" t="s">
        <v>294</v>
      </c>
      <c r="D39" s="196"/>
      <c r="E39" s="196"/>
      <c r="F39" s="1593">
        <v>0</v>
      </c>
      <c r="G39" s="1594"/>
      <c r="H39" s="1594"/>
      <c r="I39" s="1595"/>
      <c r="J39" s="240" t="s">
        <v>294</v>
      </c>
      <c r="K39" s="196"/>
      <c r="L39" s="196"/>
      <c r="M39" s="1582">
        <v>0</v>
      </c>
      <c r="N39" s="1586"/>
      <c r="O39" s="197"/>
    </row>
    <row r="40" spans="3:15" ht="9" customHeight="1" thickTop="1">
      <c r="C40" s="198"/>
      <c r="D40" s="199"/>
      <c r="E40" s="200"/>
      <c r="F40" s="1591" t="s">
        <v>328</v>
      </c>
      <c r="G40" s="1591"/>
      <c r="H40" s="1591" t="s">
        <v>329</v>
      </c>
      <c r="I40" s="1592"/>
      <c r="J40" s="1614" t="s">
        <v>322</v>
      </c>
      <c r="K40" s="1615"/>
      <c r="L40" s="201"/>
      <c r="M40" s="1576">
        <v>0</v>
      </c>
      <c r="N40" s="1577"/>
      <c r="O40" s="197"/>
    </row>
    <row r="41" spans="3:15" ht="9" customHeight="1">
      <c r="C41" s="254" t="s">
        <v>330</v>
      </c>
      <c r="D41" s="174"/>
      <c r="E41" s="174"/>
      <c r="F41" s="1587">
        <v>0</v>
      </c>
      <c r="G41" s="1588"/>
      <c r="H41" s="1587">
        <v>0</v>
      </c>
      <c r="I41" s="1621"/>
      <c r="J41" s="1616"/>
      <c r="K41" s="1617"/>
      <c r="L41" s="202"/>
      <c r="M41" s="1623"/>
      <c r="N41" s="1624"/>
      <c r="O41" s="203"/>
    </row>
    <row r="42" spans="3:15" ht="9" customHeight="1">
      <c r="C42" s="181"/>
      <c r="D42" s="249" t="s">
        <v>295</v>
      </c>
      <c r="E42" s="179"/>
      <c r="F42" s="1589"/>
      <c r="G42" s="1590"/>
      <c r="H42" s="1589"/>
      <c r="I42" s="1622"/>
      <c r="J42" s="243" t="s">
        <v>825</v>
      </c>
      <c r="K42" s="183"/>
      <c r="L42" s="183"/>
      <c r="M42" s="1578"/>
      <c r="N42" s="1579"/>
      <c r="O42" s="203"/>
    </row>
    <row r="43" spans="3:15" ht="18" customHeight="1" thickBot="1">
      <c r="C43" s="184"/>
      <c r="D43" s="252" t="s">
        <v>504</v>
      </c>
      <c r="E43" s="196"/>
      <c r="F43" s="1582">
        <v>0</v>
      </c>
      <c r="G43" s="1583"/>
      <c r="H43" s="1582">
        <v>0</v>
      </c>
      <c r="I43" s="1586"/>
      <c r="J43" s="251" t="s">
        <v>503</v>
      </c>
      <c r="K43" s="185"/>
      <c r="L43" s="185"/>
      <c r="M43" s="1582">
        <v>0</v>
      </c>
      <c r="N43" s="1586"/>
      <c r="O43" s="203"/>
    </row>
    <row r="44" spans="3:15" ht="9" customHeight="1" thickTop="1">
      <c r="C44" s="254" t="s">
        <v>331</v>
      </c>
      <c r="D44" s="174"/>
      <c r="E44" s="174"/>
      <c r="F44" s="1576">
        <v>0</v>
      </c>
      <c r="G44" s="1580"/>
      <c r="H44" s="1576">
        <v>0</v>
      </c>
      <c r="I44" s="1577"/>
      <c r="J44" s="254" t="s">
        <v>323</v>
      </c>
      <c r="K44" s="174"/>
      <c r="L44" s="202"/>
      <c r="M44" s="1576">
        <v>0</v>
      </c>
      <c r="N44" s="1577"/>
      <c r="O44" s="203"/>
    </row>
    <row r="45" spans="3:15" ht="9" customHeight="1">
      <c r="C45" s="181"/>
      <c r="D45" s="249" t="s">
        <v>295</v>
      </c>
      <c r="E45" s="179"/>
      <c r="F45" s="1578"/>
      <c r="G45" s="1581"/>
      <c r="H45" s="1578"/>
      <c r="I45" s="1579"/>
      <c r="J45" s="243" t="s">
        <v>825</v>
      </c>
      <c r="K45" s="183"/>
      <c r="L45" s="183"/>
      <c r="M45" s="1578"/>
      <c r="N45" s="1579"/>
      <c r="O45" s="203"/>
    </row>
    <row r="46" spans="3:15" ht="18" customHeight="1" thickBot="1">
      <c r="C46" s="184"/>
      <c r="D46" s="252" t="s">
        <v>504</v>
      </c>
      <c r="E46" s="196"/>
      <c r="F46" s="1582">
        <v>0</v>
      </c>
      <c r="G46" s="1583"/>
      <c r="H46" s="1582">
        <v>0</v>
      </c>
      <c r="I46" s="1586"/>
      <c r="J46" s="257" t="s">
        <v>503</v>
      </c>
      <c r="K46" s="188"/>
      <c r="L46" s="188"/>
      <c r="M46" s="1596">
        <v>0</v>
      </c>
      <c r="N46" s="1611"/>
      <c r="O46" s="203"/>
    </row>
    <row r="47" spans="3:15" ht="9" customHeight="1" thickTop="1">
      <c r="C47" s="254" t="s">
        <v>335</v>
      </c>
      <c r="D47" s="174"/>
      <c r="E47" s="174"/>
      <c r="F47" s="1576">
        <v>0</v>
      </c>
      <c r="G47" s="1580"/>
      <c r="H47" s="1576">
        <v>0</v>
      </c>
      <c r="I47" s="1577"/>
      <c r="J47" s="186"/>
      <c r="K47" s="174"/>
      <c r="L47" s="174"/>
      <c r="M47" s="202"/>
      <c r="N47" s="202"/>
      <c r="O47" s="202"/>
    </row>
    <row r="48" spans="3:15" ht="9" customHeight="1">
      <c r="C48" s="181"/>
      <c r="D48" s="249" t="s">
        <v>295</v>
      </c>
      <c r="E48" s="179"/>
      <c r="F48" s="1578"/>
      <c r="G48" s="1581"/>
      <c r="H48" s="1578"/>
      <c r="I48" s="1579"/>
      <c r="J48" s="204"/>
      <c r="K48" s="174"/>
      <c r="L48" s="201"/>
      <c r="M48" s="174"/>
      <c r="N48" s="174"/>
      <c r="O48" s="174"/>
    </row>
    <row r="49" spans="3:15" ht="18" customHeight="1" thickBot="1">
      <c r="C49" s="187"/>
      <c r="D49" s="258" t="s">
        <v>504</v>
      </c>
      <c r="E49" s="205"/>
      <c r="F49" s="1596">
        <v>0</v>
      </c>
      <c r="G49" s="1597"/>
      <c r="H49" s="1596">
        <v>0</v>
      </c>
      <c r="I49" s="1611"/>
      <c r="J49" s="204"/>
      <c r="K49" s="174"/>
      <c r="L49" s="201"/>
      <c r="M49" s="174"/>
      <c r="N49" s="174"/>
      <c r="O49" s="174"/>
    </row>
    <row r="50" spans="4:16" ht="21" customHeight="1">
      <c r="D50" s="174"/>
      <c r="E50" s="174"/>
      <c r="F50" s="174"/>
      <c r="G50" s="206"/>
      <c r="H50" s="174"/>
      <c r="I50" s="174"/>
      <c r="J50" s="174"/>
      <c r="K50" s="174"/>
      <c r="L50" s="174"/>
      <c r="M50" s="174"/>
      <c r="N50" s="174"/>
      <c r="O50" s="174"/>
      <c r="P50" s="174"/>
    </row>
    <row r="51" spans="4:16" ht="21" customHeight="1">
      <c r="D51" s="174"/>
      <c r="E51" s="174"/>
      <c r="F51" s="174"/>
      <c r="G51" s="206"/>
      <c r="H51" s="174"/>
      <c r="I51" s="174"/>
      <c r="J51" s="174"/>
      <c r="K51" s="174"/>
      <c r="L51" s="174"/>
      <c r="M51" s="174"/>
      <c r="N51" s="174"/>
      <c r="O51" s="174"/>
      <c r="P51" s="174"/>
    </row>
    <row r="52" spans="4:16" ht="21" customHeight="1">
      <c r="D52" s="174"/>
      <c r="E52" s="174"/>
      <c r="F52" s="174"/>
      <c r="G52" s="174"/>
      <c r="H52" s="207"/>
      <c r="I52" s="207"/>
      <c r="J52" s="174"/>
      <c r="K52" s="174"/>
      <c r="L52" s="174"/>
      <c r="M52" s="174"/>
      <c r="N52" s="174"/>
      <c r="O52" s="174"/>
      <c r="P52" s="174"/>
    </row>
    <row r="53" spans="4:16" ht="21" customHeight="1">
      <c r="D53" s="174"/>
      <c r="E53" s="174"/>
      <c r="F53" s="174"/>
      <c r="G53" s="206"/>
      <c r="H53" s="174"/>
      <c r="I53" s="174"/>
      <c r="J53" s="174"/>
      <c r="K53" s="174"/>
      <c r="L53" s="174"/>
      <c r="M53" s="174"/>
      <c r="N53" s="174"/>
      <c r="O53" s="174"/>
      <c r="P53" s="174"/>
    </row>
    <row r="54" spans="4:16" ht="21" customHeight="1">
      <c r="D54" s="174"/>
      <c r="E54" s="174"/>
      <c r="F54" s="174"/>
      <c r="G54" s="206"/>
      <c r="H54" s="174"/>
      <c r="I54" s="174"/>
      <c r="J54" s="174"/>
      <c r="K54" s="174"/>
      <c r="L54" s="174"/>
      <c r="M54" s="174"/>
      <c r="N54" s="174"/>
      <c r="O54" s="174"/>
      <c r="P54" s="174"/>
    </row>
    <row r="55" spans="4:16" ht="21" customHeight="1">
      <c r="D55" s="174"/>
      <c r="E55" s="174"/>
      <c r="F55" s="174"/>
      <c r="G55" s="206"/>
      <c r="H55" s="206"/>
      <c r="I55" s="206"/>
      <c r="J55" s="206"/>
      <c r="K55" s="206"/>
      <c r="L55" s="206"/>
      <c r="M55" s="206"/>
      <c r="N55" s="206"/>
      <c r="O55" s="206"/>
      <c r="P55" s="206"/>
    </row>
    <row r="56" spans="4:16" ht="21" customHeight="1">
      <c r="D56" s="174"/>
      <c r="E56" s="174"/>
      <c r="F56" s="174"/>
      <c r="G56" s="206"/>
      <c r="H56" s="174"/>
      <c r="I56" s="174"/>
      <c r="J56" s="174"/>
      <c r="K56" s="174"/>
      <c r="L56" s="174"/>
      <c r="M56" s="174"/>
      <c r="N56" s="174"/>
      <c r="O56" s="174"/>
      <c r="P56" s="174"/>
    </row>
    <row r="57" spans="4:16" ht="21" customHeight="1">
      <c r="D57" s="174"/>
      <c r="E57" s="174"/>
      <c r="F57" s="174"/>
      <c r="G57" s="206"/>
      <c r="H57" s="174"/>
      <c r="I57" s="174"/>
      <c r="J57" s="174"/>
      <c r="K57" s="174"/>
      <c r="L57" s="174"/>
      <c r="M57" s="174"/>
      <c r="N57" s="174"/>
      <c r="O57" s="174"/>
      <c r="P57" s="174"/>
    </row>
    <row r="58" spans="4:16" ht="21" customHeight="1">
      <c r="D58" s="174"/>
      <c r="E58" s="174"/>
      <c r="F58" s="174"/>
      <c r="G58" s="174"/>
      <c r="H58" s="207"/>
      <c r="I58" s="207"/>
      <c r="J58" s="174"/>
      <c r="K58" s="174"/>
      <c r="L58" s="174"/>
      <c r="M58" s="174"/>
      <c r="N58" s="174"/>
      <c r="O58" s="174"/>
      <c r="P58" s="174"/>
    </row>
    <row r="59" spans="4:16" ht="21" customHeight="1">
      <c r="D59" s="174"/>
      <c r="E59" s="174"/>
      <c r="F59" s="174"/>
      <c r="G59" s="206"/>
      <c r="H59" s="174"/>
      <c r="I59" s="174"/>
      <c r="J59" s="174"/>
      <c r="K59" s="174"/>
      <c r="L59" s="174"/>
      <c r="M59" s="174"/>
      <c r="N59" s="174"/>
      <c r="O59" s="174"/>
      <c r="P59" s="174"/>
    </row>
    <row r="60" spans="4:16" ht="21" customHeight="1">
      <c r="D60" s="174"/>
      <c r="E60" s="174"/>
      <c r="F60" s="174"/>
      <c r="G60" s="206"/>
      <c r="H60" s="174"/>
      <c r="I60" s="174"/>
      <c r="J60" s="174"/>
      <c r="K60" s="174"/>
      <c r="L60" s="174"/>
      <c r="M60" s="174"/>
      <c r="N60" s="174"/>
      <c r="O60" s="174"/>
      <c r="P60" s="174"/>
    </row>
    <row r="61" spans="4:16" ht="21" customHeight="1">
      <c r="D61" s="174"/>
      <c r="E61" s="174"/>
      <c r="F61" s="174"/>
      <c r="G61" s="206"/>
      <c r="H61" s="174"/>
      <c r="I61" s="174"/>
      <c r="J61" s="174"/>
      <c r="K61" s="174"/>
      <c r="L61" s="174"/>
      <c r="M61" s="174"/>
      <c r="N61" s="174"/>
      <c r="O61" s="174"/>
      <c r="P61" s="174"/>
    </row>
    <row r="62" spans="4:16" ht="21" customHeight="1">
      <c r="D62" s="174"/>
      <c r="E62" s="174"/>
      <c r="F62" s="174"/>
      <c r="G62" s="206"/>
      <c r="H62" s="174"/>
      <c r="I62" s="174"/>
      <c r="J62" s="174"/>
      <c r="K62" s="174"/>
      <c r="L62" s="174"/>
      <c r="M62" s="174"/>
      <c r="N62" s="174"/>
      <c r="O62" s="174"/>
      <c r="P62" s="174"/>
    </row>
    <row r="63" spans="4:16" ht="21" customHeight="1">
      <c r="D63" s="174"/>
      <c r="E63" s="174"/>
      <c r="F63" s="174"/>
      <c r="G63" s="206"/>
      <c r="H63" s="174"/>
      <c r="I63" s="174"/>
      <c r="J63" s="174"/>
      <c r="K63" s="174"/>
      <c r="L63" s="174"/>
      <c r="M63" s="174"/>
      <c r="N63" s="174"/>
      <c r="O63" s="174"/>
      <c r="P63" s="174"/>
    </row>
    <row r="64" spans="4:16" ht="21" customHeight="1">
      <c r="D64" s="174"/>
      <c r="E64" s="174"/>
      <c r="F64" s="174"/>
      <c r="G64" s="174"/>
      <c r="H64" s="174"/>
      <c r="I64" s="174"/>
      <c r="J64" s="174"/>
      <c r="K64" s="174"/>
      <c r="L64" s="174"/>
      <c r="M64" s="174"/>
      <c r="N64" s="174"/>
      <c r="O64" s="174"/>
      <c r="P64" s="174"/>
    </row>
    <row r="65" spans="4:16" ht="21" customHeight="1">
      <c r="D65" s="174"/>
      <c r="E65" s="174"/>
      <c r="F65" s="174"/>
      <c r="G65" s="174"/>
      <c r="H65" s="174"/>
      <c r="I65" s="174"/>
      <c r="J65" s="174"/>
      <c r="K65" s="174"/>
      <c r="L65" s="174"/>
      <c r="M65" s="174"/>
      <c r="N65" s="174"/>
      <c r="O65" s="174"/>
      <c r="P65" s="174"/>
    </row>
    <row r="138" ht="12">
      <c r="F138" s="168">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A2:Q2"/>
    <mergeCell ref="A3:Q3"/>
    <mergeCell ref="F27:G27"/>
    <mergeCell ref="F28:G28"/>
    <mergeCell ref="L12:M12"/>
    <mergeCell ref="H11:I12"/>
    <mergeCell ref="J11:K12"/>
    <mergeCell ref="P11:Q12"/>
    <mergeCell ref="M5:N5"/>
    <mergeCell ref="M6:N6"/>
    <mergeCell ref="N11:O12"/>
    <mergeCell ref="F11:G12"/>
    <mergeCell ref="F31:G31"/>
    <mergeCell ref="M38:N38"/>
    <mergeCell ref="J40:K41"/>
    <mergeCell ref="F38:I38"/>
    <mergeCell ref="H41:I42"/>
    <mergeCell ref="M40:N42"/>
    <mergeCell ref="L11:M11"/>
    <mergeCell ref="G15:G16"/>
    <mergeCell ref="F34:G34"/>
    <mergeCell ref="F32:G33"/>
    <mergeCell ref="F29:G30"/>
    <mergeCell ref="L13:M13"/>
    <mergeCell ref="L15:L16"/>
    <mergeCell ref="M15:M16"/>
    <mergeCell ref="F21:F22"/>
    <mergeCell ref="G21:G22"/>
    <mergeCell ref="H21:H22"/>
    <mergeCell ref="H18:H19"/>
  </mergeCells>
  <printOptions horizontalCentered="1"/>
  <pageMargins left="0.5905511811023623" right="0.5905511811023623" top="0.4330708661417323" bottom="0.1968503937007874" header="0.5118110236220472" footer="0.5118110236220472"/>
  <pageSetup firstPageNumber="29" useFirstPageNumber="1" horizontalDpi="600" verticalDpi="600" orientation="landscape" paperSize="9" scale="88"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13"/>
  </sheetPr>
  <dimension ref="A1:Q138"/>
  <sheetViews>
    <sheetView view="pageBreakPreview" zoomScaleSheetLayoutView="100" zoomScalePageLayoutView="0" workbookViewId="0" topLeftCell="A1">
      <selection activeCell="AE25" sqref="AE25"/>
    </sheetView>
  </sheetViews>
  <sheetFormatPr defaultColWidth="8.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561" t="s">
        <v>521</v>
      </c>
    </row>
    <row r="2" spans="1:17" s="165" customFormat="1" ht="18" customHeight="1">
      <c r="A2" s="1637" t="s">
        <v>996</v>
      </c>
      <c r="B2" s="1637"/>
      <c r="C2" s="1637"/>
      <c r="D2" s="1637"/>
      <c r="E2" s="1637"/>
      <c r="F2" s="1637"/>
      <c r="G2" s="1637"/>
      <c r="H2" s="1637"/>
      <c r="I2" s="1637"/>
      <c r="J2" s="1637"/>
      <c r="K2" s="1637"/>
      <c r="L2" s="1637"/>
      <c r="M2" s="1637"/>
      <c r="N2" s="1637"/>
      <c r="O2" s="1637"/>
      <c r="P2" s="1637"/>
      <c r="Q2" s="1637"/>
    </row>
    <row r="3" spans="1:17" s="165" customFormat="1" ht="15" customHeight="1">
      <c r="A3" s="1638" t="s">
        <v>1532</v>
      </c>
      <c r="B3" s="1638"/>
      <c r="C3" s="1638"/>
      <c r="D3" s="1638"/>
      <c r="E3" s="1638"/>
      <c r="F3" s="1638"/>
      <c r="G3" s="1638"/>
      <c r="H3" s="1638"/>
      <c r="I3" s="1638"/>
      <c r="J3" s="1638"/>
      <c r="K3" s="1638"/>
      <c r="L3" s="1638"/>
      <c r="M3" s="1638"/>
      <c r="N3" s="1638"/>
      <c r="O3" s="1638"/>
      <c r="P3" s="1638"/>
      <c r="Q3" s="1638"/>
    </row>
    <row r="4" spans="1:6" s="167" customFormat="1" ht="13.5">
      <c r="A4" s="166"/>
      <c r="B4" s="166"/>
      <c r="C4" s="166"/>
      <c r="D4" s="166"/>
      <c r="E4" s="166"/>
      <c r="F4" s="166"/>
    </row>
    <row r="5" spans="13:16" s="165" customFormat="1" ht="17.25">
      <c r="M5" s="1509" t="s">
        <v>976</v>
      </c>
      <c r="N5" s="1509"/>
      <c r="O5" s="45" t="s">
        <v>826</v>
      </c>
      <c r="P5" s="61"/>
    </row>
    <row r="6" spans="13:16" s="165" customFormat="1" ht="17.25">
      <c r="M6" s="1510" t="s">
        <v>979</v>
      </c>
      <c r="N6" s="1510"/>
      <c r="O6" s="45" t="s">
        <v>688</v>
      </c>
      <c r="P6" s="62"/>
    </row>
    <row r="7" ht="17.25">
      <c r="A7" s="165" t="s">
        <v>690</v>
      </c>
    </row>
    <row r="8" ht="15" customHeight="1"/>
    <row r="9" ht="14.25">
      <c r="B9" s="164" t="s">
        <v>811</v>
      </c>
    </row>
    <row r="10" ht="14.25" customHeight="1">
      <c r="K10" s="75" t="s">
        <v>616</v>
      </c>
    </row>
    <row r="11" ht="6" customHeight="1" thickBot="1"/>
    <row r="12" spans="3:11" ht="11.25" customHeight="1">
      <c r="C12" s="175"/>
      <c r="D12" s="176"/>
      <c r="E12" s="177"/>
      <c r="F12" s="1639" t="s">
        <v>525</v>
      </c>
      <c r="G12" s="1653"/>
      <c r="H12" s="1655" t="s">
        <v>526</v>
      </c>
      <c r="I12" s="1655"/>
      <c r="J12" s="1656" t="s">
        <v>327</v>
      </c>
      <c r="K12" s="1657"/>
    </row>
    <row r="13" spans="3:11" ht="22.5" customHeight="1" thickBot="1">
      <c r="C13" s="240" t="s">
        <v>294</v>
      </c>
      <c r="D13" s="241"/>
      <c r="E13" s="242"/>
      <c r="F13" s="1598">
        <v>0</v>
      </c>
      <c r="G13" s="1654"/>
      <c r="H13" s="1598">
        <v>0</v>
      </c>
      <c r="I13" s="1599"/>
      <c r="J13" s="1654">
        <f>SUM(F13:I13)</f>
        <v>0</v>
      </c>
      <c r="K13" s="1606"/>
    </row>
    <row r="14" spans="3:11" ht="11.25" customHeight="1">
      <c r="C14" s="260" t="s">
        <v>522</v>
      </c>
      <c r="D14" s="261"/>
      <c r="E14" s="262"/>
      <c r="F14" s="1600">
        <v>0</v>
      </c>
      <c r="G14" s="1651"/>
      <c r="H14" s="1600">
        <v>0</v>
      </c>
      <c r="I14" s="1658"/>
      <c r="J14" s="1651">
        <f aca="true" t="shared" si="0" ref="J14:J22">SUM(F14:I14)</f>
        <v>0</v>
      </c>
      <c r="K14" s="1601"/>
    </row>
    <row r="15" spans="3:11" ht="11.25" customHeight="1">
      <c r="C15" s="254"/>
      <c r="D15" s="264" t="s">
        <v>295</v>
      </c>
      <c r="E15" s="265"/>
      <c r="F15" s="1602"/>
      <c r="G15" s="1652"/>
      <c r="H15" s="1602"/>
      <c r="I15" s="1659"/>
      <c r="J15" s="1652">
        <f t="shared" si="0"/>
        <v>0</v>
      </c>
      <c r="K15" s="1603"/>
    </row>
    <row r="16" spans="3:11" ht="22.5" customHeight="1" thickBot="1">
      <c r="C16" s="266"/>
      <c r="D16" s="267" t="s">
        <v>504</v>
      </c>
      <c r="E16" s="268"/>
      <c r="F16" s="1629">
        <v>0</v>
      </c>
      <c r="G16" s="1647"/>
      <c r="H16" s="1629">
        <v>0</v>
      </c>
      <c r="I16" s="1660"/>
      <c r="J16" s="1647">
        <f t="shared" si="0"/>
        <v>0</v>
      </c>
      <c r="K16" s="1630"/>
    </row>
    <row r="17" spans="3:11" ht="11.25" customHeight="1" thickTop="1">
      <c r="C17" s="269" t="s">
        <v>523</v>
      </c>
      <c r="D17" s="270"/>
      <c r="E17" s="271"/>
      <c r="F17" s="1633">
        <v>0</v>
      </c>
      <c r="G17" s="1649"/>
      <c r="H17" s="1633">
        <v>0</v>
      </c>
      <c r="I17" s="1661"/>
      <c r="J17" s="1649">
        <f t="shared" si="0"/>
        <v>0</v>
      </c>
      <c r="K17" s="1634"/>
    </row>
    <row r="18" spans="3:11" ht="11.25" customHeight="1">
      <c r="C18" s="243"/>
      <c r="D18" s="244" t="s">
        <v>295</v>
      </c>
      <c r="E18" s="245"/>
      <c r="F18" s="1635"/>
      <c r="G18" s="1650"/>
      <c r="H18" s="1635"/>
      <c r="I18" s="1662"/>
      <c r="J18" s="1650">
        <f t="shared" si="0"/>
        <v>0</v>
      </c>
      <c r="K18" s="1636"/>
    </row>
    <row r="19" spans="3:11" ht="22.5" customHeight="1" thickBot="1">
      <c r="C19" s="257"/>
      <c r="D19" s="258" t="s">
        <v>504</v>
      </c>
      <c r="E19" s="263"/>
      <c r="F19" s="1631">
        <v>0</v>
      </c>
      <c r="G19" s="1648"/>
      <c r="H19" s="1631">
        <v>0</v>
      </c>
      <c r="I19" s="1663"/>
      <c r="J19" s="1648">
        <f t="shared" si="0"/>
        <v>0</v>
      </c>
      <c r="K19" s="1632"/>
    </row>
    <row r="20" spans="3:11" ht="11.25" customHeight="1" thickTop="1">
      <c r="C20" s="269" t="s">
        <v>524</v>
      </c>
      <c r="D20" s="270"/>
      <c r="E20" s="271"/>
      <c r="F20" s="1633">
        <v>0</v>
      </c>
      <c r="G20" s="1649"/>
      <c r="H20" s="1633">
        <v>0</v>
      </c>
      <c r="I20" s="1661"/>
      <c r="J20" s="1649">
        <f t="shared" si="0"/>
        <v>0</v>
      </c>
      <c r="K20" s="1634"/>
    </row>
    <row r="21" spans="3:11" ht="11.25" customHeight="1">
      <c r="C21" s="243"/>
      <c r="D21" s="244" t="s">
        <v>295</v>
      </c>
      <c r="E21" s="245"/>
      <c r="F21" s="1635"/>
      <c r="G21" s="1650"/>
      <c r="H21" s="1635"/>
      <c r="I21" s="1662"/>
      <c r="J21" s="1650">
        <f t="shared" si="0"/>
        <v>0</v>
      </c>
      <c r="K21" s="1636"/>
    </row>
    <row r="22" spans="3:11" ht="22.5" customHeight="1" thickBot="1">
      <c r="C22" s="257"/>
      <c r="D22" s="258" t="s">
        <v>504</v>
      </c>
      <c r="E22" s="263"/>
      <c r="F22" s="1631">
        <v>0</v>
      </c>
      <c r="G22" s="1648"/>
      <c r="H22" s="1631">
        <v>0</v>
      </c>
      <c r="I22" s="1663"/>
      <c r="J22" s="1648">
        <f t="shared" si="0"/>
        <v>0</v>
      </c>
      <c r="K22" s="1632"/>
    </row>
    <row r="23" ht="24" customHeight="1"/>
    <row r="24" spans="4:16" ht="21" customHeight="1">
      <c r="D24" s="174"/>
      <c r="E24" s="174"/>
      <c r="F24" s="174"/>
      <c r="G24" s="206"/>
      <c r="H24" s="174"/>
      <c r="I24" s="174"/>
      <c r="J24" s="174"/>
      <c r="K24" s="174"/>
      <c r="L24" s="174"/>
      <c r="M24" s="174"/>
      <c r="N24" s="174"/>
      <c r="O24" s="174"/>
      <c r="P24" s="174"/>
    </row>
    <row r="25" spans="4:16" ht="21" customHeight="1">
      <c r="D25" s="174"/>
      <c r="E25" s="174"/>
      <c r="F25" s="174"/>
      <c r="G25" s="206"/>
      <c r="H25" s="174"/>
      <c r="I25" s="174"/>
      <c r="J25" s="174"/>
      <c r="K25" s="174"/>
      <c r="L25" s="174"/>
      <c r="M25" s="174"/>
      <c r="N25" s="174"/>
      <c r="O25" s="174"/>
      <c r="P25" s="174"/>
    </row>
    <row r="26" spans="4:16" ht="21" customHeight="1">
      <c r="D26" s="174"/>
      <c r="E26" s="174"/>
      <c r="F26" s="174"/>
      <c r="G26" s="174"/>
      <c r="H26" s="207"/>
      <c r="I26" s="207"/>
      <c r="J26" s="174"/>
      <c r="K26" s="174"/>
      <c r="L26" s="174"/>
      <c r="M26" s="174"/>
      <c r="N26" s="174"/>
      <c r="O26" s="174"/>
      <c r="P26" s="174"/>
    </row>
    <row r="27" spans="4:16" ht="21" customHeight="1">
      <c r="D27" s="174"/>
      <c r="E27" s="174"/>
      <c r="F27" s="174"/>
      <c r="G27" s="206"/>
      <c r="H27" s="174"/>
      <c r="I27" s="174"/>
      <c r="J27" s="174"/>
      <c r="K27" s="174"/>
      <c r="L27" s="174"/>
      <c r="M27" s="174"/>
      <c r="N27" s="174"/>
      <c r="O27" s="174"/>
      <c r="P27" s="174"/>
    </row>
    <row r="28" spans="4:16" ht="21" customHeight="1">
      <c r="D28" s="174"/>
      <c r="E28" s="174"/>
      <c r="F28" s="174"/>
      <c r="G28" s="206"/>
      <c r="H28" s="174"/>
      <c r="I28" s="174"/>
      <c r="J28" s="174"/>
      <c r="K28" s="174"/>
      <c r="L28" s="174"/>
      <c r="M28" s="174"/>
      <c r="N28" s="174"/>
      <c r="O28" s="174"/>
      <c r="P28" s="174"/>
    </row>
    <row r="29" spans="4:16" ht="21" customHeight="1">
      <c r="D29" s="174"/>
      <c r="E29" s="174"/>
      <c r="F29" s="174"/>
      <c r="G29" s="206"/>
      <c r="H29" s="206"/>
      <c r="I29" s="206"/>
      <c r="J29" s="206"/>
      <c r="K29" s="206"/>
      <c r="L29" s="206"/>
      <c r="M29" s="206"/>
      <c r="N29" s="206"/>
      <c r="O29" s="206"/>
      <c r="P29" s="206"/>
    </row>
    <row r="30" spans="4:16" ht="21" customHeight="1">
      <c r="D30" s="174"/>
      <c r="E30" s="174"/>
      <c r="F30" s="174"/>
      <c r="G30" s="206"/>
      <c r="H30" s="174"/>
      <c r="I30" s="174"/>
      <c r="J30" s="174"/>
      <c r="K30" s="174"/>
      <c r="L30" s="174"/>
      <c r="M30" s="174"/>
      <c r="N30" s="174"/>
      <c r="O30" s="174"/>
      <c r="P30" s="174"/>
    </row>
    <row r="31" spans="4:16" ht="21" customHeight="1">
      <c r="D31" s="174"/>
      <c r="E31" s="174"/>
      <c r="F31" s="174"/>
      <c r="G31" s="206"/>
      <c r="H31" s="174"/>
      <c r="I31" s="174"/>
      <c r="J31" s="174"/>
      <c r="K31" s="174"/>
      <c r="L31" s="174"/>
      <c r="M31" s="174"/>
      <c r="N31" s="174"/>
      <c r="O31" s="174"/>
      <c r="P31" s="174"/>
    </row>
    <row r="32" spans="4:16" ht="21" customHeight="1">
      <c r="D32" s="174"/>
      <c r="E32" s="174"/>
      <c r="F32" s="174"/>
      <c r="G32" s="174"/>
      <c r="H32" s="207"/>
      <c r="I32" s="207"/>
      <c r="J32" s="174"/>
      <c r="K32" s="174"/>
      <c r="L32" s="174"/>
      <c r="M32" s="174"/>
      <c r="N32" s="174"/>
      <c r="O32" s="174"/>
      <c r="P32" s="174"/>
    </row>
    <row r="33" spans="4:16" ht="21" customHeight="1">
      <c r="D33" s="174"/>
      <c r="E33" s="174"/>
      <c r="F33" s="174"/>
      <c r="G33" s="206"/>
      <c r="H33" s="174"/>
      <c r="I33" s="174"/>
      <c r="J33" s="174"/>
      <c r="K33" s="174"/>
      <c r="L33" s="174"/>
      <c r="M33" s="174"/>
      <c r="N33" s="174"/>
      <c r="O33" s="174"/>
      <c r="P33" s="174"/>
    </row>
    <row r="34" spans="4:16" ht="21" customHeight="1">
      <c r="D34" s="174"/>
      <c r="E34" s="174"/>
      <c r="F34" s="174"/>
      <c r="G34" s="206"/>
      <c r="H34" s="174"/>
      <c r="I34" s="174"/>
      <c r="J34" s="174"/>
      <c r="K34" s="174"/>
      <c r="L34" s="174"/>
      <c r="M34" s="174"/>
      <c r="N34" s="174"/>
      <c r="O34" s="174"/>
      <c r="P34" s="174"/>
    </row>
    <row r="35" spans="4:16" ht="21" customHeight="1">
      <c r="D35" s="174"/>
      <c r="E35" s="174"/>
      <c r="F35" s="174"/>
      <c r="G35" s="206"/>
      <c r="H35" s="174"/>
      <c r="I35" s="174"/>
      <c r="J35" s="174"/>
      <c r="K35" s="174"/>
      <c r="L35" s="174"/>
      <c r="M35" s="174"/>
      <c r="N35" s="174"/>
      <c r="O35" s="174"/>
      <c r="P35" s="174"/>
    </row>
    <row r="36" spans="4:16" ht="21" customHeight="1">
      <c r="D36" s="174"/>
      <c r="E36" s="174"/>
      <c r="F36" s="174"/>
      <c r="G36" s="206"/>
      <c r="H36" s="174"/>
      <c r="I36" s="174"/>
      <c r="J36" s="174"/>
      <c r="K36" s="174"/>
      <c r="L36" s="174"/>
      <c r="M36" s="174"/>
      <c r="N36" s="174"/>
      <c r="O36" s="174"/>
      <c r="P36" s="174"/>
    </row>
    <row r="37" spans="4:16" ht="21" customHeight="1">
      <c r="D37" s="174"/>
      <c r="E37" s="174"/>
      <c r="F37" s="174"/>
      <c r="G37" s="206"/>
      <c r="H37" s="174"/>
      <c r="I37" s="174"/>
      <c r="J37" s="174"/>
      <c r="K37" s="174"/>
      <c r="L37" s="174"/>
      <c r="M37" s="174"/>
      <c r="N37" s="174"/>
      <c r="O37" s="174"/>
      <c r="P37" s="174"/>
    </row>
    <row r="38" spans="4:16" ht="21" customHeight="1">
      <c r="D38" s="174"/>
      <c r="E38" s="174"/>
      <c r="F38" s="174"/>
      <c r="G38" s="174"/>
      <c r="H38" s="174"/>
      <c r="I38" s="174"/>
      <c r="J38" s="174"/>
      <c r="K38" s="174"/>
      <c r="L38" s="174"/>
      <c r="M38" s="174"/>
      <c r="N38" s="174"/>
      <c r="O38" s="174"/>
      <c r="P38" s="174"/>
    </row>
    <row r="39" spans="4:16" ht="21" customHeight="1">
      <c r="D39" s="174"/>
      <c r="E39" s="174"/>
      <c r="F39" s="174"/>
      <c r="G39" s="174"/>
      <c r="H39" s="174"/>
      <c r="I39" s="174"/>
      <c r="J39" s="174"/>
      <c r="K39" s="174"/>
      <c r="L39" s="174"/>
      <c r="M39" s="174"/>
      <c r="N39" s="174"/>
      <c r="O39" s="174"/>
      <c r="P39" s="174"/>
    </row>
    <row r="138" ht="12">
      <c r="F138" s="168">
        <v>0</v>
      </c>
    </row>
  </sheetData>
  <sheetProtection/>
  <mergeCells count="28">
    <mergeCell ref="H20:I21"/>
    <mergeCell ref="J20:K21"/>
    <mergeCell ref="H22:I22"/>
    <mergeCell ref="J22:K22"/>
    <mergeCell ref="H17:I18"/>
    <mergeCell ref="J17:K18"/>
    <mergeCell ref="H19:I19"/>
    <mergeCell ref="J19:K19"/>
    <mergeCell ref="F20:G21"/>
    <mergeCell ref="F22:G22"/>
    <mergeCell ref="H12:I12"/>
    <mergeCell ref="J12:K12"/>
    <mergeCell ref="H13:I13"/>
    <mergeCell ref="J13:K13"/>
    <mergeCell ref="H14:I15"/>
    <mergeCell ref="J14:K15"/>
    <mergeCell ref="H16:I16"/>
    <mergeCell ref="J16:K16"/>
    <mergeCell ref="F16:G16"/>
    <mergeCell ref="F19:G19"/>
    <mergeCell ref="F17:G18"/>
    <mergeCell ref="F14:G15"/>
    <mergeCell ref="A2:Q2"/>
    <mergeCell ref="A3:Q3"/>
    <mergeCell ref="F12:G12"/>
    <mergeCell ref="F13:G13"/>
    <mergeCell ref="M5:N5"/>
    <mergeCell ref="M6:N6"/>
  </mergeCells>
  <printOptions horizontalCentered="1"/>
  <pageMargins left="0.5905511811023623" right="0.5905511811023623" top="0.4330708661417323" bottom="0.1968503937007874" header="0.5118110236220472" footer="0.5118110236220472"/>
  <pageSetup firstPageNumber="30" useFirstPageNumber="1" horizontalDpi="600" verticalDpi="600" orientation="landscape" paperSize="9" scale="88"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13"/>
  </sheetPr>
  <dimension ref="A1:P138"/>
  <sheetViews>
    <sheetView view="pageBreakPreview" zoomScaleNormal="90" zoomScaleSheetLayoutView="100" zoomScalePageLayoutView="0" workbookViewId="0" topLeftCell="A1">
      <selection activeCell="AD24" sqref="AD24"/>
    </sheetView>
  </sheetViews>
  <sheetFormatPr defaultColWidth="8.00390625" defaultRowHeight="13.5"/>
  <cols>
    <col min="1" max="4" width="3.25390625" style="40" customWidth="1"/>
    <col min="5" max="5" width="14.00390625" style="40" customWidth="1"/>
    <col min="6" max="16" width="9.625" style="40" customWidth="1"/>
    <col min="17" max="16384" width="8.00390625" style="40" customWidth="1"/>
  </cols>
  <sheetData>
    <row r="1" spans="1:14" s="43" customFormat="1" ht="18.75" customHeight="1">
      <c r="A1" s="30" t="s">
        <v>1553</v>
      </c>
      <c r="B1" s="31"/>
      <c r="C1" s="31"/>
      <c r="D1" s="31"/>
      <c r="E1" s="31"/>
      <c r="F1" s="31"/>
      <c r="G1" s="31"/>
      <c r="H1" s="31" t="s">
        <v>69</v>
      </c>
      <c r="I1" s="31"/>
      <c r="J1" s="31"/>
      <c r="K1" s="31"/>
      <c r="L1" s="31"/>
      <c r="M1" s="31"/>
      <c r="N1" s="31"/>
    </row>
    <row r="2" spans="1:14" s="43" customFormat="1" ht="18.75" customHeight="1">
      <c r="A2" s="30"/>
      <c r="B2" s="31"/>
      <c r="C2" s="31"/>
      <c r="D2" s="31"/>
      <c r="E2" s="31"/>
      <c r="F2" s="31"/>
      <c r="G2" s="31"/>
      <c r="H2" s="31" t="s">
        <v>1534</v>
      </c>
      <c r="I2" s="31"/>
      <c r="J2" s="31"/>
      <c r="K2" s="31"/>
      <c r="L2" s="31"/>
      <c r="M2" s="31"/>
      <c r="N2" s="31"/>
    </row>
    <row r="3" spans="1:16" s="43" customFormat="1" ht="18" customHeight="1">
      <c r="A3" s="34"/>
      <c r="B3" s="35"/>
      <c r="C3" s="35"/>
      <c r="D3" s="35"/>
      <c r="E3" s="35"/>
      <c r="F3" s="35"/>
      <c r="G3" s="35"/>
      <c r="H3" s="35"/>
      <c r="I3" s="36"/>
      <c r="J3" s="36"/>
      <c r="K3" s="36"/>
      <c r="L3" s="36"/>
      <c r="M3" s="1509" t="s">
        <v>976</v>
      </c>
      <c r="N3" s="1509"/>
      <c r="O3" s="45" t="s">
        <v>826</v>
      </c>
      <c r="P3" s="284"/>
    </row>
    <row r="4" spans="1:16" s="43" customFormat="1" ht="18" customHeight="1">
      <c r="A4" s="36"/>
      <c r="B4" s="36"/>
      <c r="C4" s="36"/>
      <c r="D4" s="36"/>
      <c r="E4" s="36"/>
      <c r="F4" s="36"/>
      <c r="G4" s="36"/>
      <c r="H4" s="36"/>
      <c r="I4" s="36"/>
      <c r="J4" s="36"/>
      <c r="K4" s="36"/>
      <c r="L4" s="36"/>
      <c r="M4" s="1510" t="s">
        <v>978</v>
      </c>
      <c r="N4" s="1510"/>
      <c r="O4" s="221" t="s">
        <v>688</v>
      </c>
      <c r="P4" s="62"/>
    </row>
    <row r="5" spans="1:8" s="38" customFormat="1" ht="18" customHeight="1">
      <c r="A5" s="30" t="s">
        <v>690</v>
      </c>
      <c r="B5" s="37"/>
      <c r="C5" s="37"/>
      <c r="D5" s="37"/>
      <c r="E5" s="37"/>
      <c r="F5" s="37"/>
      <c r="G5" s="37"/>
      <c r="H5" s="37"/>
    </row>
    <row r="6" ht="9.75" customHeight="1"/>
    <row r="7" spans="2:16" ht="18" customHeight="1">
      <c r="B7" s="30" t="s">
        <v>812</v>
      </c>
      <c r="P7" s="75" t="s">
        <v>616</v>
      </c>
    </row>
    <row r="8" ht="3.75" customHeight="1" thickBot="1"/>
    <row r="9" spans="3:16" ht="18" customHeight="1">
      <c r="C9" s="492"/>
      <c r="D9" s="493"/>
      <c r="E9" s="494"/>
      <c r="F9" s="1664" t="s">
        <v>827</v>
      </c>
      <c r="G9" s="1665"/>
      <c r="H9" s="1666"/>
      <c r="I9" s="1667" t="s">
        <v>360</v>
      </c>
      <c r="J9" s="1668"/>
      <c r="K9" s="1668"/>
      <c r="L9" s="1668"/>
      <c r="M9" s="1668"/>
      <c r="N9" s="1668"/>
      <c r="O9" s="1669"/>
      <c r="P9" s="1670" t="s">
        <v>129</v>
      </c>
    </row>
    <row r="10" spans="3:16" ht="18" customHeight="1" thickBot="1">
      <c r="C10" s="72"/>
      <c r="D10" s="70"/>
      <c r="E10" s="70"/>
      <c r="F10" s="495" t="s">
        <v>127</v>
      </c>
      <c r="G10" s="496" t="s">
        <v>131</v>
      </c>
      <c r="H10" s="497" t="s">
        <v>970</v>
      </c>
      <c r="I10" s="498" t="s">
        <v>130</v>
      </c>
      <c r="J10" s="496" t="s">
        <v>132</v>
      </c>
      <c r="K10" s="496" t="s">
        <v>65</v>
      </c>
      <c r="L10" s="496" t="s">
        <v>66</v>
      </c>
      <c r="M10" s="496" t="s">
        <v>67</v>
      </c>
      <c r="N10" s="496" t="s">
        <v>68</v>
      </c>
      <c r="O10" s="497" t="s">
        <v>971</v>
      </c>
      <c r="P10" s="1673"/>
    </row>
    <row r="11" spans="3:16" ht="18" customHeight="1">
      <c r="C11" s="73" t="s">
        <v>636</v>
      </c>
      <c r="D11" s="66"/>
      <c r="E11" s="66"/>
      <c r="F11" s="282">
        <v>29127</v>
      </c>
      <c r="G11" s="91">
        <v>21647</v>
      </c>
      <c r="H11" s="275">
        <f>SUM(F11:G11)</f>
        <v>50774</v>
      </c>
      <c r="I11" s="276">
        <v>0</v>
      </c>
      <c r="J11" s="86">
        <v>28089</v>
      </c>
      <c r="K11" s="86">
        <v>18472</v>
      </c>
      <c r="L11" s="86">
        <v>15638</v>
      </c>
      <c r="M11" s="86">
        <v>8164</v>
      </c>
      <c r="N11" s="86">
        <v>7703</v>
      </c>
      <c r="O11" s="278">
        <f>SUM(I11:N11)</f>
        <v>78066</v>
      </c>
      <c r="P11" s="277">
        <f>SUM(O11,H11)</f>
        <v>128840</v>
      </c>
    </row>
    <row r="12" spans="3:16" ht="18" customHeight="1">
      <c r="C12" s="73" t="s">
        <v>695</v>
      </c>
      <c r="D12" s="66"/>
      <c r="E12" s="66"/>
      <c r="F12" s="282">
        <v>556</v>
      </c>
      <c r="G12" s="91">
        <v>564</v>
      </c>
      <c r="H12" s="275">
        <f>SUM(F12:G12)</f>
        <v>1120</v>
      </c>
      <c r="I12" s="276">
        <v>0</v>
      </c>
      <c r="J12" s="86">
        <v>942</v>
      </c>
      <c r="K12" s="86">
        <v>589</v>
      </c>
      <c r="L12" s="86">
        <v>432</v>
      </c>
      <c r="M12" s="86">
        <v>321</v>
      </c>
      <c r="N12" s="86">
        <v>354</v>
      </c>
      <c r="O12" s="278">
        <f>SUM(I12:N12)</f>
        <v>2638</v>
      </c>
      <c r="P12" s="277">
        <f>SUM(O12,H12)</f>
        <v>3758</v>
      </c>
    </row>
    <row r="13" spans="3:16" ht="18" customHeight="1" thickBot="1">
      <c r="C13" s="72" t="s">
        <v>694</v>
      </c>
      <c r="D13" s="70"/>
      <c r="E13" s="70"/>
      <c r="F13" s="283">
        <f aca="true" t="shared" si="0" ref="F13:P13">SUM(F11:F12)</f>
        <v>29683</v>
      </c>
      <c r="G13" s="95">
        <f t="shared" si="0"/>
        <v>22211</v>
      </c>
      <c r="H13" s="279">
        <f t="shared" si="0"/>
        <v>51894</v>
      </c>
      <c r="I13" s="280">
        <f t="shared" si="0"/>
        <v>0</v>
      </c>
      <c r="J13" s="95">
        <f t="shared" si="0"/>
        <v>29031</v>
      </c>
      <c r="K13" s="95">
        <f t="shared" si="0"/>
        <v>19061</v>
      </c>
      <c r="L13" s="95">
        <f t="shared" si="0"/>
        <v>16070</v>
      </c>
      <c r="M13" s="95">
        <f t="shared" si="0"/>
        <v>8485</v>
      </c>
      <c r="N13" s="95">
        <f t="shared" si="0"/>
        <v>8057</v>
      </c>
      <c r="O13" s="279">
        <f t="shared" si="0"/>
        <v>80704</v>
      </c>
      <c r="P13" s="281">
        <f t="shared" si="0"/>
        <v>132598</v>
      </c>
    </row>
    <row r="14" ht="18" customHeight="1"/>
    <row r="15" spans="2:16" ht="18" customHeight="1">
      <c r="B15" s="30" t="s">
        <v>813</v>
      </c>
      <c r="P15" s="75" t="s">
        <v>616</v>
      </c>
    </row>
    <row r="16" ht="3.75" customHeight="1" thickBot="1"/>
    <row r="17" spans="3:16" ht="18" customHeight="1">
      <c r="C17" s="492"/>
      <c r="D17" s="493"/>
      <c r="E17" s="494"/>
      <c r="F17" s="1664" t="s">
        <v>827</v>
      </c>
      <c r="G17" s="1665"/>
      <c r="H17" s="1666"/>
      <c r="I17" s="1667" t="s">
        <v>360</v>
      </c>
      <c r="J17" s="1668"/>
      <c r="K17" s="1668"/>
      <c r="L17" s="1668"/>
      <c r="M17" s="1668"/>
      <c r="N17" s="1668"/>
      <c r="O17" s="1669"/>
      <c r="P17" s="1670" t="s">
        <v>129</v>
      </c>
    </row>
    <row r="18" spans="3:16" ht="18" customHeight="1" thickBot="1">
      <c r="C18" s="72"/>
      <c r="D18" s="70"/>
      <c r="E18" s="70"/>
      <c r="F18" s="495" t="s">
        <v>127</v>
      </c>
      <c r="G18" s="496" t="s">
        <v>131</v>
      </c>
      <c r="H18" s="497" t="s">
        <v>970</v>
      </c>
      <c r="I18" s="498" t="s">
        <v>130</v>
      </c>
      <c r="J18" s="496" t="s">
        <v>132</v>
      </c>
      <c r="K18" s="496" t="s">
        <v>65</v>
      </c>
      <c r="L18" s="496" t="s">
        <v>66</v>
      </c>
      <c r="M18" s="496" t="s">
        <v>67</v>
      </c>
      <c r="N18" s="496" t="s">
        <v>68</v>
      </c>
      <c r="O18" s="497" t="s">
        <v>971</v>
      </c>
      <c r="P18" s="1673"/>
    </row>
    <row r="19" spans="3:16" ht="18" customHeight="1">
      <c r="C19" s="73" t="s">
        <v>636</v>
      </c>
      <c r="D19" s="66"/>
      <c r="E19" s="66"/>
      <c r="F19" s="282">
        <v>70</v>
      </c>
      <c r="G19" s="91">
        <v>208</v>
      </c>
      <c r="H19" s="275">
        <f>SUM(F19:G19)</f>
        <v>278</v>
      </c>
      <c r="I19" s="276">
        <v>0</v>
      </c>
      <c r="J19" s="86">
        <v>1722</v>
      </c>
      <c r="K19" s="86">
        <v>1525</v>
      </c>
      <c r="L19" s="86">
        <v>2219</v>
      </c>
      <c r="M19" s="86">
        <v>1223</v>
      </c>
      <c r="N19" s="86">
        <v>838</v>
      </c>
      <c r="O19" s="278">
        <f>SUM(I19:N19)</f>
        <v>7527</v>
      </c>
      <c r="P19" s="277">
        <f>SUM(O19,H19)</f>
        <v>7805</v>
      </c>
    </row>
    <row r="20" spans="3:16" ht="18" customHeight="1">
      <c r="C20" s="73" t="s">
        <v>695</v>
      </c>
      <c r="D20" s="66"/>
      <c r="E20" s="66"/>
      <c r="F20" s="282">
        <v>0</v>
      </c>
      <c r="G20" s="91">
        <v>5</v>
      </c>
      <c r="H20" s="275">
        <f>SUM(F20:G20)</f>
        <v>5</v>
      </c>
      <c r="I20" s="276">
        <v>0</v>
      </c>
      <c r="J20" s="86">
        <v>13</v>
      </c>
      <c r="K20" s="86">
        <v>6</v>
      </c>
      <c r="L20" s="86">
        <v>15</v>
      </c>
      <c r="M20" s="86">
        <v>30</v>
      </c>
      <c r="N20" s="86">
        <v>36</v>
      </c>
      <c r="O20" s="278">
        <f>SUM(I20:N20)</f>
        <v>100</v>
      </c>
      <c r="P20" s="277">
        <f>SUM(O20,H20)</f>
        <v>105</v>
      </c>
    </row>
    <row r="21" spans="3:16" ht="18" customHeight="1" thickBot="1">
      <c r="C21" s="72" t="s">
        <v>694</v>
      </c>
      <c r="D21" s="70"/>
      <c r="E21" s="70"/>
      <c r="F21" s="283">
        <f aca="true" t="shared" si="1" ref="F21:P21">SUM(F19:F20)</f>
        <v>70</v>
      </c>
      <c r="G21" s="95">
        <f t="shared" si="1"/>
        <v>213</v>
      </c>
      <c r="H21" s="279">
        <f t="shared" si="1"/>
        <v>283</v>
      </c>
      <c r="I21" s="280">
        <f t="shared" si="1"/>
        <v>0</v>
      </c>
      <c r="J21" s="95">
        <f t="shared" si="1"/>
        <v>1735</v>
      </c>
      <c r="K21" s="95">
        <f t="shared" si="1"/>
        <v>1531</v>
      </c>
      <c r="L21" s="95">
        <f t="shared" si="1"/>
        <v>2234</v>
      </c>
      <c r="M21" s="95">
        <f t="shared" si="1"/>
        <v>1253</v>
      </c>
      <c r="N21" s="95">
        <f t="shared" si="1"/>
        <v>874</v>
      </c>
      <c r="O21" s="279">
        <f t="shared" si="1"/>
        <v>7627</v>
      </c>
      <c r="P21" s="281">
        <f t="shared" si="1"/>
        <v>7910</v>
      </c>
    </row>
    <row r="22" spans="3:16" ht="18" customHeight="1">
      <c r="C22" s="42"/>
      <c r="D22" s="42"/>
      <c r="E22" s="42"/>
      <c r="F22" s="285"/>
      <c r="G22" s="285"/>
      <c r="H22" s="285"/>
      <c r="I22" s="285"/>
      <c r="J22" s="285"/>
      <c r="K22" s="285"/>
      <c r="L22" s="285"/>
      <c r="M22" s="285"/>
      <c r="N22" s="285"/>
      <c r="O22" s="285"/>
      <c r="P22" s="285"/>
    </row>
    <row r="23" spans="2:15" ht="18" customHeight="1">
      <c r="B23" s="30" t="s">
        <v>814</v>
      </c>
      <c r="O23" s="75" t="s">
        <v>616</v>
      </c>
    </row>
    <row r="24" ht="3.75" customHeight="1" thickBot="1"/>
    <row r="25" spans="3:15" ht="18" customHeight="1">
      <c r="C25" s="492"/>
      <c r="D25" s="493"/>
      <c r="E25" s="494"/>
      <c r="F25" s="1664" t="s">
        <v>827</v>
      </c>
      <c r="G25" s="1665"/>
      <c r="H25" s="1666"/>
      <c r="I25" s="1672" t="s">
        <v>361</v>
      </c>
      <c r="J25" s="1665"/>
      <c r="K25" s="1665"/>
      <c r="L25" s="1665"/>
      <c r="M25" s="1665"/>
      <c r="N25" s="1666"/>
      <c r="O25" s="1670" t="s">
        <v>129</v>
      </c>
    </row>
    <row r="26" spans="3:15" ht="18" customHeight="1" thickBot="1">
      <c r="C26" s="499"/>
      <c r="D26" s="42"/>
      <c r="E26" s="42"/>
      <c r="F26" s="500" t="s">
        <v>127</v>
      </c>
      <c r="G26" s="501" t="s">
        <v>131</v>
      </c>
      <c r="H26" s="502" t="s">
        <v>970</v>
      </c>
      <c r="I26" s="501" t="s">
        <v>132</v>
      </c>
      <c r="J26" s="501" t="s">
        <v>65</v>
      </c>
      <c r="K26" s="501" t="s">
        <v>66</v>
      </c>
      <c r="L26" s="501" t="s">
        <v>67</v>
      </c>
      <c r="M26" s="501" t="s">
        <v>68</v>
      </c>
      <c r="N26" s="502" t="s">
        <v>971</v>
      </c>
      <c r="O26" s="1671"/>
    </row>
    <row r="27" spans="3:15" ht="18" customHeight="1">
      <c r="C27" s="503" t="s">
        <v>70</v>
      </c>
      <c r="D27" s="64"/>
      <c r="E27" s="64"/>
      <c r="F27" s="504">
        <f>SUM(F28:F29)</f>
        <v>0</v>
      </c>
      <c r="G27" s="505">
        <f>SUM(G28:G29)</f>
        <v>0</v>
      </c>
      <c r="H27" s="506">
        <f>SUM(H28:H29)</f>
        <v>0</v>
      </c>
      <c r="I27" s="505">
        <f aca="true" t="shared" si="2" ref="I27:N27">SUM(I28:I29)</f>
        <v>593</v>
      </c>
      <c r="J27" s="505">
        <f t="shared" si="2"/>
        <v>2011</v>
      </c>
      <c r="K27" s="505">
        <f t="shared" si="2"/>
        <v>4680</v>
      </c>
      <c r="L27" s="505">
        <f t="shared" si="2"/>
        <v>4335</v>
      </c>
      <c r="M27" s="505">
        <f t="shared" si="2"/>
        <v>4953</v>
      </c>
      <c r="N27" s="506">
        <f t="shared" si="2"/>
        <v>16572</v>
      </c>
      <c r="O27" s="507">
        <f aca="true" t="shared" si="3" ref="O27:O35">SUM(N27,H27)</f>
        <v>16572</v>
      </c>
    </row>
    <row r="28" spans="3:15" ht="18" customHeight="1">
      <c r="C28" s="73" t="s">
        <v>636</v>
      </c>
      <c r="D28" s="66"/>
      <c r="E28" s="66"/>
      <c r="F28" s="282">
        <v>0</v>
      </c>
      <c r="G28" s="91">
        <v>0</v>
      </c>
      <c r="H28" s="275">
        <f>SUM(F28:G28)</f>
        <v>0</v>
      </c>
      <c r="I28" s="86">
        <v>593</v>
      </c>
      <c r="J28" s="86">
        <v>2011</v>
      </c>
      <c r="K28" s="86">
        <v>4669</v>
      </c>
      <c r="L28" s="86">
        <v>4292</v>
      </c>
      <c r="M28" s="86">
        <v>4881</v>
      </c>
      <c r="N28" s="278">
        <f>SUM(I28:M28)</f>
        <v>16446</v>
      </c>
      <c r="O28" s="277">
        <f t="shared" si="3"/>
        <v>16446</v>
      </c>
    </row>
    <row r="29" spans="3:15" ht="18" customHeight="1" thickBot="1">
      <c r="C29" s="72" t="s">
        <v>695</v>
      </c>
      <c r="D29" s="70"/>
      <c r="E29" s="70"/>
      <c r="F29" s="283">
        <v>0</v>
      </c>
      <c r="G29" s="95">
        <v>0</v>
      </c>
      <c r="H29" s="279">
        <f>SUM(F29:G29)</f>
        <v>0</v>
      </c>
      <c r="I29" s="508">
        <v>0</v>
      </c>
      <c r="J29" s="508">
        <v>0</v>
      </c>
      <c r="K29" s="508">
        <v>11</v>
      </c>
      <c r="L29" s="508">
        <v>43</v>
      </c>
      <c r="M29" s="508">
        <v>72</v>
      </c>
      <c r="N29" s="509">
        <f>SUM(I29:M29)</f>
        <v>126</v>
      </c>
      <c r="O29" s="281">
        <f t="shared" si="3"/>
        <v>126</v>
      </c>
    </row>
    <row r="30" spans="3:15" ht="18" customHeight="1">
      <c r="C30" s="68" t="s">
        <v>71</v>
      </c>
      <c r="D30" s="66"/>
      <c r="E30" s="66"/>
      <c r="F30" s="286">
        <f aca="true" t="shared" si="4" ref="F30:N30">SUM(F31:F32)</f>
        <v>0</v>
      </c>
      <c r="G30" s="287">
        <f t="shared" si="4"/>
        <v>0</v>
      </c>
      <c r="H30" s="288">
        <f t="shared" si="4"/>
        <v>0</v>
      </c>
      <c r="I30" s="287">
        <f t="shared" si="4"/>
        <v>1812</v>
      </c>
      <c r="J30" s="287">
        <f t="shared" si="4"/>
        <v>2467</v>
      </c>
      <c r="K30" s="287">
        <f t="shared" si="4"/>
        <v>3091</v>
      </c>
      <c r="L30" s="287">
        <f t="shared" si="4"/>
        <v>1950</v>
      </c>
      <c r="M30" s="287">
        <f t="shared" si="4"/>
        <v>1869</v>
      </c>
      <c r="N30" s="288">
        <f t="shared" si="4"/>
        <v>11189</v>
      </c>
      <c r="O30" s="277">
        <f t="shared" si="3"/>
        <v>11189</v>
      </c>
    </row>
    <row r="31" spans="3:15" ht="18" customHeight="1">
      <c r="C31" s="73" t="s">
        <v>636</v>
      </c>
      <c r="D31" s="66"/>
      <c r="E31" s="66"/>
      <c r="F31" s="282">
        <v>0</v>
      </c>
      <c r="G31" s="91">
        <v>0</v>
      </c>
      <c r="H31" s="275">
        <f>SUM(F31:G31)</f>
        <v>0</v>
      </c>
      <c r="I31" s="86">
        <v>1811</v>
      </c>
      <c r="J31" s="86">
        <v>2432</v>
      </c>
      <c r="K31" s="86">
        <v>3036</v>
      </c>
      <c r="L31" s="86">
        <v>1927</v>
      </c>
      <c r="M31" s="86">
        <v>1782</v>
      </c>
      <c r="N31" s="278">
        <f>SUM(I31:M31)</f>
        <v>10988</v>
      </c>
      <c r="O31" s="277">
        <f t="shared" si="3"/>
        <v>10988</v>
      </c>
    </row>
    <row r="32" spans="3:15" ht="18" customHeight="1" thickBot="1">
      <c r="C32" s="499" t="s">
        <v>695</v>
      </c>
      <c r="D32" s="42"/>
      <c r="E32" s="42"/>
      <c r="F32" s="510">
        <v>0</v>
      </c>
      <c r="G32" s="511">
        <v>0</v>
      </c>
      <c r="H32" s="512">
        <f>SUM(F32:G32)</f>
        <v>0</v>
      </c>
      <c r="I32" s="513">
        <v>1</v>
      </c>
      <c r="J32" s="513">
        <v>35</v>
      </c>
      <c r="K32" s="513">
        <v>55</v>
      </c>
      <c r="L32" s="513">
        <v>23</v>
      </c>
      <c r="M32" s="513">
        <v>87</v>
      </c>
      <c r="N32" s="514">
        <f>SUM(I32:M32)</f>
        <v>201</v>
      </c>
      <c r="O32" s="515">
        <f t="shared" si="3"/>
        <v>201</v>
      </c>
    </row>
    <row r="33" spans="3:15" ht="18" customHeight="1">
      <c r="C33" s="503" t="s">
        <v>72</v>
      </c>
      <c r="D33" s="64"/>
      <c r="E33" s="64"/>
      <c r="F33" s="504">
        <f aca="true" t="shared" si="5" ref="F33:N33">SUM(F34:F35)</f>
        <v>0</v>
      </c>
      <c r="G33" s="505">
        <f t="shared" si="5"/>
        <v>0</v>
      </c>
      <c r="H33" s="506">
        <f t="shared" si="5"/>
        <v>0</v>
      </c>
      <c r="I33" s="505">
        <f t="shared" si="5"/>
        <v>1</v>
      </c>
      <c r="J33" s="505">
        <f t="shared" si="5"/>
        <v>37</v>
      </c>
      <c r="K33" s="505">
        <f t="shared" si="5"/>
        <v>73</v>
      </c>
      <c r="L33" s="505">
        <f t="shared" si="5"/>
        <v>257</v>
      </c>
      <c r="M33" s="505">
        <f t="shared" si="5"/>
        <v>1230</v>
      </c>
      <c r="N33" s="506">
        <f t="shared" si="5"/>
        <v>1598</v>
      </c>
      <c r="O33" s="507">
        <f t="shared" si="3"/>
        <v>1598</v>
      </c>
    </row>
    <row r="34" spans="3:15" ht="18" customHeight="1">
      <c r="C34" s="73" t="s">
        <v>636</v>
      </c>
      <c r="D34" s="66"/>
      <c r="E34" s="66"/>
      <c r="F34" s="282">
        <v>0</v>
      </c>
      <c r="G34" s="91">
        <v>0</v>
      </c>
      <c r="H34" s="275">
        <f>SUM(F34:G34)</f>
        <v>0</v>
      </c>
      <c r="I34" s="86">
        <v>1</v>
      </c>
      <c r="J34" s="86">
        <v>37</v>
      </c>
      <c r="K34" s="86">
        <v>73</v>
      </c>
      <c r="L34" s="86">
        <v>257</v>
      </c>
      <c r="M34" s="86">
        <v>1182</v>
      </c>
      <c r="N34" s="278">
        <f>SUM(I34:M34)</f>
        <v>1550</v>
      </c>
      <c r="O34" s="277">
        <f t="shared" si="3"/>
        <v>1550</v>
      </c>
    </row>
    <row r="35" spans="3:15" ht="18" customHeight="1" thickBot="1">
      <c r="C35" s="72" t="s">
        <v>695</v>
      </c>
      <c r="D35" s="70"/>
      <c r="E35" s="70"/>
      <c r="F35" s="283">
        <v>0</v>
      </c>
      <c r="G35" s="95">
        <v>0</v>
      </c>
      <c r="H35" s="279">
        <f>SUM(F35:G35)</f>
        <v>0</v>
      </c>
      <c r="I35" s="508">
        <v>0</v>
      </c>
      <c r="J35" s="508">
        <v>0</v>
      </c>
      <c r="K35" s="508">
        <v>0</v>
      </c>
      <c r="L35" s="508">
        <v>0</v>
      </c>
      <c r="M35" s="508">
        <v>48</v>
      </c>
      <c r="N35" s="509">
        <f>SUM(I35:M35)</f>
        <v>48</v>
      </c>
      <c r="O35" s="281">
        <f t="shared" si="3"/>
        <v>48</v>
      </c>
    </row>
    <row r="36" spans="3:15" ht="18" customHeight="1" thickBot="1">
      <c r="C36" s="72" t="s">
        <v>694</v>
      </c>
      <c r="D36" s="70"/>
      <c r="E36" s="70"/>
      <c r="F36" s="283">
        <v>0</v>
      </c>
      <c r="G36" s="95">
        <v>0</v>
      </c>
      <c r="H36" s="279">
        <f>SUM(F36:G36)</f>
        <v>0</v>
      </c>
      <c r="I36" s="95">
        <v>2402</v>
      </c>
      <c r="J36" s="95">
        <v>4494</v>
      </c>
      <c r="K36" s="95">
        <v>7793</v>
      </c>
      <c r="L36" s="95">
        <v>6505</v>
      </c>
      <c r="M36" s="95">
        <v>8011</v>
      </c>
      <c r="N36" s="279">
        <f>SUM(I36:M36)</f>
        <v>29205</v>
      </c>
      <c r="O36" s="281">
        <f>SUM(H36,N36)</f>
        <v>29205</v>
      </c>
    </row>
    <row r="138" ht="12">
      <c r="F138" s="40">
        <v>0</v>
      </c>
    </row>
  </sheetData>
  <sheetProtection/>
  <mergeCells count="11">
    <mergeCell ref="P9:P10"/>
    <mergeCell ref="F17:H17"/>
    <mergeCell ref="I17:O17"/>
    <mergeCell ref="P17:P18"/>
    <mergeCell ref="M3:N3"/>
    <mergeCell ref="M4:N4"/>
    <mergeCell ref="F9:H9"/>
    <mergeCell ref="I9:O9"/>
    <mergeCell ref="F25:H25"/>
    <mergeCell ref="O25:O26"/>
    <mergeCell ref="I25:N25"/>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landscape" paperSize="9" scale="80" r:id="rId1"/>
  <headerFooter scaleWithDoc="0" alignWithMargins="0">
    <oddFooter>&amp;C－&amp;P－</oddFooter>
  </headerFooter>
</worksheet>
</file>

<file path=xl/worksheets/sheet19.xml><?xml version="1.0" encoding="utf-8"?>
<worksheet xmlns="http://schemas.openxmlformats.org/spreadsheetml/2006/main" xmlns:r="http://schemas.openxmlformats.org/officeDocument/2006/relationships">
  <sheetPr>
    <tabColor indexed="13"/>
  </sheetPr>
  <dimension ref="A1:Q146"/>
  <sheetViews>
    <sheetView view="pageBreakPreview" zoomScaleSheetLayoutView="100" zoomScalePageLayoutView="0" workbookViewId="0" topLeftCell="A1">
      <pane xSplit="5" ySplit="7" topLeftCell="F8" activePane="bottomRight" state="frozen"/>
      <selection pane="topLeft" activeCell="Z5" sqref="Z5"/>
      <selection pane="topRight" activeCell="Z5" sqref="Z5"/>
      <selection pane="bottomLeft" activeCell="Z5" sqref="Z5"/>
      <selection pane="bottomRight" activeCell="Z158" sqref="Z158"/>
    </sheetView>
  </sheetViews>
  <sheetFormatPr defaultColWidth="9.00390625" defaultRowHeight="13.5"/>
  <cols>
    <col min="1" max="2" width="1.625" style="298" customWidth="1"/>
    <col min="3" max="4" width="3.625" style="298" customWidth="1"/>
    <col min="5" max="5" width="21.25390625" style="298" customWidth="1"/>
    <col min="6" max="16" width="13.125" style="298" customWidth="1"/>
    <col min="17" max="16384" width="9.00390625" style="299" customWidth="1"/>
  </cols>
  <sheetData>
    <row r="1" spans="1:9" ht="13.5">
      <c r="A1" s="298" t="s">
        <v>614</v>
      </c>
      <c r="I1" s="300" t="s">
        <v>13</v>
      </c>
    </row>
    <row r="2" spans="9:15" ht="13.5">
      <c r="I2" s="556" t="s">
        <v>1535</v>
      </c>
      <c r="N2" s="363" t="s">
        <v>734</v>
      </c>
      <c r="O2" s="363" t="s">
        <v>735</v>
      </c>
    </row>
    <row r="3" spans="2:15" ht="13.5">
      <c r="B3" s="298" t="s">
        <v>11</v>
      </c>
      <c r="M3" s="32"/>
      <c r="N3" s="364" t="s">
        <v>736</v>
      </c>
      <c r="O3" s="364" t="s">
        <v>737</v>
      </c>
    </row>
    <row r="4" spans="2:9" ht="13.5">
      <c r="B4" s="298" t="s">
        <v>969</v>
      </c>
      <c r="I4" s="301"/>
    </row>
    <row r="5" ht="14.25" thickBot="1">
      <c r="C5" s="298" t="s">
        <v>14</v>
      </c>
    </row>
    <row r="6" spans="3:16" ht="17.25" customHeight="1">
      <c r="C6" s="302" t="s">
        <v>15</v>
      </c>
      <c r="D6" s="303"/>
      <c r="E6" s="303"/>
      <c r="F6" s="304" t="s">
        <v>16</v>
      </c>
      <c r="G6" s="305"/>
      <c r="H6" s="306"/>
      <c r="I6" s="307" t="s">
        <v>17</v>
      </c>
      <c r="J6" s="305"/>
      <c r="K6" s="305"/>
      <c r="L6" s="305"/>
      <c r="M6" s="305"/>
      <c r="N6" s="305"/>
      <c r="O6" s="306"/>
      <c r="P6" s="308" t="s">
        <v>327</v>
      </c>
    </row>
    <row r="7" spans="3:16" ht="17.25" customHeight="1">
      <c r="C7" s="309"/>
      <c r="D7" s="310"/>
      <c r="E7" s="310"/>
      <c r="F7" s="311" t="s">
        <v>127</v>
      </c>
      <c r="G7" s="312" t="s">
        <v>18</v>
      </c>
      <c r="H7" s="313" t="s">
        <v>128</v>
      </c>
      <c r="I7" s="314" t="s">
        <v>19</v>
      </c>
      <c r="J7" s="312" t="s">
        <v>992</v>
      </c>
      <c r="K7" s="311" t="s">
        <v>993</v>
      </c>
      <c r="L7" s="311" t="s">
        <v>691</v>
      </c>
      <c r="M7" s="311" t="s">
        <v>692</v>
      </c>
      <c r="N7" s="312" t="s">
        <v>693</v>
      </c>
      <c r="O7" s="313" t="s">
        <v>991</v>
      </c>
      <c r="P7" s="315"/>
    </row>
    <row r="8" spans="3:16" ht="17.25" customHeight="1">
      <c r="C8" s="365" t="s">
        <v>738</v>
      </c>
      <c r="D8" s="359"/>
      <c r="E8" s="359"/>
      <c r="F8" s="359"/>
      <c r="G8" s="359"/>
      <c r="H8" s="359"/>
      <c r="I8" s="359"/>
      <c r="J8" s="359"/>
      <c r="K8" s="359"/>
      <c r="L8" s="359"/>
      <c r="M8" s="359"/>
      <c r="N8" s="359"/>
      <c r="O8" s="359"/>
      <c r="P8" s="360"/>
    </row>
    <row r="9" spans="3:16" ht="17.25" customHeight="1">
      <c r="C9" s="316" t="s">
        <v>20</v>
      </c>
      <c r="D9" s="317"/>
      <c r="E9" s="317"/>
      <c r="F9" s="437">
        <v>71702</v>
      </c>
      <c r="G9" s="438">
        <v>61261</v>
      </c>
      <c r="H9" s="439">
        <v>132963</v>
      </c>
      <c r="I9" s="440">
        <v>0</v>
      </c>
      <c r="J9" s="438">
        <v>93128</v>
      </c>
      <c r="K9" s="437">
        <v>66418</v>
      </c>
      <c r="L9" s="437">
        <v>60268</v>
      </c>
      <c r="M9" s="437">
        <v>34550</v>
      </c>
      <c r="N9" s="438">
        <v>36897</v>
      </c>
      <c r="O9" s="437">
        <v>291261</v>
      </c>
      <c r="P9" s="441">
        <v>424224</v>
      </c>
    </row>
    <row r="10" spans="3:16" ht="17.25" customHeight="1">
      <c r="C10" s="318"/>
      <c r="D10" s="319" t="s">
        <v>21</v>
      </c>
      <c r="E10" s="320"/>
      <c r="F10" s="442">
        <v>21624</v>
      </c>
      <c r="G10" s="443">
        <v>17017</v>
      </c>
      <c r="H10" s="444">
        <v>38641</v>
      </c>
      <c r="I10" s="445">
        <v>0</v>
      </c>
      <c r="J10" s="443">
        <v>28393</v>
      </c>
      <c r="K10" s="442">
        <v>20248</v>
      </c>
      <c r="L10" s="442">
        <v>20421</v>
      </c>
      <c r="M10" s="442">
        <v>13252</v>
      </c>
      <c r="N10" s="443">
        <v>17782</v>
      </c>
      <c r="O10" s="442">
        <v>100096</v>
      </c>
      <c r="P10" s="446">
        <v>138737</v>
      </c>
    </row>
    <row r="11" spans="3:16" ht="17.25" customHeight="1">
      <c r="C11" s="318"/>
      <c r="D11" s="321"/>
      <c r="E11" s="322" t="s">
        <v>22</v>
      </c>
      <c r="F11" s="323">
        <v>17814</v>
      </c>
      <c r="G11" s="323">
        <v>11336</v>
      </c>
      <c r="H11" s="444">
        <v>29150</v>
      </c>
      <c r="I11" s="324">
        <v>0</v>
      </c>
      <c r="J11" s="325">
        <v>15882</v>
      </c>
      <c r="K11" s="323">
        <v>9950</v>
      </c>
      <c r="L11" s="323">
        <v>8559</v>
      </c>
      <c r="M11" s="323">
        <v>4696</v>
      </c>
      <c r="N11" s="325">
        <v>5890</v>
      </c>
      <c r="O11" s="442">
        <v>44977</v>
      </c>
      <c r="P11" s="446">
        <v>74127</v>
      </c>
    </row>
    <row r="12" spans="3:16" ht="17.25" customHeight="1">
      <c r="C12" s="318"/>
      <c r="D12" s="321"/>
      <c r="E12" s="322" t="s">
        <v>23</v>
      </c>
      <c r="F12" s="323">
        <v>1</v>
      </c>
      <c r="G12" s="323">
        <v>20</v>
      </c>
      <c r="H12" s="444">
        <v>21</v>
      </c>
      <c r="I12" s="324">
        <v>0</v>
      </c>
      <c r="J12" s="325">
        <v>42</v>
      </c>
      <c r="K12" s="323">
        <v>143</v>
      </c>
      <c r="L12" s="323">
        <v>303</v>
      </c>
      <c r="M12" s="323">
        <v>533</v>
      </c>
      <c r="N12" s="325">
        <v>1998</v>
      </c>
      <c r="O12" s="442">
        <v>3019</v>
      </c>
      <c r="P12" s="446">
        <v>3040</v>
      </c>
    </row>
    <row r="13" spans="3:16" ht="17.25" customHeight="1">
      <c r="C13" s="318"/>
      <c r="D13" s="321"/>
      <c r="E13" s="322" t="s">
        <v>24</v>
      </c>
      <c r="F13" s="323">
        <v>1837</v>
      </c>
      <c r="G13" s="323">
        <v>3095</v>
      </c>
      <c r="H13" s="444">
        <v>4932</v>
      </c>
      <c r="I13" s="324">
        <v>0</v>
      </c>
      <c r="J13" s="325">
        <v>5608</v>
      </c>
      <c r="K13" s="323">
        <v>3988</v>
      </c>
      <c r="L13" s="323">
        <v>4075</v>
      </c>
      <c r="M13" s="323">
        <v>3063</v>
      </c>
      <c r="N13" s="325">
        <v>4206</v>
      </c>
      <c r="O13" s="442">
        <v>20940</v>
      </c>
      <c r="P13" s="446">
        <v>25872</v>
      </c>
    </row>
    <row r="14" spans="3:16" ht="17.25" customHeight="1">
      <c r="C14" s="318"/>
      <c r="D14" s="321"/>
      <c r="E14" s="322" t="s">
        <v>25</v>
      </c>
      <c r="F14" s="323">
        <v>126</v>
      </c>
      <c r="G14" s="323">
        <v>235</v>
      </c>
      <c r="H14" s="444">
        <v>361</v>
      </c>
      <c r="I14" s="324">
        <v>0</v>
      </c>
      <c r="J14" s="325">
        <v>421</v>
      </c>
      <c r="K14" s="323">
        <v>331</v>
      </c>
      <c r="L14" s="323">
        <v>331</v>
      </c>
      <c r="M14" s="323">
        <v>176</v>
      </c>
      <c r="N14" s="325">
        <v>234</v>
      </c>
      <c r="O14" s="442">
        <v>1493</v>
      </c>
      <c r="P14" s="446">
        <v>1854</v>
      </c>
    </row>
    <row r="15" spans="3:16" ht="17.25" customHeight="1">
      <c r="C15" s="318"/>
      <c r="D15" s="321"/>
      <c r="E15" s="322" t="s">
        <v>26</v>
      </c>
      <c r="F15" s="323">
        <v>1846</v>
      </c>
      <c r="G15" s="323">
        <v>2331</v>
      </c>
      <c r="H15" s="444">
        <v>4177</v>
      </c>
      <c r="I15" s="324">
        <v>0</v>
      </c>
      <c r="J15" s="325">
        <v>6440</v>
      </c>
      <c r="K15" s="323">
        <v>5836</v>
      </c>
      <c r="L15" s="323">
        <v>7153</v>
      </c>
      <c r="M15" s="323">
        <v>4784</v>
      </c>
      <c r="N15" s="325">
        <v>5454</v>
      </c>
      <c r="O15" s="442">
        <v>29667</v>
      </c>
      <c r="P15" s="446">
        <v>33844</v>
      </c>
    </row>
    <row r="16" spans="3:16" ht="17.25" customHeight="1">
      <c r="C16" s="318"/>
      <c r="D16" s="319" t="s">
        <v>27</v>
      </c>
      <c r="E16" s="326"/>
      <c r="F16" s="442">
        <v>11343</v>
      </c>
      <c r="G16" s="443">
        <v>10954</v>
      </c>
      <c r="H16" s="444">
        <v>22297</v>
      </c>
      <c r="I16" s="445">
        <v>0</v>
      </c>
      <c r="J16" s="443">
        <v>18526</v>
      </c>
      <c r="K16" s="442">
        <v>12721</v>
      </c>
      <c r="L16" s="442">
        <v>10603</v>
      </c>
      <c r="M16" s="442">
        <v>4799</v>
      </c>
      <c r="N16" s="443">
        <v>3269</v>
      </c>
      <c r="O16" s="442">
        <v>49918</v>
      </c>
      <c r="P16" s="446">
        <v>72215</v>
      </c>
    </row>
    <row r="17" spans="3:16" ht="17.25" customHeight="1">
      <c r="C17" s="318"/>
      <c r="D17" s="321"/>
      <c r="E17" s="327" t="s">
        <v>28</v>
      </c>
      <c r="F17" s="323">
        <v>9637</v>
      </c>
      <c r="G17" s="323">
        <v>9034</v>
      </c>
      <c r="H17" s="444">
        <v>18671</v>
      </c>
      <c r="I17" s="324">
        <v>0</v>
      </c>
      <c r="J17" s="325">
        <v>15106</v>
      </c>
      <c r="K17" s="323">
        <v>10085</v>
      </c>
      <c r="L17" s="323">
        <v>8457</v>
      </c>
      <c r="M17" s="323">
        <v>3865</v>
      </c>
      <c r="N17" s="325">
        <v>2880</v>
      </c>
      <c r="O17" s="442">
        <v>40393</v>
      </c>
      <c r="P17" s="446">
        <v>59064</v>
      </c>
    </row>
    <row r="18" spans="3:16" ht="17.25" customHeight="1">
      <c r="C18" s="318"/>
      <c r="D18" s="321"/>
      <c r="E18" s="327" t="s">
        <v>29</v>
      </c>
      <c r="F18" s="323">
        <v>1706</v>
      </c>
      <c r="G18" s="323">
        <v>1920</v>
      </c>
      <c r="H18" s="444">
        <v>3626</v>
      </c>
      <c r="I18" s="324">
        <v>0</v>
      </c>
      <c r="J18" s="325">
        <v>3420</v>
      </c>
      <c r="K18" s="323">
        <v>2636</v>
      </c>
      <c r="L18" s="323">
        <v>2146</v>
      </c>
      <c r="M18" s="323">
        <v>934</v>
      </c>
      <c r="N18" s="325">
        <v>389</v>
      </c>
      <c r="O18" s="442">
        <v>9525</v>
      </c>
      <c r="P18" s="446">
        <v>13151</v>
      </c>
    </row>
    <row r="19" spans="3:16" ht="17.25" customHeight="1">
      <c r="C19" s="318"/>
      <c r="D19" s="319" t="s">
        <v>12</v>
      </c>
      <c r="E19" s="320"/>
      <c r="F19" s="442">
        <v>106</v>
      </c>
      <c r="G19" s="443">
        <v>441</v>
      </c>
      <c r="H19" s="444">
        <v>547</v>
      </c>
      <c r="I19" s="445">
        <v>0</v>
      </c>
      <c r="J19" s="443">
        <v>1880</v>
      </c>
      <c r="K19" s="442">
        <v>2462</v>
      </c>
      <c r="L19" s="442">
        <v>2952</v>
      </c>
      <c r="M19" s="442">
        <v>1657</v>
      </c>
      <c r="N19" s="443">
        <v>1425</v>
      </c>
      <c r="O19" s="442">
        <v>10376</v>
      </c>
      <c r="P19" s="446">
        <v>10923</v>
      </c>
    </row>
    <row r="20" spans="3:16" ht="17.25" customHeight="1">
      <c r="C20" s="318"/>
      <c r="D20" s="321"/>
      <c r="E20" s="322" t="s">
        <v>30</v>
      </c>
      <c r="F20" s="323">
        <v>88</v>
      </c>
      <c r="G20" s="323">
        <v>366</v>
      </c>
      <c r="H20" s="444">
        <v>454</v>
      </c>
      <c r="I20" s="324">
        <v>0</v>
      </c>
      <c r="J20" s="325">
        <v>1590</v>
      </c>
      <c r="K20" s="323">
        <v>2089</v>
      </c>
      <c r="L20" s="323">
        <v>2465</v>
      </c>
      <c r="M20" s="323">
        <v>1344</v>
      </c>
      <c r="N20" s="325">
        <v>1148</v>
      </c>
      <c r="O20" s="442">
        <v>8636</v>
      </c>
      <c r="P20" s="446">
        <v>9090</v>
      </c>
    </row>
    <row r="21" spans="3:16" ht="24.75" customHeight="1">
      <c r="C21" s="318"/>
      <c r="D21" s="321"/>
      <c r="E21" s="328" t="s">
        <v>31</v>
      </c>
      <c r="F21" s="323">
        <v>18</v>
      </c>
      <c r="G21" s="323">
        <v>75</v>
      </c>
      <c r="H21" s="444">
        <v>93</v>
      </c>
      <c r="I21" s="324">
        <v>0</v>
      </c>
      <c r="J21" s="325">
        <v>289</v>
      </c>
      <c r="K21" s="323">
        <v>371</v>
      </c>
      <c r="L21" s="323">
        <v>484</v>
      </c>
      <c r="M21" s="323">
        <v>313</v>
      </c>
      <c r="N21" s="325">
        <v>275</v>
      </c>
      <c r="O21" s="442">
        <v>1732</v>
      </c>
      <c r="P21" s="446">
        <v>1825</v>
      </c>
    </row>
    <row r="22" spans="3:16" ht="24.75" customHeight="1">
      <c r="C22" s="318"/>
      <c r="D22" s="327"/>
      <c r="E22" s="328" t="s">
        <v>32</v>
      </c>
      <c r="F22" s="323">
        <v>0</v>
      </c>
      <c r="G22" s="323">
        <v>0</v>
      </c>
      <c r="H22" s="444">
        <v>0</v>
      </c>
      <c r="I22" s="324">
        <v>0</v>
      </c>
      <c r="J22" s="325">
        <v>1</v>
      </c>
      <c r="K22" s="323">
        <v>2</v>
      </c>
      <c r="L22" s="323">
        <v>3</v>
      </c>
      <c r="M22" s="323">
        <v>0</v>
      </c>
      <c r="N22" s="325">
        <v>2</v>
      </c>
      <c r="O22" s="442">
        <v>8</v>
      </c>
      <c r="P22" s="446">
        <v>8</v>
      </c>
    </row>
    <row r="23" spans="3:16" ht="17.25" customHeight="1">
      <c r="C23" s="318"/>
      <c r="D23" s="319" t="s">
        <v>534</v>
      </c>
      <c r="E23" s="320"/>
      <c r="F23" s="442">
        <v>8966</v>
      </c>
      <c r="G23" s="443">
        <v>10502</v>
      </c>
      <c r="H23" s="444">
        <v>19468</v>
      </c>
      <c r="I23" s="445">
        <v>0</v>
      </c>
      <c r="J23" s="443">
        <v>15675</v>
      </c>
      <c r="K23" s="442">
        <v>12369</v>
      </c>
      <c r="L23" s="442">
        <v>10867</v>
      </c>
      <c r="M23" s="442">
        <v>6786</v>
      </c>
      <c r="N23" s="443">
        <v>6784</v>
      </c>
      <c r="O23" s="442">
        <v>52481</v>
      </c>
      <c r="P23" s="446">
        <v>71949</v>
      </c>
    </row>
    <row r="24" spans="3:16" ht="17.25" customHeight="1">
      <c r="C24" s="318"/>
      <c r="D24" s="321"/>
      <c r="E24" s="329" t="s">
        <v>393</v>
      </c>
      <c r="F24" s="323">
        <v>8172</v>
      </c>
      <c r="G24" s="323">
        <v>9924</v>
      </c>
      <c r="H24" s="444">
        <v>18096</v>
      </c>
      <c r="I24" s="324">
        <v>0</v>
      </c>
      <c r="J24" s="325">
        <v>14925</v>
      </c>
      <c r="K24" s="323">
        <v>11843</v>
      </c>
      <c r="L24" s="323">
        <v>10433</v>
      </c>
      <c r="M24" s="323">
        <v>6517</v>
      </c>
      <c r="N24" s="325">
        <v>6632</v>
      </c>
      <c r="O24" s="442">
        <v>50350</v>
      </c>
      <c r="P24" s="446">
        <v>68446</v>
      </c>
    </row>
    <row r="25" spans="3:16" ht="17.25" customHeight="1">
      <c r="C25" s="318"/>
      <c r="D25" s="330"/>
      <c r="E25" s="327" t="s">
        <v>394</v>
      </c>
      <c r="F25" s="323">
        <v>376</v>
      </c>
      <c r="G25" s="323">
        <v>305</v>
      </c>
      <c r="H25" s="444">
        <v>681</v>
      </c>
      <c r="I25" s="324">
        <v>0</v>
      </c>
      <c r="J25" s="325">
        <v>418</v>
      </c>
      <c r="K25" s="323">
        <v>323</v>
      </c>
      <c r="L25" s="323">
        <v>265</v>
      </c>
      <c r="M25" s="323">
        <v>170</v>
      </c>
      <c r="N25" s="325">
        <v>104</v>
      </c>
      <c r="O25" s="442">
        <v>1280</v>
      </c>
      <c r="P25" s="446">
        <v>1961</v>
      </c>
    </row>
    <row r="26" spans="3:16" ht="17.25" customHeight="1">
      <c r="C26" s="318"/>
      <c r="D26" s="331"/>
      <c r="E26" s="322" t="s">
        <v>395</v>
      </c>
      <c r="F26" s="323">
        <v>418</v>
      </c>
      <c r="G26" s="323">
        <v>273</v>
      </c>
      <c r="H26" s="444">
        <v>691</v>
      </c>
      <c r="I26" s="324">
        <v>0</v>
      </c>
      <c r="J26" s="325">
        <v>332</v>
      </c>
      <c r="K26" s="323">
        <v>203</v>
      </c>
      <c r="L26" s="323">
        <v>169</v>
      </c>
      <c r="M26" s="323">
        <v>99</v>
      </c>
      <c r="N26" s="325">
        <v>48</v>
      </c>
      <c r="O26" s="442">
        <v>851</v>
      </c>
      <c r="P26" s="446">
        <v>1542</v>
      </c>
    </row>
    <row r="27" spans="3:16" ht="17.25" customHeight="1">
      <c r="C27" s="318"/>
      <c r="D27" s="321" t="s">
        <v>721</v>
      </c>
      <c r="E27" s="332"/>
      <c r="F27" s="323">
        <v>1318</v>
      </c>
      <c r="G27" s="323">
        <v>949</v>
      </c>
      <c r="H27" s="444">
        <v>2267</v>
      </c>
      <c r="I27" s="324">
        <v>0</v>
      </c>
      <c r="J27" s="325">
        <v>1924</v>
      </c>
      <c r="K27" s="323">
        <v>1598</v>
      </c>
      <c r="L27" s="323">
        <v>1682</v>
      </c>
      <c r="M27" s="323">
        <v>1076</v>
      </c>
      <c r="N27" s="325">
        <v>985</v>
      </c>
      <c r="O27" s="442">
        <v>7265</v>
      </c>
      <c r="P27" s="446">
        <v>9532</v>
      </c>
    </row>
    <row r="28" spans="3:16" ht="17.25" customHeight="1">
      <c r="C28" s="333"/>
      <c r="D28" s="334" t="s">
        <v>722</v>
      </c>
      <c r="E28" s="335"/>
      <c r="F28" s="336">
        <v>28345</v>
      </c>
      <c r="G28" s="336">
        <v>21398</v>
      </c>
      <c r="H28" s="452">
        <v>49743</v>
      </c>
      <c r="I28" s="337">
        <v>0</v>
      </c>
      <c r="J28" s="338">
        <v>26730</v>
      </c>
      <c r="K28" s="336">
        <v>17020</v>
      </c>
      <c r="L28" s="336">
        <v>13743</v>
      </c>
      <c r="M28" s="336">
        <v>6980</v>
      </c>
      <c r="N28" s="338">
        <v>6652</v>
      </c>
      <c r="O28" s="452">
        <v>71125</v>
      </c>
      <c r="P28" s="454">
        <v>120868</v>
      </c>
    </row>
    <row r="29" spans="3:16" ht="17.25" customHeight="1">
      <c r="C29" s="316" t="s">
        <v>723</v>
      </c>
      <c r="D29" s="339"/>
      <c r="E29" s="340"/>
      <c r="F29" s="437">
        <v>81</v>
      </c>
      <c r="G29" s="438">
        <v>219</v>
      </c>
      <c r="H29" s="439">
        <v>300</v>
      </c>
      <c r="I29" s="440">
        <v>0</v>
      </c>
      <c r="J29" s="438">
        <v>1760</v>
      </c>
      <c r="K29" s="437">
        <v>1571</v>
      </c>
      <c r="L29" s="437">
        <v>2302</v>
      </c>
      <c r="M29" s="437">
        <v>1295</v>
      </c>
      <c r="N29" s="438">
        <v>901</v>
      </c>
      <c r="O29" s="437">
        <v>7829</v>
      </c>
      <c r="P29" s="441">
        <v>8129</v>
      </c>
    </row>
    <row r="30" spans="3:16" ht="17.25" customHeight="1">
      <c r="C30" s="318"/>
      <c r="D30" s="1678" t="s">
        <v>1353</v>
      </c>
      <c r="E30" s="1679"/>
      <c r="F30" s="550">
        <v>0</v>
      </c>
      <c r="G30" s="342">
        <v>0</v>
      </c>
      <c r="H30" s="444">
        <v>0</v>
      </c>
      <c r="I30" s="341"/>
      <c r="J30" s="325">
        <v>0</v>
      </c>
      <c r="K30" s="323">
        <v>0</v>
      </c>
      <c r="L30" s="323">
        <v>0</v>
      </c>
      <c r="M30" s="323">
        <v>0</v>
      </c>
      <c r="N30" s="325">
        <v>0</v>
      </c>
      <c r="O30" s="442">
        <v>0</v>
      </c>
      <c r="P30" s="446">
        <v>0</v>
      </c>
    </row>
    <row r="31" spans="3:16" ht="17.25" customHeight="1">
      <c r="C31" s="318"/>
      <c r="D31" s="322" t="s">
        <v>724</v>
      </c>
      <c r="E31" s="326"/>
      <c r="F31" s="550">
        <v>0</v>
      </c>
      <c r="G31" s="342">
        <v>0</v>
      </c>
      <c r="H31" s="444">
        <v>0</v>
      </c>
      <c r="I31" s="341"/>
      <c r="J31" s="325">
        <v>0</v>
      </c>
      <c r="K31" s="323">
        <v>0</v>
      </c>
      <c r="L31" s="323">
        <v>0</v>
      </c>
      <c r="M31" s="323">
        <v>0</v>
      </c>
      <c r="N31" s="325">
        <v>0</v>
      </c>
      <c r="O31" s="442">
        <v>0</v>
      </c>
      <c r="P31" s="446">
        <v>0</v>
      </c>
    </row>
    <row r="32" spans="3:16" ht="17.25" customHeight="1">
      <c r="C32" s="318"/>
      <c r="D32" s="322" t="s">
        <v>725</v>
      </c>
      <c r="E32" s="326"/>
      <c r="F32" s="323">
        <v>22</v>
      </c>
      <c r="G32" s="323">
        <v>17</v>
      </c>
      <c r="H32" s="444">
        <v>39</v>
      </c>
      <c r="I32" s="324">
        <v>0</v>
      </c>
      <c r="J32" s="325">
        <v>515</v>
      </c>
      <c r="K32" s="323">
        <v>394</v>
      </c>
      <c r="L32" s="323">
        <v>630</v>
      </c>
      <c r="M32" s="323">
        <v>401</v>
      </c>
      <c r="N32" s="325">
        <v>238</v>
      </c>
      <c r="O32" s="442">
        <v>2178</v>
      </c>
      <c r="P32" s="446">
        <v>2217</v>
      </c>
    </row>
    <row r="33" spans="3:16" ht="17.25" customHeight="1">
      <c r="C33" s="318"/>
      <c r="D33" s="322" t="s">
        <v>726</v>
      </c>
      <c r="E33" s="326"/>
      <c r="F33" s="323">
        <v>59</v>
      </c>
      <c r="G33" s="323">
        <v>116</v>
      </c>
      <c r="H33" s="444">
        <v>175</v>
      </c>
      <c r="I33" s="324">
        <v>0</v>
      </c>
      <c r="J33" s="325">
        <v>304</v>
      </c>
      <c r="K33" s="323">
        <v>171</v>
      </c>
      <c r="L33" s="323">
        <v>256</v>
      </c>
      <c r="M33" s="323">
        <v>213</v>
      </c>
      <c r="N33" s="325">
        <v>113</v>
      </c>
      <c r="O33" s="442">
        <v>1057</v>
      </c>
      <c r="P33" s="446">
        <v>1232</v>
      </c>
    </row>
    <row r="34" spans="3:16" ht="17.25" customHeight="1">
      <c r="C34" s="318"/>
      <c r="D34" s="322" t="s">
        <v>727</v>
      </c>
      <c r="E34" s="326"/>
      <c r="F34" s="342">
        <v>0</v>
      </c>
      <c r="G34" s="342">
        <v>86</v>
      </c>
      <c r="H34" s="444">
        <v>86</v>
      </c>
      <c r="I34" s="341"/>
      <c r="J34" s="325">
        <v>919</v>
      </c>
      <c r="K34" s="323">
        <v>966</v>
      </c>
      <c r="L34" s="323">
        <v>1286</v>
      </c>
      <c r="M34" s="323">
        <v>584</v>
      </c>
      <c r="N34" s="325">
        <v>446</v>
      </c>
      <c r="O34" s="442">
        <v>4201</v>
      </c>
      <c r="P34" s="446">
        <v>4287</v>
      </c>
    </row>
    <row r="35" spans="3:17" ht="17.25" customHeight="1">
      <c r="C35" s="318"/>
      <c r="D35" s="322" t="s">
        <v>728</v>
      </c>
      <c r="E35" s="326"/>
      <c r="F35" s="550">
        <v>0</v>
      </c>
      <c r="G35" s="342">
        <v>0</v>
      </c>
      <c r="H35" s="444">
        <v>0</v>
      </c>
      <c r="I35" s="343"/>
      <c r="J35" s="325">
        <v>0</v>
      </c>
      <c r="K35" s="323">
        <v>0</v>
      </c>
      <c r="L35" s="323">
        <v>0</v>
      </c>
      <c r="M35" s="323">
        <v>0</v>
      </c>
      <c r="N35" s="555">
        <v>0</v>
      </c>
      <c r="O35" s="442">
        <v>0</v>
      </c>
      <c r="P35" s="446">
        <v>0</v>
      </c>
      <c r="Q35" s="552"/>
    </row>
    <row r="36" spans="3:16" ht="24.75" customHeight="1">
      <c r="C36" s="352"/>
      <c r="D36" s="1676" t="s">
        <v>679</v>
      </c>
      <c r="E36" s="1677"/>
      <c r="F36" s="355">
        <v>0</v>
      </c>
      <c r="G36" s="355">
        <v>0</v>
      </c>
      <c r="H36" s="444">
        <v>0</v>
      </c>
      <c r="I36" s="341"/>
      <c r="J36" s="353">
        <v>22</v>
      </c>
      <c r="K36" s="355">
        <v>40</v>
      </c>
      <c r="L36" s="355">
        <v>130</v>
      </c>
      <c r="M36" s="355">
        <v>97</v>
      </c>
      <c r="N36" s="353">
        <v>104</v>
      </c>
      <c r="O36" s="459">
        <v>393</v>
      </c>
      <c r="P36" s="460">
        <v>393</v>
      </c>
    </row>
    <row r="37" spans="3:16" ht="24.75" customHeight="1">
      <c r="C37" s="333"/>
      <c r="D37" s="1674" t="s">
        <v>1354</v>
      </c>
      <c r="E37" s="1675"/>
      <c r="F37" s="351">
        <v>0</v>
      </c>
      <c r="G37" s="351">
        <v>0</v>
      </c>
      <c r="H37" s="444">
        <v>0</v>
      </c>
      <c r="I37" s="551"/>
      <c r="J37" s="350">
        <v>0</v>
      </c>
      <c r="K37" s="351">
        <v>0</v>
      </c>
      <c r="L37" s="351">
        <v>0</v>
      </c>
      <c r="M37" s="351">
        <v>0</v>
      </c>
      <c r="N37" s="350">
        <v>0</v>
      </c>
      <c r="O37" s="459">
        <v>0</v>
      </c>
      <c r="P37" s="460">
        <v>0</v>
      </c>
    </row>
    <row r="38" spans="3:16" ht="17.25" customHeight="1">
      <c r="C38" s="318" t="s">
        <v>729</v>
      </c>
      <c r="D38" s="320"/>
      <c r="E38" s="320"/>
      <c r="F38" s="438">
        <v>0</v>
      </c>
      <c r="G38" s="438">
        <v>0</v>
      </c>
      <c r="H38" s="439">
        <v>0</v>
      </c>
      <c r="I38" s="447"/>
      <c r="J38" s="438">
        <v>2430</v>
      </c>
      <c r="K38" s="437">
        <v>4561</v>
      </c>
      <c r="L38" s="437">
        <v>7931</v>
      </c>
      <c r="M38" s="437">
        <v>6582</v>
      </c>
      <c r="N38" s="438">
        <v>8107</v>
      </c>
      <c r="O38" s="437">
        <v>29611</v>
      </c>
      <c r="P38" s="441">
        <v>29611</v>
      </c>
    </row>
    <row r="39" spans="3:16" ht="17.25" customHeight="1">
      <c r="C39" s="318"/>
      <c r="D39" s="329" t="s">
        <v>988</v>
      </c>
      <c r="E39" s="329"/>
      <c r="F39" s="325">
        <v>0</v>
      </c>
      <c r="G39" s="325">
        <v>0</v>
      </c>
      <c r="H39" s="444">
        <v>0</v>
      </c>
      <c r="I39" s="345"/>
      <c r="J39" s="325">
        <v>595</v>
      </c>
      <c r="K39" s="323">
        <v>1993</v>
      </c>
      <c r="L39" s="323">
        <v>4700</v>
      </c>
      <c r="M39" s="323">
        <v>4348</v>
      </c>
      <c r="N39" s="325">
        <v>4950</v>
      </c>
      <c r="O39" s="442">
        <v>16586</v>
      </c>
      <c r="P39" s="446">
        <v>16586</v>
      </c>
    </row>
    <row r="40" spans="3:16" ht="17.25" customHeight="1">
      <c r="C40" s="318"/>
      <c r="D40" s="329" t="s">
        <v>989</v>
      </c>
      <c r="E40" s="329"/>
      <c r="F40" s="323">
        <v>0</v>
      </c>
      <c r="G40" s="323">
        <v>0</v>
      </c>
      <c r="H40" s="444">
        <v>0</v>
      </c>
      <c r="I40" s="346"/>
      <c r="J40" s="325">
        <v>1834</v>
      </c>
      <c r="K40" s="323">
        <v>2532</v>
      </c>
      <c r="L40" s="323">
        <v>3155</v>
      </c>
      <c r="M40" s="323">
        <v>1973</v>
      </c>
      <c r="N40" s="325">
        <v>1905</v>
      </c>
      <c r="O40" s="442">
        <v>11399</v>
      </c>
      <c r="P40" s="446">
        <v>11399</v>
      </c>
    </row>
    <row r="41" spans="3:16" ht="17.25" customHeight="1">
      <c r="C41" s="318"/>
      <c r="D41" s="347" t="s">
        <v>990</v>
      </c>
      <c r="E41" s="347"/>
      <c r="F41" s="348">
        <v>0</v>
      </c>
      <c r="G41" s="348">
        <v>0</v>
      </c>
      <c r="H41" s="453">
        <v>0</v>
      </c>
      <c r="I41" s="349"/>
      <c r="J41" s="350">
        <v>1</v>
      </c>
      <c r="K41" s="351">
        <v>36</v>
      </c>
      <c r="L41" s="351">
        <v>76</v>
      </c>
      <c r="M41" s="351">
        <v>261</v>
      </c>
      <c r="N41" s="350">
        <v>1252</v>
      </c>
      <c r="O41" s="455">
        <v>1626</v>
      </c>
      <c r="P41" s="456">
        <v>1626</v>
      </c>
    </row>
    <row r="42" spans="3:16" ht="17.25" customHeight="1" thickBot="1">
      <c r="C42" s="392" t="s">
        <v>730</v>
      </c>
      <c r="D42" s="393"/>
      <c r="E42" s="393"/>
      <c r="F42" s="448">
        <v>71783</v>
      </c>
      <c r="G42" s="449">
        <v>61480</v>
      </c>
      <c r="H42" s="450">
        <v>133263</v>
      </c>
      <c r="I42" s="451">
        <v>0</v>
      </c>
      <c r="J42" s="449">
        <v>97318</v>
      </c>
      <c r="K42" s="448">
        <v>72550</v>
      </c>
      <c r="L42" s="448">
        <v>70501</v>
      </c>
      <c r="M42" s="448">
        <v>42427</v>
      </c>
      <c r="N42" s="449">
        <v>45905</v>
      </c>
      <c r="O42" s="448">
        <v>328701</v>
      </c>
      <c r="P42" s="457">
        <v>461964</v>
      </c>
    </row>
    <row r="43" spans="3:16" ht="17.25" customHeight="1">
      <c r="C43" s="366" t="s">
        <v>739</v>
      </c>
      <c r="D43" s="361"/>
      <c r="E43" s="361"/>
      <c r="F43" s="361"/>
      <c r="G43" s="361"/>
      <c r="H43" s="361"/>
      <c r="I43" s="361"/>
      <c r="J43" s="361"/>
      <c r="K43" s="361"/>
      <c r="L43" s="361"/>
      <c r="M43" s="361"/>
      <c r="N43" s="361"/>
      <c r="O43" s="361"/>
      <c r="P43" s="362"/>
    </row>
    <row r="44" spans="3:17" ht="17.25" customHeight="1">
      <c r="C44" s="316" t="s">
        <v>20</v>
      </c>
      <c r="D44" s="317"/>
      <c r="E44" s="317"/>
      <c r="F44" s="437">
        <v>91726616</v>
      </c>
      <c r="G44" s="438">
        <v>124223389</v>
      </c>
      <c r="H44" s="439">
        <v>215950005</v>
      </c>
      <c r="I44" s="440">
        <v>0</v>
      </c>
      <c r="J44" s="438">
        <v>283073402</v>
      </c>
      <c r="K44" s="437">
        <v>247681024</v>
      </c>
      <c r="L44" s="437">
        <v>287445145</v>
      </c>
      <c r="M44" s="437">
        <v>180129185</v>
      </c>
      <c r="N44" s="438">
        <v>204355243</v>
      </c>
      <c r="O44" s="437">
        <v>1202683999</v>
      </c>
      <c r="P44" s="441">
        <v>1418634004</v>
      </c>
      <c r="Q44" s="298"/>
    </row>
    <row r="45" spans="3:17" ht="17.25" customHeight="1">
      <c r="C45" s="318"/>
      <c r="D45" s="319" t="s">
        <v>21</v>
      </c>
      <c r="E45" s="320"/>
      <c r="F45" s="442">
        <v>38487195</v>
      </c>
      <c r="G45" s="443">
        <v>42002851</v>
      </c>
      <c r="H45" s="444">
        <v>80490046</v>
      </c>
      <c r="I45" s="445">
        <v>0</v>
      </c>
      <c r="J45" s="443">
        <v>97096639</v>
      </c>
      <c r="K45" s="442">
        <v>81748986</v>
      </c>
      <c r="L45" s="442">
        <v>102710851</v>
      </c>
      <c r="M45" s="442">
        <v>74683579</v>
      </c>
      <c r="N45" s="443">
        <v>110039296</v>
      </c>
      <c r="O45" s="442">
        <v>466279351</v>
      </c>
      <c r="P45" s="446">
        <v>546769397</v>
      </c>
      <c r="Q45" s="298"/>
    </row>
    <row r="46" spans="3:17" ht="17.25" customHeight="1">
      <c r="C46" s="318"/>
      <c r="D46" s="321"/>
      <c r="E46" s="322" t="s">
        <v>22</v>
      </c>
      <c r="F46" s="323">
        <v>32085257</v>
      </c>
      <c r="G46" s="325">
        <v>28718333</v>
      </c>
      <c r="H46" s="444">
        <v>60803590</v>
      </c>
      <c r="I46" s="324">
        <v>0</v>
      </c>
      <c r="J46" s="325">
        <v>67728389</v>
      </c>
      <c r="K46" s="323">
        <v>59126404</v>
      </c>
      <c r="L46" s="323">
        <v>74613985</v>
      </c>
      <c r="M46" s="323">
        <v>52106830</v>
      </c>
      <c r="N46" s="325">
        <v>68103478</v>
      </c>
      <c r="O46" s="442">
        <v>321679086</v>
      </c>
      <c r="P46" s="446">
        <v>382482676</v>
      </c>
      <c r="Q46" s="298"/>
    </row>
    <row r="47" spans="3:17" ht="17.25" customHeight="1">
      <c r="C47" s="318"/>
      <c r="D47" s="321"/>
      <c r="E47" s="322" t="s">
        <v>23</v>
      </c>
      <c r="F47" s="323">
        <v>2608</v>
      </c>
      <c r="G47" s="325">
        <v>76501</v>
      </c>
      <c r="H47" s="444">
        <v>79109</v>
      </c>
      <c r="I47" s="324">
        <v>0</v>
      </c>
      <c r="J47" s="325">
        <v>167687</v>
      </c>
      <c r="K47" s="323">
        <v>727001</v>
      </c>
      <c r="L47" s="323">
        <v>1836459</v>
      </c>
      <c r="M47" s="323">
        <v>2770645</v>
      </c>
      <c r="N47" s="325">
        <v>12175548</v>
      </c>
      <c r="O47" s="442">
        <v>17677340</v>
      </c>
      <c r="P47" s="446">
        <v>17756449</v>
      </c>
      <c r="Q47" s="298"/>
    </row>
    <row r="48" spans="3:17" ht="17.25" customHeight="1">
      <c r="C48" s="318"/>
      <c r="D48" s="321"/>
      <c r="E48" s="322" t="s">
        <v>24</v>
      </c>
      <c r="F48" s="323">
        <v>4640642</v>
      </c>
      <c r="G48" s="325">
        <v>10747745</v>
      </c>
      <c r="H48" s="444">
        <v>15388387</v>
      </c>
      <c r="I48" s="324">
        <v>0</v>
      </c>
      <c r="J48" s="325">
        <v>22624820</v>
      </c>
      <c r="K48" s="323">
        <v>15817476</v>
      </c>
      <c r="L48" s="323">
        <v>19114160</v>
      </c>
      <c r="M48" s="323">
        <v>14979342</v>
      </c>
      <c r="N48" s="325">
        <v>24241838</v>
      </c>
      <c r="O48" s="442">
        <v>96777636</v>
      </c>
      <c r="P48" s="446">
        <v>112166023</v>
      </c>
      <c r="Q48" s="298"/>
    </row>
    <row r="49" spans="3:17" ht="17.25" customHeight="1">
      <c r="C49" s="318"/>
      <c r="D49" s="321"/>
      <c r="E49" s="322" t="s">
        <v>25</v>
      </c>
      <c r="F49" s="323">
        <v>302235</v>
      </c>
      <c r="G49" s="325">
        <v>560553</v>
      </c>
      <c r="H49" s="444">
        <v>862788</v>
      </c>
      <c r="I49" s="324">
        <v>0</v>
      </c>
      <c r="J49" s="325">
        <v>1336661</v>
      </c>
      <c r="K49" s="323">
        <v>1111132</v>
      </c>
      <c r="L49" s="323">
        <v>1129207</v>
      </c>
      <c r="M49" s="323">
        <v>613371</v>
      </c>
      <c r="N49" s="325">
        <v>756971</v>
      </c>
      <c r="O49" s="442">
        <v>4947342</v>
      </c>
      <c r="P49" s="446">
        <v>5810130</v>
      </c>
      <c r="Q49" s="298"/>
    </row>
    <row r="50" spans="3:17" ht="17.25" customHeight="1">
      <c r="C50" s="318"/>
      <c r="D50" s="321"/>
      <c r="E50" s="322" t="s">
        <v>26</v>
      </c>
      <c r="F50" s="323">
        <v>1456453</v>
      </c>
      <c r="G50" s="325">
        <v>1899719</v>
      </c>
      <c r="H50" s="444">
        <v>3356172</v>
      </c>
      <c r="I50" s="324">
        <v>0</v>
      </c>
      <c r="J50" s="325">
        <v>5239082</v>
      </c>
      <c r="K50" s="323">
        <v>4966973</v>
      </c>
      <c r="L50" s="323">
        <v>6017040</v>
      </c>
      <c r="M50" s="323">
        <v>4213391</v>
      </c>
      <c r="N50" s="325">
        <v>4761461</v>
      </c>
      <c r="O50" s="442">
        <v>25197947</v>
      </c>
      <c r="P50" s="446">
        <v>28554119</v>
      </c>
      <c r="Q50" s="298"/>
    </row>
    <row r="51" spans="3:17" ht="17.25" customHeight="1">
      <c r="C51" s="318"/>
      <c r="D51" s="319" t="s">
        <v>27</v>
      </c>
      <c r="E51" s="326"/>
      <c r="F51" s="442">
        <v>27460392</v>
      </c>
      <c r="G51" s="443">
        <v>50447546</v>
      </c>
      <c r="H51" s="444">
        <v>77907938</v>
      </c>
      <c r="I51" s="445">
        <v>0</v>
      </c>
      <c r="J51" s="443">
        <v>95594040</v>
      </c>
      <c r="K51" s="442">
        <v>82605196</v>
      </c>
      <c r="L51" s="442">
        <v>85728216</v>
      </c>
      <c r="M51" s="442">
        <v>41512668</v>
      </c>
      <c r="N51" s="443">
        <v>31073671</v>
      </c>
      <c r="O51" s="442">
        <v>336513791</v>
      </c>
      <c r="P51" s="446">
        <v>414421729</v>
      </c>
      <c r="Q51" s="298"/>
    </row>
    <row r="52" spans="3:17" ht="17.25" customHeight="1">
      <c r="C52" s="318"/>
      <c r="D52" s="321"/>
      <c r="E52" s="327" t="s">
        <v>28</v>
      </c>
      <c r="F52" s="323">
        <v>22744042</v>
      </c>
      <c r="G52" s="325">
        <v>40399405</v>
      </c>
      <c r="H52" s="444">
        <v>63143447</v>
      </c>
      <c r="I52" s="324">
        <v>0</v>
      </c>
      <c r="J52" s="325">
        <v>79673733</v>
      </c>
      <c r="K52" s="323">
        <v>67057570</v>
      </c>
      <c r="L52" s="323">
        <v>70103308</v>
      </c>
      <c r="M52" s="323">
        <v>33455964</v>
      </c>
      <c r="N52" s="325">
        <v>27557374</v>
      </c>
      <c r="O52" s="442">
        <v>277847949</v>
      </c>
      <c r="P52" s="446">
        <v>340991396</v>
      </c>
      <c r="Q52" s="298"/>
    </row>
    <row r="53" spans="3:17" ht="17.25" customHeight="1">
      <c r="C53" s="318"/>
      <c r="D53" s="321"/>
      <c r="E53" s="327" t="s">
        <v>29</v>
      </c>
      <c r="F53" s="323">
        <v>4716350</v>
      </c>
      <c r="G53" s="325">
        <v>10048141</v>
      </c>
      <c r="H53" s="444">
        <v>14764491</v>
      </c>
      <c r="I53" s="324">
        <v>0</v>
      </c>
      <c r="J53" s="325">
        <v>15920307</v>
      </c>
      <c r="K53" s="323">
        <v>15547626</v>
      </c>
      <c r="L53" s="323">
        <v>15624908</v>
      </c>
      <c r="M53" s="323">
        <v>8056704</v>
      </c>
      <c r="N53" s="325">
        <v>3516297</v>
      </c>
      <c r="O53" s="442">
        <v>58665842</v>
      </c>
      <c r="P53" s="446">
        <v>73430333</v>
      </c>
      <c r="Q53" s="298"/>
    </row>
    <row r="54" spans="3:17" ht="17.25" customHeight="1">
      <c r="C54" s="318"/>
      <c r="D54" s="319" t="s">
        <v>12</v>
      </c>
      <c r="E54" s="320"/>
      <c r="F54" s="442">
        <v>227378</v>
      </c>
      <c r="G54" s="443">
        <v>1673027</v>
      </c>
      <c r="H54" s="444">
        <v>1900405</v>
      </c>
      <c r="I54" s="445">
        <v>0</v>
      </c>
      <c r="J54" s="443">
        <v>8320303</v>
      </c>
      <c r="K54" s="442">
        <v>15495189</v>
      </c>
      <c r="L54" s="442">
        <v>25169805</v>
      </c>
      <c r="M54" s="442">
        <v>15636463</v>
      </c>
      <c r="N54" s="443">
        <v>12555316</v>
      </c>
      <c r="O54" s="442">
        <v>77177076</v>
      </c>
      <c r="P54" s="446">
        <v>79077481</v>
      </c>
      <c r="Q54" s="298"/>
    </row>
    <row r="55" spans="3:17" ht="17.25" customHeight="1">
      <c r="C55" s="318"/>
      <c r="D55" s="321"/>
      <c r="E55" s="322" t="s">
        <v>30</v>
      </c>
      <c r="F55" s="323">
        <v>180543</v>
      </c>
      <c r="G55" s="325">
        <v>1281399</v>
      </c>
      <c r="H55" s="444">
        <v>1461942</v>
      </c>
      <c r="I55" s="324">
        <v>0</v>
      </c>
      <c r="J55" s="325">
        <v>6972318</v>
      </c>
      <c r="K55" s="323">
        <v>13086594</v>
      </c>
      <c r="L55" s="323">
        <v>21566458</v>
      </c>
      <c r="M55" s="323">
        <v>12597403</v>
      </c>
      <c r="N55" s="325">
        <v>10175353</v>
      </c>
      <c r="O55" s="442">
        <v>64398126</v>
      </c>
      <c r="P55" s="446">
        <v>65860068</v>
      </c>
      <c r="Q55" s="298"/>
    </row>
    <row r="56" spans="3:17" ht="24.75" customHeight="1">
      <c r="C56" s="318"/>
      <c r="D56" s="321"/>
      <c r="E56" s="328" t="s">
        <v>31</v>
      </c>
      <c r="F56" s="323">
        <v>46835</v>
      </c>
      <c r="G56" s="325">
        <v>391628</v>
      </c>
      <c r="H56" s="444">
        <v>438463</v>
      </c>
      <c r="I56" s="324">
        <v>0</v>
      </c>
      <c r="J56" s="325">
        <v>1346909</v>
      </c>
      <c r="K56" s="323">
        <v>2382516</v>
      </c>
      <c r="L56" s="323">
        <v>3589085</v>
      </c>
      <c r="M56" s="323">
        <v>3039060</v>
      </c>
      <c r="N56" s="325">
        <v>2368943</v>
      </c>
      <c r="O56" s="442">
        <v>12726513</v>
      </c>
      <c r="P56" s="446">
        <v>13164976</v>
      </c>
      <c r="Q56" s="298"/>
    </row>
    <row r="57" spans="3:17" ht="24.75" customHeight="1">
      <c r="C57" s="318"/>
      <c r="D57" s="327"/>
      <c r="E57" s="328" t="s">
        <v>32</v>
      </c>
      <c r="F57" s="323">
        <v>0</v>
      </c>
      <c r="G57" s="325">
        <v>0</v>
      </c>
      <c r="H57" s="444">
        <v>0</v>
      </c>
      <c r="I57" s="324">
        <v>0</v>
      </c>
      <c r="J57" s="325">
        <v>1076</v>
      </c>
      <c r="K57" s="323">
        <v>26079</v>
      </c>
      <c r="L57" s="323">
        <v>14262</v>
      </c>
      <c r="M57" s="323">
        <v>0</v>
      </c>
      <c r="N57" s="325">
        <v>11020</v>
      </c>
      <c r="O57" s="442">
        <v>52437</v>
      </c>
      <c r="P57" s="446">
        <v>52437</v>
      </c>
      <c r="Q57" s="298"/>
    </row>
    <row r="58" spans="3:17" ht="17.25" customHeight="1">
      <c r="C58" s="318"/>
      <c r="D58" s="319" t="s">
        <v>534</v>
      </c>
      <c r="E58" s="320"/>
      <c r="F58" s="442">
        <v>5709120</v>
      </c>
      <c r="G58" s="443">
        <v>8399792</v>
      </c>
      <c r="H58" s="444">
        <v>14108912</v>
      </c>
      <c r="I58" s="445">
        <v>0</v>
      </c>
      <c r="J58" s="443">
        <v>16410102</v>
      </c>
      <c r="K58" s="442">
        <v>16210341</v>
      </c>
      <c r="L58" s="442">
        <v>17069275</v>
      </c>
      <c r="M58" s="442">
        <v>12478600</v>
      </c>
      <c r="N58" s="443">
        <v>15443286</v>
      </c>
      <c r="O58" s="442">
        <v>77611604</v>
      </c>
      <c r="P58" s="446">
        <v>91720516</v>
      </c>
      <c r="Q58" s="298"/>
    </row>
    <row r="59" spans="3:17" ht="17.25" customHeight="1">
      <c r="C59" s="318"/>
      <c r="D59" s="321"/>
      <c r="E59" s="322" t="s">
        <v>393</v>
      </c>
      <c r="F59" s="323">
        <v>5709120</v>
      </c>
      <c r="G59" s="325">
        <v>8399792</v>
      </c>
      <c r="H59" s="444">
        <v>14108912</v>
      </c>
      <c r="I59" s="324">
        <v>0</v>
      </c>
      <c r="J59" s="325">
        <v>16410102</v>
      </c>
      <c r="K59" s="323">
        <v>16210341</v>
      </c>
      <c r="L59" s="323">
        <v>17069275</v>
      </c>
      <c r="M59" s="323">
        <v>12478600</v>
      </c>
      <c r="N59" s="325">
        <v>15443286</v>
      </c>
      <c r="O59" s="442">
        <v>77611604</v>
      </c>
      <c r="P59" s="446">
        <v>91720516</v>
      </c>
      <c r="Q59" s="298"/>
    </row>
    <row r="60" spans="3:17" ht="17.25" customHeight="1">
      <c r="C60" s="352"/>
      <c r="D60" s="322" t="s">
        <v>731</v>
      </c>
      <c r="E60" s="326"/>
      <c r="F60" s="353">
        <v>7822391</v>
      </c>
      <c r="G60" s="353">
        <v>12647197</v>
      </c>
      <c r="H60" s="458">
        <v>20469588</v>
      </c>
      <c r="I60" s="354">
        <v>0</v>
      </c>
      <c r="J60" s="353">
        <v>32086406</v>
      </c>
      <c r="K60" s="355">
        <v>30331094</v>
      </c>
      <c r="L60" s="355">
        <v>35079975</v>
      </c>
      <c r="M60" s="355">
        <v>24722105</v>
      </c>
      <c r="N60" s="353">
        <v>24573482</v>
      </c>
      <c r="O60" s="459">
        <v>146793062</v>
      </c>
      <c r="P60" s="460">
        <v>167262650</v>
      </c>
      <c r="Q60" s="298"/>
    </row>
    <row r="61" spans="3:17" ht="17.25" customHeight="1">
      <c r="C61" s="333"/>
      <c r="D61" s="334" t="s">
        <v>732</v>
      </c>
      <c r="E61" s="335"/>
      <c r="F61" s="336">
        <v>12020140</v>
      </c>
      <c r="G61" s="338">
        <v>9052976</v>
      </c>
      <c r="H61" s="452">
        <v>21073116</v>
      </c>
      <c r="I61" s="337">
        <v>0</v>
      </c>
      <c r="J61" s="338">
        <v>33565912</v>
      </c>
      <c r="K61" s="336">
        <v>21290218</v>
      </c>
      <c r="L61" s="336">
        <v>21687023</v>
      </c>
      <c r="M61" s="336">
        <v>11095770</v>
      </c>
      <c r="N61" s="338">
        <v>10670192</v>
      </c>
      <c r="O61" s="452">
        <v>98309115</v>
      </c>
      <c r="P61" s="454">
        <v>119382231</v>
      </c>
      <c r="Q61" s="298"/>
    </row>
    <row r="62" spans="3:16" ht="17.25" customHeight="1">
      <c r="C62" s="316" t="s">
        <v>723</v>
      </c>
      <c r="D62" s="339"/>
      <c r="E62" s="340"/>
      <c r="F62" s="437">
        <v>337880</v>
      </c>
      <c r="G62" s="438">
        <v>3157424</v>
      </c>
      <c r="H62" s="439">
        <v>3495304</v>
      </c>
      <c r="I62" s="440">
        <v>0</v>
      </c>
      <c r="J62" s="438">
        <v>31862927</v>
      </c>
      <c r="K62" s="437">
        <v>33504391</v>
      </c>
      <c r="L62" s="437">
        <v>50896862</v>
      </c>
      <c r="M62" s="437">
        <v>30003166</v>
      </c>
      <c r="N62" s="438">
        <v>21956800</v>
      </c>
      <c r="O62" s="437">
        <v>168224146</v>
      </c>
      <c r="P62" s="441">
        <v>171719450</v>
      </c>
    </row>
    <row r="63" spans="3:16" ht="17.25" customHeight="1">
      <c r="C63" s="318"/>
      <c r="D63" s="1678" t="s">
        <v>1353</v>
      </c>
      <c r="E63" s="1679"/>
      <c r="F63" s="550">
        <v>0</v>
      </c>
      <c r="G63" s="342">
        <v>0</v>
      </c>
      <c r="H63" s="444">
        <v>0</v>
      </c>
      <c r="I63" s="341"/>
      <c r="J63" s="325">
        <v>0</v>
      </c>
      <c r="K63" s="323">
        <v>0</v>
      </c>
      <c r="L63" s="323">
        <v>0</v>
      </c>
      <c r="M63" s="323">
        <v>0</v>
      </c>
      <c r="N63" s="325">
        <v>0</v>
      </c>
      <c r="O63" s="442">
        <v>0</v>
      </c>
      <c r="P63" s="446">
        <v>0</v>
      </c>
    </row>
    <row r="64" spans="3:16" ht="17.25" customHeight="1">
      <c r="C64" s="318"/>
      <c r="D64" s="322" t="s">
        <v>724</v>
      </c>
      <c r="E64" s="326"/>
      <c r="F64" s="550">
        <v>0</v>
      </c>
      <c r="G64" s="342">
        <v>0</v>
      </c>
      <c r="H64" s="444">
        <v>0</v>
      </c>
      <c r="I64" s="341"/>
      <c r="J64" s="325">
        <v>0</v>
      </c>
      <c r="K64" s="323">
        <v>0</v>
      </c>
      <c r="L64" s="323">
        <v>0</v>
      </c>
      <c r="M64" s="323">
        <v>0</v>
      </c>
      <c r="N64" s="325">
        <v>0</v>
      </c>
      <c r="O64" s="442">
        <v>0</v>
      </c>
      <c r="P64" s="446">
        <v>0</v>
      </c>
    </row>
    <row r="65" spans="3:16" ht="17.25" customHeight="1">
      <c r="C65" s="318"/>
      <c r="D65" s="322" t="s">
        <v>725</v>
      </c>
      <c r="E65" s="326"/>
      <c r="F65" s="323">
        <v>77857</v>
      </c>
      <c r="G65" s="323">
        <v>126073</v>
      </c>
      <c r="H65" s="444">
        <v>203930</v>
      </c>
      <c r="I65" s="324">
        <v>0</v>
      </c>
      <c r="J65" s="325">
        <v>4269453</v>
      </c>
      <c r="K65" s="323">
        <v>3969919</v>
      </c>
      <c r="L65" s="323">
        <v>6069338</v>
      </c>
      <c r="M65" s="323">
        <v>5450280</v>
      </c>
      <c r="N65" s="325">
        <v>3185633</v>
      </c>
      <c r="O65" s="442">
        <v>22944623</v>
      </c>
      <c r="P65" s="446">
        <v>23148553</v>
      </c>
    </row>
    <row r="66" spans="3:16" ht="17.25" customHeight="1">
      <c r="C66" s="318"/>
      <c r="D66" s="322" t="s">
        <v>726</v>
      </c>
      <c r="E66" s="326"/>
      <c r="F66" s="323">
        <v>260023</v>
      </c>
      <c r="G66" s="323">
        <v>929292</v>
      </c>
      <c r="H66" s="444">
        <v>1189315</v>
      </c>
      <c r="I66" s="324">
        <v>0</v>
      </c>
      <c r="J66" s="325">
        <v>3691247</v>
      </c>
      <c r="K66" s="323">
        <v>2899340</v>
      </c>
      <c r="L66" s="323">
        <v>5882178</v>
      </c>
      <c r="M66" s="323">
        <v>5621230</v>
      </c>
      <c r="N66" s="325">
        <v>3208010</v>
      </c>
      <c r="O66" s="442">
        <v>21302005</v>
      </c>
      <c r="P66" s="446">
        <v>22491320</v>
      </c>
    </row>
    <row r="67" spans="3:16" ht="17.25" customHeight="1">
      <c r="C67" s="318"/>
      <c r="D67" s="322" t="s">
        <v>727</v>
      </c>
      <c r="E67" s="326"/>
      <c r="F67" s="342">
        <v>0</v>
      </c>
      <c r="G67" s="342">
        <v>2102059</v>
      </c>
      <c r="H67" s="444">
        <v>2102059</v>
      </c>
      <c r="I67" s="341"/>
      <c r="J67" s="325">
        <v>23415190</v>
      </c>
      <c r="K67" s="323">
        <v>25695741</v>
      </c>
      <c r="L67" s="323">
        <v>35697611</v>
      </c>
      <c r="M67" s="323">
        <v>16220871</v>
      </c>
      <c r="N67" s="325">
        <v>12748460</v>
      </c>
      <c r="O67" s="442">
        <v>113777873</v>
      </c>
      <c r="P67" s="446">
        <v>115879932</v>
      </c>
    </row>
    <row r="68" spans="3:17" ht="17.25" customHeight="1">
      <c r="C68" s="318"/>
      <c r="D68" s="322" t="s">
        <v>728</v>
      </c>
      <c r="E68" s="326"/>
      <c r="F68" s="550">
        <v>0</v>
      </c>
      <c r="G68" s="342">
        <v>0</v>
      </c>
      <c r="H68" s="444">
        <v>0</v>
      </c>
      <c r="I68" s="343"/>
      <c r="J68" s="325">
        <v>0</v>
      </c>
      <c r="K68" s="323">
        <v>0</v>
      </c>
      <c r="L68" s="323">
        <v>0</v>
      </c>
      <c r="M68" s="323">
        <v>0</v>
      </c>
      <c r="N68" s="555">
        <v>0</v>
      </c>
      <c r="O68" s="442">
        <v>0</v>
      </c>
      <c r="P68" s="446">
        <v>0</v>
      </c>
      <c r="Q68" s="552"/>
    </row>
    <row r="69" spans="3:16" ht="24.75" customHeight="1">
      <c r="C69" s="352"/>
      <c r="D69" s="1676" t="s">
        <v>679</v>
      </c>
      <c r="E69" s="1677"/>
      <c r="F69" s="355">
        <v>0</v>
      </c>
      <c r="G69" s="355">
        <v>0</v>
      </c>
      <c r="H69" s="444">
        <v>0</v>
      </c>
      <c r="I69" s="341"/>
      <c r="J69" s="353">
        <v>487037</v>
      </c>
      <c r="K69" s="355">
        <v>939391</v>
      </c>
      <c r="L69" s="355">
        <v>3247735</v>
      </c>
      <c r="M69" s="355">
        <v>2710785</v>
      </c>
      <c r="N69" s="353">
        <v>2814697</v>
      </c>
      <c r="O69" s="459">
        <v>10199645</v>
      </c>
      <c r="P69" s="460">
        <v>10199645</v>
      </c>
    </row>
    <row r="70" spans="3:16" ht="24.75" customHeight="1">
      <c r="C70" s="333"/>
      <c r="D70" s="1674" t="s">
        <v>1354</v>
      </c>
      <c r="E70" s="1675"/>
      <c r="F70" s="351">
        <v>0</v>
      </c>
      <c r="G70" s="351">
        <v>0</v>
      </c>
      <c r="H70" s="444">
        <v>0</v>
      </c>
      <c r="I70" s="551"/>
      <c r="J70" s="350">
        <v>0</v>
      </c>
      <c r="K70" s="351">
        <v>0</v>
      </c>
      <c r="L70" s="351">
        <v>0</v>
      </c>
      <c r="M70" s="351">
        <v>0</v>
      </c>
      <c r="N70" s="350">
        <v>0</v>
      </c>
      <c r="O70" s="459">
        <v>0</v>
      </c>
      <c r="P70" s="460">
        <v>0</v>
      </c>
    </row>
    <row r="71" spans="3:17" ht="17.25" customHeight="1">
      <c r="C71" s="318" t="s">
        <v>729</v>
      </c>
      <c r="D71" s="320"/>
      <c r="E71" s="320"/>
      <c r="F71" s="438">
        <v>0</v>
      </c>
      <c r="G71" s="438">
        <v>0</v>
      </c>
      <c r="H71" s="439">
        <v>0</v>
      </c>
      <c r="I71" s="447"/>
      <c r="J71" s="438">
        <v>57538138</v>
      </c>
      <c r="K71" s="437">
        <v>112306708</v>
      </c>
      <c r="L71" s="437">
        <v>206114162</v>
      </c>
      <c r="M71" s="437">
        <v>183281832</v>
      </c>
      <c r="N71" s="438">
        <v>249271636</v>
      </c>
      <c r="O71" s="437">
        <v>808512476</v>
      </c>
      <c r="P71" s="441">
        <v>808512476</v>
      </c>
      <c r="Q71" s="298"/>
    </row>
    <row r="72" spans="3:17" ht="17.25" customHeight="1">
      <c r="C72" s="318"/>
      <c r="D72" s="329" t="s">
        <v>988</v>
      </c>
      <c r="E72" s="329"/>
      <c r="F72" s="325">
        <v>0</v>
      </c>
      <c r="G72" s="325">
        <v>0</v>
      </c>
      <c r="H72" s="444">
        <v>0</v>
      </c>
      <c r="I72" s="345"/>
      <c r="J72" s="325">
        <v>12535536</v>
      </c>
      <c r="K72" s="323">
        <v>46224044</v>
      </c>
      <c r="L72" s="323">
        <v>117313737</v>
      </c>
      <c r="M72" s="323">
        <v>117662158</v>
      </c>
      <c r="N72" s="325">
        <v>143669047</v>
      </c>
      <c r="O72" s="442">
        <v>437404522</v>
      </c>
      <c r="P72" s="446">
        <v>437404522</v>
      </c>
      <c r="Q72" s="298"/>
    </row>
    <row r="73" spans="3:17" ht="17.25" customHeight="1">
      <c r="C73" s="318"/>
      <c r="D73" s="329" t="s">
        <v>989</v>
      </c>
      <c r="E73" s="329"/>
      <c r="F73" s="323">
        <v>0</v>
      </c>
      <c r="G73" s="325">
        <v>0</v>
      </c>
      <c r="H73" s="444">
        <v>0</v>
      </c>
      <c r="I73" s="346"/>
      <c r="J73" s="325">
        <v>44999593</v>
      </c>
      <c r="K73" s="323">
        <v>65203072</v>
      </c>
      <c r="L73" s="323">
        <v>86286310</v>
      </c>
      <c r="M73" s="323">
        <v>56310207</v>
      </c>
      <c r="N73" s="325">
        <v>57396759</v>
      </c>
      <c r="O73" s="442">
        <v>310195941</v>
      </c>
      <c r="P73" s="446">
        <v>310195941</v>
      </c>
      <c r="Q73" s="298"/>
    </row>
    <row r="74" spans="3:17" ht="17.25" customHeight="1">
      <c r="C74" s="318"/>
      <c r="D74" s="347" t="s">
        <v>990</v>
      </c>
      <c r="E74" s="347"/>
      <c r="F74" s="348">
        <v>0</v>
      </c>
      <c r="G74" s="356">
        <v>0</v>
      </c>
      <c r="H74" s="453">
        <v>0</v>
      </c>
      <c r="I74" s="349"/>
      <c r="J74" s="350">
        <v>3009</v>
      </c>
      <c r="K74" s="351">
        <v>879592</v>
      </c>
      <c r="L74" s="351">
        <v>2514115</v>
      </c>
      <c r="M74" s="351">
        <v>9309467</v>
      </c>
      <c r="N74" s="350">
        <v>48205830</v>
      </c>
      <c r="O74" s="455">
        <v>60912013</v>
      </c>
      <c r="P74" s="456">
        <v>60912013</v>
      </c>
      <c r="Q74" s="298"/>
    </row>
    <row r="75" spans="3:17" ht="17.25" customHeight="1" thickBot="1">
      <c r="C75" s="553" t="s">
        <v>730</v>
      </c>
      <c r="D75" s="554"/>
      <c r="E75" s="554"/>
      <c r="F75" s="448">
        <v>92064496</v>
      </c>
      <c r="G75" s="449">
        <v>127380813</v>
      </c>
      <c r="H75" s="450">
        <v>219445309</v>
      </c>
      <c r="I75" s="451">
        <v>0</v>
      </c>
      <c r="J75" s="449">
        <v>372474467</v>
      </c>
      <c r="K75" s="448">
        <v>393492123</v>
      </c>
      <c r="L75" s="448">
        <v>544456169</v>
      </c>
      <c r="M75" s="448">
        <v>393414183</v>
      </c>
      <c r="N75" s="449">
        <v>475583679</v>
      </c>
      <c r="O75" s="448">
        <v>2179420621</v>
      </c>
      <c r="P75" s="457">
        <v>2398865930</v>
      </c>
      <c r="Q75" s="298"/>
    </row>
    <row r="76" spans="3:16" ht="17.25" customHeight="1">
      <c r="C76" s="366" t="s">
        <v>740</v>
      </c>
      <c r="D76" s="361"/>
      <c r="E76" s="361"/>
      <c r="F76" s="361"/>
      <c r="G76" s="361"/>
      <c r="H76" s="361"/>
      <c r="I76" s="361"/>
      <c r="J76" s="361"/>
      <c r="K76" s="361"/>
      <c r="L76" s="361"/>
      <c r="M76" s="361"/>
      <c r="N76" s="361"/>
      <c r="O76" s="361"/>
      <c r="P76" s="362"/>
    </row>
    <row r="77" spans="3:17" ht="17.25" customHeight="1">
      <c r="C77" s="316" t="s">
        <v>20</v>
      </c>
      <c r="D77" s="317"/>
      <c r="E77" s="317"/>
      <c r="F77" s="437">
        <v>1036912160</v>
      </c>
      <c r="G77" s="438">
        <v>1358833217</v>
      </c>
      <c r="H77" s="439">
        <v>2395745377</v>
      </c>
      <c r="I77" s="440">
        <v>0</v>
      </c>
      <c r="J77" s="461">
        <v>3054954986</v>
      </c>
      <c r="K77" s="437">
        <v>2658034315</v>
      </c>
      <c r="L77" s="437">
        <v>3076582385</v>
      </c>
      <c r="M77" s="437">
        <v>1927972289</v>
      </c>
      <c r="N77" s="438">
        <v>2183676471</v>
      </c>
      <c r="O77" s="437">
        <v>12901220446</v>
      </c>
      <c r="P77" s="441">
        <v>15296965823</v>
      </c>
      <c r="Q77" s="298"/>
    </row>
    <row r="78" spans="3:17" ht="17.25" customHeight="1">
      <c r="C78" s="318"/>
      <c r="D78" s="319" t="s">
        <v>21</v>
      </c>
      <c r="E78" s="320"/>
      <c r="F78" s="442">
        <v>415482846</v>
      </c>
      <c r="G78" s="443">
        <v>453018658</v>
      </c>
      <c r="H78" s="444">
        <v>868501504</v>
      </c>
      <c r="I78" s="445">
        <v>0</v>
      </c>
      <c r="J78" s="462">
        <v>1046252296</v>
      </c>
      <c r="K78" s="442">
        <v>880353734</v>
      </c>
      <c r="L78" s="442">
        <v>1105988841</v>
      </c>
      <c r="M78" s="442">
        <v>804146700</v>
      </c>
      <c r="N78" s="443">
        <v>1186375456</v>
      </c>
      <c r="O78" s="442">
        <v>5023117027</v>
      </c>
      <c r="P78" s="446">
        <v>5891618531</v>
      </c>
      <c r="Q78" s="298"/>
    </row>
    <row r="79" spans="3:17" ht="17.25" customHeight="1">
      <c r="C79" s="318"/>
      <c r="D79" s="321"/>
      <c r="E79" s="322" t="s">
        <v>22</v>
      </c>
      <c r="F79" s="323">
        <v>347509191</v>
      </c>
      <c r="G79" s="325">
        <v>311008872</v>
      </c>
      <c r="H79" s="444">
        <v>658518063</v>
      </c>
      <c r="I79" s="324">
        <v>0</v>
      </c>
      <c r="J79" s="357">
        <v>733193818</v>
      </c>
      <c r="K79" s="323">
        <v>639911830</v>
      </c>
      <c r="L79" s="323">
        <v>807119990</v>
      </c>
      <c r="M79" s="323">
        <v>563456774</v>
      </c>
      <c r="N79" s="325">
        <v>736567149</v>
      </c>
      <c r="O79" s="442">
        <v>3480249561</v>
      </c>
      <c r="P79" s="446">
        <v>4138767624</v>
      </c>
      <c r="Q79" s="298"/>
    </row>
    <row r="80" spans="3:17" ht="17.25" customHeight="1">
      <c r="C80" s="318"/>
      <c r="D80" s="321"/>
      <c r="E80" s="322" t="s">
        <v>23</v>
      </c>
      <c r="F80" s="323">
        <v>28270</v>
      </c>
      <c r="G80" s="325">
        <v>829260</v>
      </c>
      <c r="H80" s="444">
        <v>857530</v>
      </c>
      <c r="I80" s="324">
        <v>0</v>
      </c>
      <c r="J80" s="357">
        <v>1817706</v>
      </c>
      <c r="K80" s="323">
        <v>7877228</v>
      </c>
      <c r="L80" s="323">
        <v>19884292</v>
      </c>
      <c r="M80" s="323">
        <v>30012337</v>
      </c>
      <c r="N80" s="325">
        <v>131817012</v>
      </c>
      <c r="O80" s="442">
        <v>191408575</v>
      </c>
      <c r="P80" s="446">
        <v>192266105</v>
      </c>
      <c r="Q80" s="298"/>
    </row>
    <row r="81" spans="3:17" ht="17.25" customHeight="1">
      <c r="C81" s="318"/>
      <c r="D81" s="321"/>
      <c r="E81" s="322" t="s">
        <v>24</v>
      </c>
      <c r="F81" s="323">
        <v>50161216</v>
      </c>
      <c r="G81" s="325">
        <v>116225404</v>
      </c>
      <c r="H81" s="444">
        <v>166386620</v>
      </c>
      <c r="I81" s="324">
        <v>0</v>
      </c>
      <c r="J81" s="357">
        <v>244741082</v>
      </c>
      <c r="K81" s="323">
        <v>171103626</v>
      </c>
      <c r="L81" s="323">
        <v>206861266</v>
      </c>
      <c r="M81" s="323">
        <v>162100177</v>
      </c>
      <c r="N81" s="325">
        <v>262393746</v>
      </c>
      <c r="O81" s="442">
        <v>1047199897</v>
      </c>
      <c r="P81" s="446">
        <v>1213586517</v>
      </c>
      <c r="Q81" s="298"/>
    </row>
    <row r="82" spans="3:17" ht="17.25" customHeight="1">
      <c r="C82" s="318"/>
      <c r="D82" s="321"/>
      <c r="E82" s="322" t="s">
        <v>25</v>
      </c>
      <c r="F82" s="323">
        <v>3219639</v>
      </c>
      <c r="G82" s="325">
        <v>5957932</v>
      </c>
      <c r="H82" s="444">
        <v>9177571</v>
      </c>
      <c r="I82" s="324">
        <v>0</v>
      </c>
      <c r="J82" s="357">
        <v>14108870</v>
      </c>
      <c r="K82" s="323">
        <v>11791320</v>
      </c>
      <c r="L82" s="323">
        <v>11952893</v>
      </c>
      <c r="M82" s="323">
        <v>6443502</v>
      </c>
      <c r="N82" s="325">
        <v>7982939</v>
      </c>
      <c r="O82" s="442">
        <v>52279524</v>
      </c>
      <c r="P82" s="446">
        <v>61457095</v>
      </c>
      <c r="Q82" s="298"/>
    </row>
    <row r="83" spans="3:17" ht="17.25" customHeight="1">
      <c r="C83" s="318"/>
      <c r="D83" s="321"/>
      <c r="E83" s="322" t="s">
        <v>26</v>
      </c>
      <c r="F83" s="323">
        <v>14564530</v>
      </c>
      <c r="G83" s="325">
        <v>18997190</v>
      </c>
      <c r="H83" s="444">
        <v>33561720</v>
      </c>
      <c r="I83" s="324">
        <v>0</v>
      </c>
      <c r="J83" s="357">
        <v>52390820</v>
      </c>
      <c r="K83" s="323">
        <v>49669730</v>
      </c>
      <c r="L83" s="323">
        <v>60170400</v>
      </c>
      <c r="M83" s="323">
        <v>42133910</v>
      </c>
      <c r="N83" s="325">
        <v>47614610</v>
      </c>
      <c r="O83" s="442">
        <v>251979470</v>
      </c>
      <c r="P83" s="446">
        <v>285541190</v>
      </c>
      <c r="Q83" s="298"/>
    </row>
    <row r="84" spans="3:17" ht="17.25" customHeight="1">
      <c r="C84" s="318"/>
      <c r="D84" s="319" t="s">
        <v>27</v>
      </c>
      <c r="E84" s="326"/>
      <c r="F84" s="442">
        <v>289798198</v>
      </c>
      <c r="G84" s="443">
        <v>532423483</v>
      </c>
      <c r="H84" s="444">
        <v>822221681</v>
      </c>
      <c r="I84" s="445">
        <v>0</v>
      </c>
      <c r="J84" s="462">
        <v>1008352724</v>
      </c>
      <c r="K84" s="442">
        <v>871097415</v>
      </c>
      <c r="L84" s="442">
        <v>903844046</v>
      </c>
      <c r="M84" s="442">
        <v>437798309</v>
      </c>
      <c r="N84" s="443">
        <v>327390761</v>
      </c>
      <c r="O84" s="442">
        <v>3548483255</v>
      </c>
      <c r="P84" s="446">
        <v>4370704936</v>
      </c>
      <c r="Q84" s="298"/>
    </row>
    <row r="85" spans="3:17" ht="17.25" customHeight="1">
      <c r="C85" s="318"/>
      <c r="D85" s="321"/>
      <c r="E85" s="327" t="s">
        <v>28</v>
      </c>
      <c r="F85" s="323">
        <v>239556769</v>
      </c>
      <c r="G85" s="325">
        <v>425468193</v>
      </c>
      <c r="H85" s="444">
        <v>665024962</v>
      </c>
      <c r="I85" s="324">
        <v>0</v>
      </c>
      <c r="J85" s="357">
        <v>838882057</v>
      </c>
      <c r="K85" s="323">
        <v>705689767</v>
      </c>
      <c r="L85" s="323">
        <v>737463971</v>
      </c>
      <c r="M85" s="323">
        <v>351919242</v>
      </c>
      <c r="N85" s="325">
        <v>289980733</v>
      </c>
      <c r="O85" s="442">
        <v>2923935770</v>
      </c>
      <c r="P85" s="446">
        <v>3588960732</v>
      </c>
      <c r="Q85" s="298"/>
    </row>
    <row r="86" spans="3:17" ht="17.25" customHeight="1">
      <c r="C86" s="318"/>
      <c r="D86" s="321"/>
      <c r="E86" s="327" t="s">
        <v>29</v>
      </c>
      <c r="F86" s="323">
        <v>50241429</v>
      </c>
      <c r="G86" s="325">
        <v>106955290</v>
      </c>
      <c r="H86" s="444">
        <v>157196719</v>
      </c>
      <c r="I86" s="324">
        <v>0</v>
      </c>
      <c r="J86" s="357">
        <v>169470667</v>
      </c>
      <c r="K86" s="323">
        <v>165407648</v>
      </c>
      <c r="L86" s="323">
        <v>166380075</v>
      </c>
      <c r="M86" s="323">
        <v>85879067</v>
      </c>
      <c r="N86" s="325">
        <v>37410028</v>
      </c>
      <c r="O86" s="442">
        <v>624547485</v>
      </c>
      <c r="P86" s="446">
        <v>781744204</v>
      </c>
      <c r="Q86" s="298"/>
    </row>
    <row r="87" spans="3:17" ht="17.25" customHeight="1">
      <c r="C87" s="318"/>
      <c r="D87" s="319" t="s">
        <v>12</v>
      </c>
      <c r="E87" s="320"/>
      <c r="F87" s="442">
        <v>2390940</v>
      </c>
      <c r="G87" s="443">
        <v>17617172</v>
      </c>
      <c r="H87" s="444">
        <v>20008112</v>
      </c>
      <c r="I87" s="445">
        <v>0</v>
      </c>
      <c r="J87" s="462">
        <v>87617854</v>
      </c>
      <c r="K87" s="442">
        <v>162885679</v>
      </c>
      <c r="L87" s="442">
        <v>264464433</v>
      </c>
      <c r="M87" s="442">
        <v>164108703</v>
      </c>
      <c r="N87" s="443">
        <v>131928943</v>
      </c>
      <c r="O87" s="442">
        <v>811005612</v>
      </c>
      <c r="P87" s="446">
        <v>831013724</v>
      </c>
      <c r="Q87" s="298"/>
    </row>
    <row r="88" spans="3:17" ht="17.25" customHeight="1">
      <c r="C88" s="318"/>
      <c r="D88" s="321"/>
      <c r="E88" s="322" t="s">
        <v>30</v>
      </c>
      <c r="F88" s="323">
        <v>1899849</v>
      </c>
      <c r="G88" s="325">
        <v>13496175</v>
      </c>
      <c r="H88" s="444">
        <v>15396024</v>
      </c>
      <c r="I88" s="324">
        <v>0</v>
      </c>
      <c r="J88" s="357">
        <v>73457680</v>
      </c>
      <c r="K88" s="323">
        <v>137614069</v>
      </c>
      <c r="L88" s="323">
        <v>226657259</v>
      </c>
      <c r="M88" s="323">
        <v>132207476</v>
      </c>
      <c r="N88" s="325">
        <v>106903022</v>
      </c>
      <c r="O88" s="442">
        <v>676839506</v>
      </c>
      <c r="P88" s="446">
        <v>692235530</v>
      </c>
      <c r="Q88" s="298"/>
    </row>
    <row r="89" spans="3:17" ht="24.75" customHeight="1">
      <c r="C89" s="318"/>
      <c r="D89" s="321"/>
      <c r="E89" s="328" t="s">
        <v>31</v>
      </c>
      <c r="F89" s="323">
        <v>491091</v>
      </c>
      <c r="G89" s="325">
        <v>4120997</v>
      </c>
      <c r="H89" s="444">
        <v>4612088</v>
      </c>
      <c r="I89" s="324">
        <v>0</v>
      </c>
      <c r="J89" s="357">
        <v>14146656</v>
      </c>
      <c r="K89" s="323">
        <v>25000772</v>
      </c>
      <c r="L89" s="323">
        <v>37659220</v>
      </c>
      <c r="M89" s="323">
        <v>31901227</v>
      </c>
      <c r="N89" s="325">
        <v>24912623</v>
      </c>
      <c r="O89" s="442">
        <v>133620498</v>
      </c>
      <c r="P89" s="446">
        <v>138232586</v>
      </c>
      <c r="Q89" s="298"/>
    </row>
    <row r="90" spans="3:17" ht="24.75" customHeight="1">
      <c r="C90" s="318"/>
      <c r="D90" s="327"/>
      <c r="E90" s="328" t="s">
        <v>32</v>
      </c>
      <c r="F90" s="323">
        <v>0</v>
      </c>
      <c r="G90" s="325">
        <v>0</v>
      </c>
      <c r="H90" s="444">
        <v>0</v>
      </c>
      <c r="I90" s="324">
        <v>0</v>
      </c>
      <c r="J90" s="357">
        <v>13518</v>
      </c>
      <c r="K90" s="323">
        <v>270838</v>
      </c>
      <c r="L90" s="323">
        <v>147954</v>
      </c>
      <c r="M90" s="323">
        <v>0</v>
      </c>
      <c r="N90" s="325">
        <v>113298</v>
      </c>
      <c r="O90" s="442">
        <v>545608</v>
      </c>
      <c r="P90" s="446">
        <v>545608</v>
      </c>
      <c r="Q90" s="298"/>
    </row>
    <row r="91" spans="3:17" ht="17.25" customHeight="1">
      <c r="C91" s="318"/>
      <c r="D91" s="319" t="s">
        <v>534</v>
      </c>
      <c r="E91" s="320"/>
      <c r="F91" s="442">
        <v>116793537</v>
      </c>
      <c r="G91" s="443">
        <v>124627896</v>
      </c>
      <c r="H91" s="444">
        <v>241421433</v>
      </c>
      <c r="I91" s="445">
        <v>0</v>
      </c>
      <c r="J91" s="443">
        <v>212249593</v>
      </c>
      <c r="K91" s="442">
        <v>194626564</v>
      </c>
      <c r="L91" s="442">
        <v>198945411</v>
      </c>
      <c r="M91" s="442">
        <v>141883289</v>
      </c>
      <c r="N91" s="443">
        <v>164330390</v>
      </c>
      <c r="O91" s="442">
        <v>912035247</v>
      </c>
      <c r="P91" s="446">
        <v>1153456680</v>
      </c>
      <c r="Q91" s="298"/>
    </row>
    <row r="92" spans="3:17" ht="17.25" customHeight="1">
      <c r="C92" s="318"/>
      <c r="D92" s="321"/>
      <c r="E92" s="329" t="s">
        <v>393</v>
      </c>
      <c r="F92" s="323">
        <v>57091200</v>
      </c>
      <c r="G92" s="325">
        <v>83997920</v>
      </c>
      <c r="H92" s="444">
        <v>141089120</v>
      </c>
      <c r="I92" s="324">
        <v>0</v>
      </c>
      <c r="J92" s="325">
        <v>164101020</v>
      </c>
      <c r="K92" s="323">
        <v>162103410</v>
      </c>
      <c r="L92" s="323">
        <v>170692750</v>
      </c>
      <c r="M92" s="323">
        <v>124786000</v>
      </c>
      <c r="N92" s="325">
        <v>154432860</v>
      </c>
      <c r="O92" s="442">
        <v>776116040</v>
      </c>
      <c r="P92" s="446">
        <v>917205160</v>
      </c>
      <c r="Q92" s="298"/>
    </row>
    <row r="93" spans="3:17" ht="17.25" customHeight="1">
      <c r="C93" s="318"/>
      <c r="D93" s="330"/>
      <c r="E93" s="327" t="s">
        <v>394</v>
      </c>
      <c r="F93" s="323">
        <v>9788768</v>
      </c>
      <c r="G93" s="325">
        <v>8524534</v>
      </c>
      <c r="H93" s="444">
        <v>18313302</v>
      </c>
      <c r="I93" s="324">
        <v>0</v>
      </c>
      <c r="J93" s="325">
        <v>11680834</v>
      </c>
      <c r="K93" s="323">
        <v>10695607</v>
      </c>
      <c r="L93" s="323">
        <v>8637711</v>
      </c>
      <c r="M93" s="323">
        <v>6082162</v>
      </c>
      <c r="N93" s="325">
        <v>3655697</v>
      </c>
      <c r="O93" s="442">
        <v>40752011</v>
      </c>
      <c r="P93" s="446">
        <v>59065313</v>
      </c>
      <c r="Q93" s="298"/>
    </row>
    <row r="94" spans="3:17" ht="17.25" customHeight="1">
      <c r="C94" s="318"/>
      <c r="D94" s="331"/>
      <c r="E94" s="322" t="s">
        <v>395</v>
      </c>
      <c r="F94" s="323">
        <v>49913569</v>
      </c>
      <c r="G94" s="325">
        <v>32105442</v>
      </c>
      <c r="H94" s="444">
        <v>82019011</v>
      </c>
      <c r="I94" s="324">
        <v>0</v>
      </c>
      <c r="J94" s="325">
        <v>36467739</v>
      </c>
      <c r="K94" s="323">
        <v>21827547</v>
      </c>
      <c r="L94" s="323">
        <v>19614950</v>
      </c>
      <c r="M94" s="323">
        <v>11015127</v>
      </c>
      <c r="N94" s="325">
        <v>6241833</v>
      </c>
      <c r="O94" s="442">
        <v>95167196</v>
      </c>
      <c r="P94" s="446">
        <v>177186207</v>
      </c>
      <c r="Q94" s="298"/>
    </row>
    <row r="95" spans="3:17" ht="17.25" customHeight="1">
      <c r="C95" s="318"/>
      <c r="D95" s="321" t="s">
        <v>721</v>
      </c>
      <c r="E95" s="332"/>
      <c r="F95" s="323">
        <v>82160026</v>
      </c>
      <c r="G95" s="325">
        <v>133015562</v>
      </c>
      <c r="H95" s="444">
        <v>215175588</v>
      </c>
      <c r="I95" s="324">
        <v>0</v>
      </c>
      <c r="J95" s="325">
        <v>336988794</v>
      </c>
      <c r="K95" s="323">
        <v>318583173</v>
      </c>
      <c r="L95" s="323">
        <v>368622296</v>
      </c>
      <c r="M95" s="323">
        <v>259940995</v>
      </c>
      <c r="N95" s="325">
        <v>258126895</v>
      </c>
      <c r="O95" s="442">
        <v>1542262153</v>
      </c>
      <c r="P95" s="446">
        <v>1757437741</v>
      </c>
      <c r="Q95" s="298"/>
    </row>
    <row r="96" spans="3:17" ht="17.25" customHeight="1">
      <c r="C96" s="333"/>
      <c r="D96" s="334" t="s">
        <v>733</v>
      </c>
      <c r="E96" s="335"/>
      <c r="F96" s="336">
        <v>130286613</v>
      </c>
      <c r="G96" s="338">
        <v>98130446</v>
      </c>
      <c r="H96" s="452">
        <v>228417059</v>
      </c>
      <c r="I96" s="337">
        <v>0</v>
      </c>
      <c r="J96" s="338">
        <v>363493725</v>
      </c>
      <c r="K96" s="336">
        <v>230487750</v>
      </c>
      <c r="L96" s="336">
        <v>234717358</v>
      </c>
      <c r="M96" s="336">
        <v>120094293</v>
      </c>
      <c r="N96" s="338">
        <v>115524026</v>
      </c>
      <c r="O96" s="452">
        <v>1064317152</v>
      </c>
      <c r="P96" s="454">
        <v>1292734211</v>
      </c>
      <c r="Q96" s="298"/>
    </row>
    <row r="97" spans="3:16" ht="17.25" customHeight="1">
      <c r="C97" s="316" t="s">
        <v>723</v>
      </c>
      <c r="D97" s="339"/>
      <c r="E97" s="340"/>
      <c r="F97" s="437">
        <v>3601755</v>
      </c>
      <c r="G97" s="438">
        <v>33377922</v>
      </c>
      <c r="H97" s="439">
        <v>36979677</v>
      </c>
      <c r="I97" s="440">
        <v>0</v>
      </c>
      <c r="J97" s="438">
        <v>336470886</v>
      </c>
      <c r="K97" s="437">
        <v>353529800</v>
      </c>
      <c r="L97" s="437">
        <v>537484818</v>
      </c>
      <c r="M97" s="437">
        <v>317240386</v>
      </c>
      <c r="N97" s="438">
        <v>231946102</v>
      </c>
      <c r="O97" s="437">
        <v>1776671992</v>
      </c>
      <c r="P97" s="441">
        <v>1813651669</v>
      </c>
    </row>
    <row r="98" spans="3:16" ht="17.25" customHeight="1">
      <c r="C98" s="318"/>
      <c r="D98" s="1678" t="s">
        <v>1353</v>
      </c>
      <c r="E98" s="1679"/>
      <c r="F98" s="550">
        <v>0</v>
      </c>
      <c r="G98" s="342">
        <v>0</v>
      </c>
      <c r="H98" s="444">
        <v>0</v>
      </c>
      <c r="I98" s="341"/>
      <c r="J98" s="325">
        <v>0</v>
      </c>
      <c r="K98" s="323">
        <v>0</v>
      </c>
      <c r="L98" s="323">
        <v>0</v>
      </c>
      <c r="M98" s="323">
        <v>0</v>
      </c>
      <c r="N98" s="325">
        <v>0</v>
      </c>
      <c r="O98" s="442">
        <v>0</v>
      </c>
      <c r="P98" s="446">
        <v>0</v>
      </c>
    </row>
    <row r="99" spans="3:16" ht="17.25" customHeight="1">
      <c r="C99" s="318"/>
      <c r="D99" s="322" t="s">
        <v>724</v>
      </c>
      <c r="E99" s="326"/>
      <c r="F99" s="550">
        <v>0</v>
      </c>
      <c r="G99" s="342">
        <v>0</v>
      </c>
      <c r="H99" s="444">
        <v>0</v>
      </c>
      <c r="I99" s="341"/>
      <c r="J99" s="325">
        <v>0</v>
      </c>
      <c r="K99" s="323">
        <v>0</v>
      </c>
      <c r="L99" s="323">
        <v>0</v>
      </c>
      <c r="M99" s="323">
        <v>0</v>
      </c>
      <c r="N99" s="325">
        <v>0</v>
      </c>
      <c r="O99" s="442">
        <v>0</v>
      </c>
      <c r="P99" s="446">
        <v>0</v>
      </c>
    </row>
    <row r="100" spans="3:16" ht="17.25" customHeight="1">
      <c r="C100" s="318"/>
      <c r="D100" s="322" t="s">
        <v>725</v>
      </c>
      <c r="E100" s="326"/>
      <c r="F100" s="323">
        <v>829949</v>
      </c>
      <c r="G100" s="323">
        <v>1343930</v>
      </c>
      <c r="H100" s="444">
        <v>2173879</v>
      </c>
      <c r="I100" s="324">
        <v>0</v>
      </c>
      <c r="J100" s="325">
        <v>45487525</v>
      </c>
      <c r="K100" s="323">
        <v>42319143</v>
      </c>
      <c r="L100" s="323">
        <v>64698898</v>
      </c>
      <c r="M100" s="323">
        <v>58099787</v>
      </c>
      <c r="N100" s="325">
        <v>33958726</v>
      </c>
      <c r="O100" s="442">
        <v>244564079</v>
      </c>
      <c r="P100" s="446">
        <v>246737958</v>
      </c>
    </row>
    <row r="101" spans="3:16" ht="17.25" customHeight="1">
      <c r="C101" s="318"/>
      <c r="D101" s="322" t="s">
        <v>726</v>
      </c>
      <c r="E101" s="326"/>
      <c r="F101" s="323">
        <v>2771806</v>
      </c>
      <c r="G101" s="323">
        <v>9906190</v>
      </c>
      <c r="H101" s="444">
        <v>12677996</v>
      </c>
      <c r="I101" s="324">
        <v>0</v>
      </c>
      <c r="J101" s="325">
        <v>39348553</v>
      </c>
      <c r="K101" s="323">
        <v>30906882</v>
      </c>
      <c r="L101" s="323">
        <v>62703886</v>
      </c>
      <c r="M101" s="323">
        <v>59901375</v>
      </c>
      <c r="N101" s="325">
        <v>34184077</v>
      </c>
      <c r="O101" s="442">
        <v>227044773</v>
      </c>
      <c r="P101" s="446">
        <v>239722769</v>
      </c>
    </row>
    <row r="102" spans="3:16" ht="17.25" customHeight="1">
      <c r="C102" s="318"/>
      <c r="D102" s="322" t="s">
        <v>727</v>
      </c>
      <c r="E102" s="326"/>
      <c r="F102" s="342">
        <v>0</v>
      </c>
      <c r="G102" s="342">
        <v>22127802</v>
      </c>
      <c r="H102" s="444">
        <v>22127802</v>
      </c>
      <c r="I102" s="341"/>
      <c r="J102" s="325">
        <v>246501451</v>
      </c>
      <c r="K102" s="323">
        <v>270402623</v>
      </c>
      <c r="L102" s="323">
        <v>375850954</v>
      </c>
      <c r="M102" s="323">
        <v>170667577</v>
      </c>
      <c r="N102" s="325">
        <v>134136431</v>
      </c>
      <c r="O102" s="442">
        <v>1197559036</v>
      </c>
      <c r="P102" s="446">
        <v>1219686838</v>
      </c>
    </row>
    <row r="103" spans="3:17" ht="17.25" customHeight="1">
      <c r="C103" s="318"/>
      <c r="D103" s="322" t="s">
        <v>728</v>
      </c>
      <c r="E103" s="326"/>
      <c r="F103" s="550">
        <v>0</v>
      </c>
      <c r="G103" s="342">
        <v>0</v>
      </c>
      <c r="H103" s="444">
        <v>0</v>
      </c>
      <c r="I103" s="343"/>
      <c r="J103" s="325">
        <v>0</v>
      </c>
      <c r="K103" s="323">
        <v>0</v>
      </c>
      <c r="L103" s="323">
        <v>0</v>
      </c>
      <c r="M103" s="323">
        <v>0</v>
      </c>
      <c r="N103" s="555">
        <v>0</v>
      </c>
      <c r="O103" s="442">
        <v>0</v>
      </c>
      <c r="P103" s="446">
        <v>0</v>
      </c>
      <c r="Q103" s="552"/>
    </row>
    <row r="104" spans="3:16" ht="24.75" customHeight="1">
      <c r="C104" s="352"/>
      <c r="D104" s="1676" t="s">
        <v>679</v>
      </c>
      <c r="E104" s="1677"/>
      <c r="F104" s="355">
        <v>0</v>
      </c>
      <c r="G104" s="355">
        <v>0</v>
      </c>
      <c r="H104" s="444">
        <v>0</v>
      </c>
      <c r="I104" s="341"/>
      <c r="J104" s="353">
        <v>5133357</v>
      </c>
      <c r="K104" s="355">
        <v>9901152</v>
      </c>
      <c r="L104" s="355">
        <v>34231080</v>
      </c>
      <c r="M104" s="355">
        <v>28571647</v>
      </c>
      <c r="N104" s="353">
        <v>29666868</v>
      </c>
      <c r="O104" s="459">
        <v>107504104</v>
      </c>
      <c r="P104" s="460">
        <v>107504104</v>
      </c>
    </row>
    <row r="105" spans="3:16" ht="24.75" customHeight="1">
      <c r="C105" s="333"/>
      <c r="D105" s="1674" t="s">
        <v>1354</v>
      </c>
      <c r="E105" s="1675"/>
      <c r="F105" s="351">
        <v>0</v>
      </c>
      <c r="G105" s="351">
        <v>0</v>
      </c>
      <c r="H105" s="444">
        <v>0</v>
      </c>
      <c r="I105" s="551"/>
      <c r="J105" s="350">
        <v>0</v>
      </c>
      <c r="K105" s="351">
        <v>0</v>
      </c>
      <c r="L105" s="351">
        <v>0</v>
      </c>
      <c r="M105" s="351">
        <v>0</v>
      </c>
      <c r="N105" s="350">
        <v>0</v>
      </c>
      <c r="O105" s="459">
        <v>0</v>
      </c>
      <c r="P105" s="460">
        <v>0</v>
      </c>
    </row>
    <row r="106" spans="3:17" ht="17.25" customHeight="1">
      <c r="C106" s="318" t="s">
        <v>729</v>
      </c>
      <c r="D106" s="320"/>
      <c r="E106" s="320"/>
      <c r="F106" s="438">
        <v>0</v>
      </c>
      <c r="G106" s="438">
        <v>0</v>
      </c>
      <c r="H106" s="439">
        <v>0</v>
      </c>
      <c r="I106" s="447"/>
      <c r="J106" s="461">
        <v>605069879</v>
      </c>
      <c r="K106" s="437">
        <v>1181075189</v>
      </c>
      <c r="L106" s="437">
        <v>2166918898</v>
      </c>
      <c r="M106" s="437">
        <v>1926976909</v>
      </c>
      <c r="N106" s="438">
        <v>2615935752</v>
      </c>
      <c r="O106" s="437">
        <v>8495976627</v>
      </c>
      <c r="P106" s="441">
        <v>8495976627</v>
      </c>
      <c r="Q106" s="298"/>
    </row>
    <row r="107" spans="3:17" ht="17.25" customHeight="1">
      <c r="C107" s="318"/>
      <c r="D107" s="329" t="s">
        <v>988</v>
      </c>
      <c r="E107" s="329"/>
      <c r="F107" s="325">
        <v>0</v>
      </c>
      <c r="G107" s="325">
        <v>0</v>
      </c>
      <c r="H107" s="444">
        <v>0</v>
      </c>
      <c r="I107" s="345"/>
      <c r="J107" s="357">
        <v>131734118</v>
      </c>
      <c r="K107" s="323">
        <v>486556288</v>
      </c>
      <c r="L107" s="323">
        <v>1234297603</v>
      </c>
      <c r="M107" s="323">
        <v>1238280485</v>
      </c>
      <c r="N107" s="325">
        <v>1510601435</v>
      </c>
      <c r="O107" s="442">
        <v>4601469929</v>
      </c>
      <c r="P107" s="446">
        <v>4601469929</v>
      </c>
      <c r="Q107" s="298"/>
    </row>
    <row r="108" spans="3:17" ht="17.25" customHeight="1">
      <c r="C108" s="318"/>
      <c r="D108" s="329" t="s">
        <v>989</v>
      </c>
      <c r="E108" s="329"/>
      <c r="F108" s="323">
        <v>0</v>
      </c>
      <c r="G108" s="325">
        <v>0</v>
      </c>
      <c r="H108" s="444">
        <v>0</v>
      </c>
      <c r="I108" s="346"/>
      <c r="J108" s="357">
        <v>473304068</v>
      </c>
      <c r="K108" s="323">
        <v>685314073</v>
      </c>
      <c r="L108" s="323">
        <v>906428786</v>
      </c>
      <c r="M108" s="323">
        <v>591505402</v>
      </c>
      <c r="N108" s="325">
        <v>602761457</v>
      </c>
      <c r="O108" s="442">
        <v>3259313786</v>
      </c>
      <c r="P108" s="446">
        <v>3259313786</v>
      </c>
      <c r="Q108" s="298"/>
    </row>
    <row r="109" spans="3:17" ht="17.25" customHeight="1">
      <c r="C109" s="318"/>
      <c r="D109" s="347" t="s">
        <v>990</v>
      </c>
      <c r="E109" s="347"/>
      <c r="F109" s="348">
        <v>0</v>
      </c>
      <c r="G109" s="356">
        <v>0</v>
      </c>
      <c r="H109" s="453">
        <v>0</v>
      </c>
      <c r="I109" s="349"/>
      <c r="J109" s="358">
        <v>31693</v>
      </c>
      <c r="K109" s="351">
        <v>9204828</v>
      </c>
      <c r="L109" s="351">
        <v>26192509</v>
      </c>
      <c r="M109" s="351">
        <v>97191022</v>
      </c>
      <c r="N109" s="350">
        <v>502572860</v>
      </c>
      <c r="O109" s="455">
        <v>635192912</v>
      </c>
      <c r="P109" s="456">
        <v>635192912</v>
      </c>
      <c r="Q109" s="298"/>
    </row>
    <row r="110" spans="3:17" ht="17.25" customHeight="1" thickBot="1">
      <c r="C110" s="392" t="s">
        <v>730</v>
      </c>
      <c r="D110" s="393"/>
      <c r="E110" s="393"/>
      <c r="F110" s="448">
        <v>1040513915</v>
      </c>
      <c r="G110" s="449">
        <v>1392211139</v>
      </c>
      <c r="H110" s="450">
        <v>2432725054</v>
      </c>
      <c r="I110" s="451">
        <v>0</v>
      </c>
      <c r="J110" s="463">
        <v>3996495751</v>
      </c>
      <c r="K110" s="448">
        <v>4192639304</v>
      </c>
      <c r="L110" s="448">
        <v>5780986101</v>
      </c>
      <c r="M110" s="448">
        <v>4172189584</v>
      </c>
      <c r="N110" s="449">
        <v>5031558325</v>
      </c>
      <c r="O110" s="448">
        <v>23173869065</v>
      </c>
      <c r="P110" s="457">
        <v>25606594119</v>
      </c>
      <c r="Q110" s="298"/>
    </row>
    <row r="111" spans="3:16" ht="17.25" customHeight="1">
      <c r="C111" s="366" t="s">
        <v>741</v>
      </c>
      <c r="D111" s="361"/>
      <c r="E111" s="361"/>
      <c r="F111" s="361"/>
      <c r="G111" s="361"/>
      <c r="H111" s="361"/>
      <c r="I111" s="361"/>
      <c r="J111" s="361"/>
      <c r="K111" s="361"/>
      <c r="L111" s="361"/>
      <c r="M111" s="361"/>
      <c r="N111" s="361"/>
      <c r="O111" s="361"/>
      <c r="P111" s="362"/>
    </row>
    <row r="112" spans="3:17" ht="17.25" customHeight="1">
      <c r="C112" s="316" t="s">
        <v>20</v>
      </c>
      <c r="D112" s="317"/>
      <c r="E112" s="317"/>
      <c r="F112" s="437">
        <v>946215886</v>
      </c>
      <c r="G112" s="438">
        <v>1233084959</v>
      </c>
      <c r="H112" s="439">
        <v>2179300845</v>
      </c>
      <c r="I112" s="440">
        <v>0</v>
      </c>
      <c r="J112" s="461">
        <v>2785729396</v>
      </c>
      <c r="K112" s="437">
        <v>2415418533</v>
      </c>
      <c r="L112" s="437">
        <v>2792477882</v>
      </c>
      <c r="M112" s="437">
        <v>1747072721</v>
      </c>
      <c r="N112" s="438">
        <v>1976799814</v>
      </c>
      <c r="O112" s="437">
        <v>11717498346</v>
      </c>
      <c r="P112" s="441">
        <v>13896799191</v>
      </c>
      <c r="Q112" s="298"/>
    </row>
    <row r="113" spans="3:17" ht="17.25" customHeight="1">
      <c r="C113" s="318"/>
      <c r="D113" s="319" t="s">
        <v>21</v>
      </c>
      <c r="E113" s="320"/>
      <c r="F113" s="442">
        <v>373927636</v>
      </c>
      <c r="G113" s="443">
        <v>407707321</v>
      </c>
      <c r="H113" s="444">
        <v>781634957</v>
      </c>
      <c r="I113" s="445">
        <v>0</v>
      </c>
      <c r="J113" s="462">
        <v>941566012</v>
      </c>
      <c r="K113" s="442">
        <v>792310531</v>
      </c>
      <c r="L113" s="442">
        <v>995419014</v>
      </c>
      <c r="M113" s="442">
        <v>723558914</v>
      </c>
      <c r="N113" s="443">
        <v>1067633549</v>
      </c>
      <c r="O113" s="442">
        <v>4520488020</v>
      </c>
      <c r="P113" s="446">
        <v>5302122977</v>
      </c>
      <c r="Q113" s="298"/>
    </row>
    <row r="114" spans="3:17" ht="17.25" customHeight="1">
      <c r="C114" s="318"/>
      <c r="D114" s="321"/>
      <c r="E114" s="322" t="s">
        <v>22</v>
      </c>
      <c r="F114" s="323">
        <v>312744365</v>
      </c>
      <c r="G114" s="325">
        <v>279900173</v>
      </c>
      <c r="H114" s="444">
        <v>592644538</v>
      </c>
      <c r="I114" s="324">
        <v>0</v>
      </c>
      <c r="J114" s="357">
        <v>659864386</v>
      </c>
      <c r="K114" s="323">
        <v>575916100</v>
      </c>
      <c r="L114" s="323">
        <v>726411546</v>
      </c>
      <c r="M114" s="323">
        <v>506931345</v>
      </c>
      <c r="N114" s="325">
        <v>662907757</v>
      </c>
      <c r="O114" s="442">
        <v>3132031134</v>
      </c>
      <c r="P114" s="446">
        <v>3724675672</v>
      </c>
      <c r="Q114" s="298"/>
    </row>
    <row r="115" spans="3:17" ht="17.25" customHeight="1">
      <c r="C115" s="318"/>
      <c r="D115" s="321"/>
      <c r="E115" s="322" t="s">
        <v>23</v>
      </c>
      <c r="F115" s="323">
        <v>25443</v>
      </c>
      <c r="G115" s="325">
        <v>746328</v>
      </c>
      <c r="H115" s="444">
        <v>771771</v>
      </c>
      <c r="I115" s="324">
        <v>0</v>
      </c>
      <c r="J115" s="357">
        <v>1635922</v>
      </c>
      <c r="K115" s="323">
        <v>7089457</v>
      </c>
      <c r="L115" s="323">
        <v>17896448</v>
      </c>
      <c r="M115" s="323">
        <v>27012316</v>
      </c>
      <c r="N115" s="325">
        <v>118535819</v>
      </c>
      <c r="O115" s="442">
        <v>172169962</v>
      </c>
      <c r="P115" s="446">
        <v>172941733</v>
      </c>
      <c r="Q115" s="298"/>
    </row>
    <row r="116" spans="3:17" ht="17.25" customHeight="1">
      <c r="C116" s="318"/>
      <c r="D116" s="321"/>
      <c r="E116" s="322" t="s">
        <v>24</v>
      </c>
      <c r="F116" s="323">
        <v>45152130</v>
      </c>
      <c r="G116" s="325">
        <v>104601337</v>
      </c>
      <c r="H116" s="444">
        <v>149753467</v>
      </c>
      <c r="I116" s="324">
        <v>0</v>
      </c>
      <c r="J116" s="357">
        <v>220216189</v>
      </c>
      <c r="K116" s="323">
        <v>153991297</v>
      </c>
      <c r="L116" s="323">
        <v>186200205</v>
      </c>
      <c r="M116" s="323">
        <v>145895748</v>
      </c>
      <c r="N116" s="325">
        <v>236152280</v>
      </c>
      <c r="O116" s="442">
        <v>942455719</v>
      </c>
      <c r="P116" s="446">
        <v>1092209186</v>
      </c>
      <c r="Q116" s="298"/>
    </row>
    <row r="117" spans="3:17" ht="17.25" customHeight="1">
      <c r="C117" s="318"/>
      <c r="D117" s="321"/>
      <c r="E117" s="322" t="s">
        <v>25</v>
      </c>
      <c r="F117" s="323">
        <v>2897621</v>
      </c>
      <c r="G117" s="325">
        <v>5362012</v>
      </c>
      <c r="H117" s="444">
        <v>8259633</v>
      </c>
      <c r="I117" s="324">
        <v>0</v>
      </c>
      <c r="J117" s="357">
        <v>12697777</v>
      </c>
      <c r="K117" s="323">
        <v>10612020</v>
      </c>
      <c r="L117" s="323">
        <v>10757455</v>
      </c>
      <c r="M117" s="323">
        <v>5799086</v>
      </c>
      <c r="N117" s="325">
        <v>7184544</v>
      </c>
      <c r="O117" s="442">
        <v>47050882</v>
      </c>
      <c r="P117" s="446">
        <v>55310515</v>
      </c>
      <c r="Q117" s="298"/>
    </row>
    <row r="118" spans="3:17" ht="17.25" customHeight="1">
      <c r="C118" s="318"/>
      <c r="D118" s="321"/>
      <c r="E118" s="322" t="s">
        <v>26</v>
      </c>
      <c r="F118" s="323">
        <v>13108077</v>
      </c>
      <c r="G118" s="325">
        <v>17097471</v>
      </c>
      <c r="H118" s="444">
        <v>30205548</v>
      </c>
      <c r="I118" s="324">
        <v>0</v>
      </c>
      <c r="J118" s="357">
        <v>47151738</v>
      </c>
      <c r="K118" s="323">
        <v>44701657</v>
      </c>
      <c r="L118" s="323">
        <v>54153360</v>
      </c>
      <c r="M118" s="323">
        <v>37920419</v>
      </c>
      <c r="N118" s="325">
        <v>42853149</v>
      </c>
      <c r="O118" s="442">
        <v>226780323</v>
      </c>
      <c r="P118" s="446">
        <v>256985871</v>
      </c>
      <c r="Q118" s="298"/>
    </row>
    <row r="119" spans="3:17" ht="17.25" customHeight="1">
      <c r="C119" s="318"/>
      <c r="D119" s="319" t="s">
        <v>27</v>
      </c>
      <c r="E119" s="326"/>
      <c r="F119" s="442">
        <v>260807292</v>
      </c>
      <c r="G119" s="443">
        <v>479176143</v>
      </c>
      <c r="H119" s="444">
        <v>739983435</v>
      </c>
      <c r="I119" s="445">
        <v>0</v>
      </c>
      <c r="J119" s="462">
        <v>907366021</v>
      </c>
      <c r="K119" s="442">
        <v>783981827</v>
      </c>
      <c r="L119" s="442">
        <v>813454853</v>
      </c>
      <c r="M119" s="442">
        <v>394016255</v>
      </c>
      <c r="N119" s="443">
        <v>294650240</v>
      </c>
      <c r="O119" s="442">
        <v>3193469196</v>
      </c>
      <c r="P119" s="446">
        <v>3933452631</v>
      </c>
      <c r="Q119" s="298"/>
    </row>
    <row r="120" spans="3:17" ht="17.25" customHeight="1">
      <c r="C120" s="318"/>
      <c r="D120" s="321"/>
      <c r="E120" s="327" t="s">
        <v>28</v>
      </c>
      <c r="F120" s="323">
        <v>215590840</v>
      </c>
      <c r="G120" s="325">
        <v>382917348</v>
      </c>
      <c r="H120" s="444">
        <v>598508188</v>
      </c>
      <c r="I120" s="324">
        <v>0</v>
      </c>
      <c r="J120" s="357">
        <v>754844015</v>
      </c>
      <c r="K120" s="323">
        <v>635116079</v>
      </c>
      <c r="L120" s="323">
        <v>663713702</v>
      </c>
      <c r="M120" s="323">
        <v>316725533</v>
      </c>
      <c r="N120" s="325">
        <v>260981387</v>
      </c>
      <c r="O120" s="442">
        <v>2631380716</v>
      </c>
      <c r="P120" s="446">
        <v>3229888904</v>
      </c>
      <c r="Q120" s="298"/>
    </row>
    <row r="121" spans="3:17" ht="17.25" customHeight="1">
      <c r="C121" s="318"/>
      <c r="D121" s="321"/>
      <c r="E121" s="327" t="s">
        <v>29</v>
      </c>
      <c r="F121" s="323">
        <v>45216452</v>
      </c>
      <c r="G121" s="325">
        <v>96258795</v>
      </c>
      <c r="H121" s="444">
        <v>141475247</v>
      </c>
      <c r="I121" s="324">
        <v>0</v>
      </c>
      <c r="J121" s="357">
        <v>152522006</v>
      </c>
      <c r="K121" s="323">
        <v>148865748</v>
      </c>
      <c r="L121" s="323">
        <v>149741151</v>
      </c>
      <c r="M121" s="323">
        <v>77290722</v>
      </c>
      <c r="N121" s="325">
        <v>33668853</v>
      </c>
      <c r="O121" s="442">
        <v>562088480</v>
      </c>
      <c r="P121" s="446">
        <v>703563727</v>
      </c>
      <c r="Q121" s="298"/>
    </row>
    <row r="122" spans="3:17" ht="17.25" customHeight="1">
      <c r="C122" s="318"/>
      <c r="D122" s="319" t="s">
        <v>12</v>
      </c>
      <c r="E122" s="320"/>
      <c r="F122" s="442">
        <v>2151804</v>
      </c>
      <c r="G122" s="443">
        <v>15855235</v>
      </c>
      <c r="H122" s="444">
        <v>18007039</v>
      </c>
      <c r="I122" s="445">
        <v>0</v>
      </c>
      <c r="J122" s="462">
        <v>78855212</v>
      </c>
      <c r="K122" s="442">
        <v>146595981</v>
      </c>
      <c r="L122" s="442">
        <v>238016646</v>
      </c>
      <c r="M122" s="442">
        <v>147697106</v>
      </c>
      <c r="N122" s="443">
        <v>118735394</v>
      </c>
      <c r="O122" s="442">
        <v>729900339</v>
      </c>
      <c r="P122" s="446">
        <v>747907378</v>
      </c>
      <c r="Q122" s="298"/>
    </row>
    <row r="123" spans="3:17" ht="17.25" customHeight="1">
      <c r="C123" s="318"/>
      <c r="D123" s="321"/>
      <c r="E123" s="322" t="s">
        <v>30</v>
      </c>
      <c r="F123" s="323">
        <v>1709829</v>
      </c>
      <c r="G123" s="325">
        <v>12146370</v>
      </c>
      <c r="H123" s="444">
        <v>13856199</v>
      </c>
      <c r="I123" s="324">
        <v>0</v>
      </c>
      <c r="J123" s="357">
        <v>66111186</v>
      </c>
      <c r="K123" s="323">
        <v>123851685</v>
      </c>
      <c r="L123" s="323">
        <v>203990433</v>
      </c>
      <c r="M123" s="323">
        <v>118986119</v>
      </c>
      <c r="N123" s="325">
        <v>96212188</v>
      </c>
      <c r="O123" s="442">
        <v>609151611</v>
      </c>
      <c r="P123" s="446">
        <v>623007810</v>
      </c>
      <c r="Q123" s="298"/>
    </row>
    <row r="124" spans="3:17" ht="24.75" customHeight="1">
      <c r="C124" s="318"/>
      <c r="D124" s="321"/>
      <c r="E124" s="328" t="s">
        <v>31</v>
      </c>
      <c r="F124" s="323">
        <v>441975</v>
      </c>
      <c r="G124" s="325">
        <v>3708865</v>
      </c>
      <c r="H124" s="444">
        <v>4150840</v>
      </c>
      <c r="I124" s="324">
        <v>0</v>
      </c>
      <c r="J124" s="357">
        <v>12731860</v>
      </c>
      <c r="K124" s="323">
        <v>22500543</v>
      </c>
      <c r="L124" s="323">
        <v>33893056</v>
      </c>
      <c r="M124" s="323">
        <v>28710987</v>
      </c>
      <c r="N124" s="325">
        <v>22421238</v>
      </c>
      <c r="O124" s="442">
        <v>120257684</v>
      </c>
      <c r="P124" s="446">
        <v>124408524</v>
      </c>
      <c r="Q124" s="298"/>
    </row>
    <row r="125" spans="3:17" ht="24.75" customHeight="1">
      <c r="C125" s="318"/>
      <c r="D125" s="327"/>
      <c r="E125" s="328" t="s">
        <v>32</v>
      </c>
      <c r="F125" s="323">
        <v>0</v>
      </c>
      <c r="G125" s="325">
        <v>0</v>
      </c>
      <c r="H125" s="444">
        <v>0</v>
      </c>
      <c r="I125" s="324">
        <v>0</v>
      </c>
      <c r="J125" s="357">
        <v>12166</v>
      </c>
      <c r="K125" s="323">
        <v>243753</v>
      </c>
      <c r="L125" s="323">
        <v>133157</v>
      </c>
      <c r="M125" s="323">
        <v>0</v>
      </c>
      <c r="N125" s="325">
        <v>101968</v>
      </c>
      <c r="O125" s="442">
        <v>491044</v>
      </c>
      <c r="P125" s="446">
        <v>491044</v>
      </c>
      <c r="Q125" s="298"/>
    </row>
    <row r="126" spans="3:17" ht="17.25" customHeight="1">
      <c r="C126" s="318"/>
      <c r="D126" s="319" t="s">
        <v>534</v>
      </c>
      <c r="E126" s="320"/>
      <c r="F126" s="442">
        <v>105099168</v>
      </c>
      <c r="G126" s="443">
        <v>112502220</v>
      </c>
      <c r="H126" s="444">
        <v>217601388</v>
      </c>
      <c r="I126" s="445">
        <v>0</v>
      </c>
      <c r="J126" s="443">
        <v>191159520</v>
      </c>
      <c r="K126" s="442">
        <v>175318227</v>
      </c>
      <c r="L126" s="442">
        <v>179110784</v>
      </c>
      <c r="M126" s="442">
        <v>127759639</v>
      </c>
      <c r="N126" s="443">
        <v>147942908</v>
      </c>
      <c r="O126" s="442">
        <v>821291078</v>
      </c>
      <c r="P126" s="446">
        <v>1038892466</v>
      </c>
      <c r="Q126" s="298"/>
    </row>
    <row r="127" spans="3:17" ht="17.25" customHeight="1">
      <c r="C127" s="318"/>
      <c r="D127" s="321"/>
      <c r="E127" s="329" t="s">
        <v>393</v>
      </c>
      <c r="F127" s="323">
        <v>51356267</v>
      </c>
      <c r="G127" s="325">
        <v>75599028</v>
      </c>
      <c r="H127" s="444">
        <v>126955295</v>
      </c>
      <c r="I127" s="324">
        <v>0</v>
      </c>
      <c r="J127" s="325">
        <v>147649618</v>
      </c>
      <c r="K127" s="323">
        <v>145879119</v>
      </c>
      <c r="L127" s="323">
        <v>153627000</v>
      </c>
      <c r="M127" s="323">
        <v>112300900</v>
      </c>
      <c r="N127" s="325">
        <v>138989574</v>
      </c>
      <c r="O127" s="442">
        <v>698446211</v>
      </c>
      <c r="P127" s="446">
        <v>825401506</v>
      </c>
      <c r="Q127" s="298"/>
    </row>
    <row r="128" spans="3:17" ht="17.25" customHeight="1">
      <c r="C128" s="318"/>
      <c r="D128" s="330"/>
      <c r="E128" s="327" t="s">
        <v>394</v>
      </c>
      <c r="F128" s="323">
        <v>8810720</v>
      </c>
      <c r="G128" s="325">
        <v>7666605</v>
      </c>
      <c r="H128" s="444">
        <v>16477325</v>
      </c>
      <c r="I128" s="324">
        <v>0</v>
      </c>
      <c r="J128" s="325">
        <v>10512733</v>
      </c>
      <c r="K128" s="323">
        <v>9626037</v>
      </c>
      <c r="L128" s="323">
        <v>7773929</v>
      </c>
      <c r="M128" s="323">
        <v>5473935</v>
      </c>
      <c r="N128" s="325">
        <v>3290120</v>
      </c>
      <c r="O128" s="442">
        <v>36676754</v>
      </c>
      <c r="P128" s="446">
        <v>53154079</v>
      </c>
      <c r="Q128" s="298"/>
    </row>
    <row r="129" spans="3:17" ht="17.25" customHeight="1">
      <c r="C129" s="318"/>
      <c r="D129" s="331"/>
      <c r="E129" s="322" t="s">
        <v>395</v>
      </c>
      <c r="F129" s="323">
        <v>44932181</v>
      </c>
      <c r="G129" s="325">
        <v>29236587</v>
      </c>
      <c r="H129" s="444">
        <v>74168768</v>
      </c>
      <c r="I129" s="324">
        <v>0</v>
      </c>
      <c r="J129" s="325">
        <v>32997169</v>
      </c>
      <c r="K129" s="323">
        <v>19813071</v>
      </c>
      <c r="L129" s="323">
        <v>17709855</v>
      </c>
      <c r="M129" s="323">
        <v>9984804</v>
      </c>
      <c r="N129" s="325">
        <v>5663214</v>
      </c>
      <c r="O129" s="442">
        <v>86168113</v>
      </c>
      <c r="P129" s="446">
        <v>160336881</v>
      </c>
      <c r="Q129" s="298"/>
    </row>
    <row r="130" spans="3:17" ht="17.25" customHeight="1">
      <c r="C130" s="318"/>
      <c r="D130" s="321" t="s">
        <v>721</v>
      </c>
      <c r="E130" s="332"/>
      <c r="F130" s="323">
        <v>73943373</v>
      </c>
      <c r="G130" s="325">
        <v>119713594</v>
      </c>
      <c r="H130" s="444">
        <v>193656967</v>
      </c>
      <c r="I130" s="324">
        <v>0</v>
      </c>
      <c r="J130" s="325">
        <v>303288906</v>
      </c>
      <c r="K130" s="323">
        <v>286724217</v>
      </c>
      <c r="L130" s="323">
        <v>331759227</v>
      </c>
      <c r="M130" s="323">
        <v>233946514</v>
      </c>
      <c r="N130" s="325">
        <v>232313697</v>
      </c>
      <c r="O130" s="442">
        <v>1388032561</v>
      </c>
      <c r="P130" s="446">
        <v>1581689528</v>
      </c>
      <c r="Q130" s="298"/>
    </row>
    <row r="131" spans="3:17" ht="17.25" customHeight="1">
      <c r="C131" s="333"/>
      <c r="D131" s="334" t="s">
        <v>733</v>
      </c>
      <c r="E131" s="335"/>
      <c r="F131" s="336">
        <v>130286613</v>
      </c>
      <c r="G131" s="338">
        <v>98130446</v>
      </c>
      <c r="H131" s="452">
        <v>228417059</v>
      </c>
      <c r="I131" s="337">
        <v>0</v>
      </c>
      <c r="J131" s="338">
        <v>363493725</v>
      </c>
      <c r="K131" s="336">
        <v>230487750</v>
      </c>
      <c r="L131" s="336">
        <v>234717358</v>
      </c>
      <c r="M131" s="336">
        <v>120094293</v>
      </c>
      <c r="N131" s="338">
        <v>115524026</v>
      </c>
      <c r="O131" s="452">
        <v>1064317152</v>
      </c>
      <c r="P131" s="454">
        <v>1292734211</v>
      </c>
      <c r="Q131" s="298"/>
    </row>
    <row r="132" spans="3:16" ht="17.25" customHeight="1">
      <c r="C132" s="316" t="s">
        <v>723</v>
      </c>
      <c r="D132" s="339"/>
      <c r="E132" s="340"/>
      <c r="F132" s="437">
        <v>3241536</v>
      </c>
      <c r="G132" s="438">
        <v>30040057</v>
      </c>
      <c r="H132" s="439">
        <v>33281593</v>
      </c>
      <c r="I132" s="440">
        <v>0</v>
      </c>
      <c r="J132" s="438">
        <v>302823081</v>
      </c>
      <c r="K132" s="437">
        <v>318176121</v>
      </c>
      <c r="L132" s="437">
        <v>483735257</v>
      </c>
      <c r="M132" s="437">
        <v>285515737</v>
      </c>
      <c r="N132" s="438">
        <v>208751046</v>
      </c>
      <c r="O132" s="437">
        <v>1599001242</v>
      </c>
      <c r="P132" s="441">
        <v>1632282835</v>
      </c>
    </row>
    <row r="133" spans="3:16" ht="17.25" customHeight="1">
      <c r="C133" s="318"/>
      <c r="D133" s="1678" t="s">
        <v>1353</v>
      </c>
      <c r="E133" s="1679"/>
      <c r="F133" s="550">
        <v>0</v>
      </c>
      <c r="G133" s="342">
        <v>0</v>
      </c>
      <c r="H133" s="444">
        <v>0</v>
      </c>
      <c r="I133" s="341"/>
      <c r="J133" s="325">
        <v>0</v>
      </c>
      <c r="K133" s="323">
        <v>0</v>
      </c>
      <c r="L133" s="323">
        <v>0</v>
      </c>
      <c r="M133" s="323">
        <v>0</v>
      </c>
      <c r="N133" s="325">
        <v>0</v>
      </c>
      <c r="O133" s="442">
        <v>0</v>
      </c>
      <c r="P133" s="446">
        <v>0</v>
      </c>
    </row>
    <row r="134" spans="3:16" ht="17.25" customHeight="1">
      <c r="C134" s="318"/>
      <c r="D134" s="322" t="s">
        <v>724</v>
      </c>
      <c r="E134" s="326"/>
      <c r="F134" s="550">
        <v>0</v>
      </c>
      <c r="G134" s="342">
        <v>0</v>
      </c>
      <c r="H134" s="444">
        <v>0</v>
      </c>
      <c r="I134" s="341"/>
      <c r="J134" s="325">
        <v>0</v>
      </c>
      <c r="K134" s="323">
        <v>0</v>
      </c>
      <c r="L134" s="323">
        <v>0</v>
      </c>
      <c r="M134" s="323">
        <v>0</v>
      </c>
      <c r="N134" s="325">
        <v>0</v>
      </c>
      <c r="O134" s="442">
        <v>0</v>
      </c>
      <c r="P134" s="446">
        <v>0</v>
      </c>
    </row>
    <row r="135" spans="3:16" ht="17.25" customHeight="1">
      <c r="C135" s="318"/>
      <c r="D135" s="322" t="s">
        <v>725</v>
      </c>
      <c r="E135" s="326"/>
      <c r="F135" s="323">
        <v>746944</v>
      </c>
      <c r="G135" s="323">
        <v>1209531</v>
      </c>
      <c r="H135" s="444">
        <v>1956475</v>
      </c>
      <c r="I135" s="324">
        <v>0</v>
      </c>
      <c r="J135" s="325">
        <v>40938516</v>
      </c>
      <c r="K135" s="323">
        <v>38087064</v>
      </c>
      <c r="L135" s="323">
        <v>58228768</v>
      </c>
      <c r="M135" s="323">
        <v>52289618</v>
      </c>
      <c r="N135" s="325">
        <v>30562750</v>
      </c>
      <c r="O135" s="442">
        <v>220106716</v>
      </c>
      <c r="P135" s="446">
        <v>222063191</v>
      </c>
    </row>
    <row r="136" spans="3:16" ht="17.25" customHeight="1">
      <c r="C136" s="318"/>
      <c r="D136" s="322" t="s">
        <v>726</v>
      </c>
      <c r="E136" s="326"/>
      <c r="F136" s="323">
        <v>2494592</v>
      </c>
      <c r="G136" s="323">
        <v>8915533</v>
      </c>
      <c r="H136" s="444">
        <v>11410125</v>
      </c>
      <c r="I136" s="324">
        <v>0</v>
      </c>
      <c r="J136" s="325">
        <v>35413555</v>
      </c>
      <c r="K136" s="323">
        <v>27816117</v>
      </c>
      <c r="L136" s="323">
        <v>56433364</v>
      </c>
      <c r="M136" s="323">
        <v>53911118</v>
      </c>
      <c r="N136" s="325">
        <v>30765629</v>
      </c>
      <c r="O136" s="442">
        <v>204339783</v>
      </c>
      <c r="P136" s="446">
        <v>215749908</v>
      </c>
    </row>
    <row r="137" spans="3:16" ht="17.25" customHeight="1">
      <c r="C137" s="318"/>
      <c r="D137" s="322" t="s">
        <v>727</v>
      </c>
      <c r="E137" s="326"/>
      <c r="F137" s="342">
        <v>0</v>
      </c>
      <c r="G137" s="342">
        <v>19914993</v>
      </c>
      <c r="H137" s="444">
        <v>19914993</v>
      </c>
      <c r="I137" s="341"/>
      <c r="J137" s="325">
        <v>221851001</v>
      </c>
      <c r="K137" s="323">
        <v>243361927</v>
      </c>
      <c r="L137" s="323">
        <v>338265203</v>
      </c>
      <c r="M137" s="323">
        <v>153600557</v>
      </c>
      <c r="N137" s="325">
        <v>120722560</v>
      </c>
      <c r="O137" s="442">
        <v>1077801248</v>
      </c>
      <c r="P137" s="446">
        <v>1097716241</v>
      </c>
    </row>
    <row r="138" spans="3:17" ht="17.25" customHeight="1">
      <c r="C138" s="318"/>
      <c r="D138" s="322" t="s">
        <v>728</v>
      </c>
      <c r="E138" s="326"/>
      <c r="F138" s="550">
        <v>0</v>
      </c>
      <c r="G138" s="342">
        <v>0</v>
      </c>
      <c r="H138" s="444">
        <v>0</v>
      </c>
      <c r="I138" s="343"/>
      <c r="J138" s="325">
        <v>0</v>
      </c>
      <c r="K138" s="323">
        <v>0</v>
      </c>
      <c r="L138" s="323">
        <v>0</v>
      </c>
      <c r="M138" s="323">
        <v>0</v>
      </c>
      <c r="N138" s="555">
        <v>0</v>
      </c>
      <c r="O138" s="442">
        <v>0</v>
      </c>
      <c r="P138" s="446">
        <v>0</v>
      </c>
      <c r="Q138" s="552"/>
    </row>
    <row r="139" spans="3:16" ht="24.75" customHeight="1">
      <c r="C139" s="352"/>
      <c r="D139" s="1676" t="s">
        <v>679</v>
      </c>
      <c r="E139" s="1677"/>
      <c r="F139" s="355">
        <v>0</v>
      </c>
      <c r="G139" s="355">
        <v>0</v>
      </c>
      <c r="H139" s="444">
        <v>0</v>
      </c>
      <c r="I139" s="341"/>
      <c r="J139" s="353">
        <v>4620009</v>
      </c>
      <c r="K139" s="355">
        <v>8911013</v>
      </c>
      <c r="L139" s="355">
        <v>30807922</v>
      </c>
      <c r="M139" s="355">
        <v>25714444</v>
      </c>
      <c r="N139" s="353">
        <v>26700107</v>
      </c>
      <c r="O139" s="459">
        <v>96753495</v>
      </c>
      <c r="P139" s="460">
        <v>96753495</v>
      </c>
    </row>
    <row r="140" spans="3:16" ht="24.75" customHeight="1">
      <c r="C140" s="333"/>
      <c r="D140" s="1674" t="s">
        <v>1354</v>
      </c>
      <c r="E140" s="1675"/>
      <c r="F140" s="351">
        <v>0</v>
      </c>
      <c r="G140" s="351">
        <v>0</v>
      </c>
      <c r="H140" s="444">
        <v>0</v>
      </c>
      <c r="I140" s="551"/>
      <c r="J140" s="350">
        <v>0</v>
      </c>
      <c r="K140" s="351">
        <v>0</v>
      </c>
      <c r="L140" s="351">
        <v>0</v>
      </c>
      <c r="M140" s="351">
        <v>0</v>
      </c>
      <c r="N140" s="350">
        <v>0</v>
      </c>
      <c r="O140" s="459">
        <v>0</v>
      </c>
      <c r="P140" s="460">
        <v>0</v>
      </c>
    </row>
    <row r="141" spans="3:17" ht="17.25" customHeight="1">
      <c r="C141" s="318" t="s">
        <v>729</v>
      </c>
      <c r="D141" s="320"/>
      <c r="E141" s="320"/>
      <c r="F141" s="438">
        <v>0</v>
      </c>
      <c r="G141" s="438">
        <v>0</v>
      </c>
      <c r="H141" s="439">
        <v>0</v>
      </c>
      <c r="I141" s="447"/>
      <c r="J141" s="461">
        <v>544751673</v>
      </c>
      <c r="K141" s="437">
        <v>1063706268</v>
      </c>
      <c r="L141" s="437">
        <v>1950245739</v>
      </c>
      <c r="M141" s="437">
        <v>1735059157</v>
      </c>
      <c r="N141" s="438">
        <v>2355141192</v>
      </c>
      <c r="O141" s="437">
        <v>7648904029</v>
      </c>
      <c r="P141" s="441">
        <v>7648904029</v>
      </c>
      <c r="Q141" s="298"/>
    </row>
    <row r="142" spans="3:17" ht="17.25" customHeight="1">
      <c r="C142" s="318"/>
      <c r="D142" s="329" t="s">
        <v>988</v>
      </c>
      <c r="E142" s="329"/>
      <c r="F142" s="325">
        <v>0</v>
      </c>
      <c r="G142" s="325">
        <v>0</v>
      </c>
      <c r="H142" s="444">
        <v>0</v>
      </c>
      <c r="I142" s="345"/>
      <c r="J142" s="357">
        <v>118750327</v>
      </c>
      <c r="K142" s="323">
        <v>438640374</v>
      </c>
      <c r="L142" s="323">
        <v>1111244410</v>
      </c>
      <c r="M142" s="323">
        <v>1115233334</v>
      </c>
      <c r="N142" s="325">
        <v>1360481350</v>
      </c>
      <c r="O142" s="442">
        <v>4144349795</v>
      </c>
      <c r="P142" s="446">
        <v>4144349795</v>
      </c>
      <c r="Q142" s="298"/>
    </row>
    <row r="143" spans="3:17" ht="17.25" customHeight="1">
      <c r="C143" s="318"/>
      <c r="D143" s="329" t="s">
        <v>989</v>
      </c>
      <c r="E143" s="329"/>
      <c r="F143" s="323">
        <v>0</v>
      </c>
      <c r="G143" s="325">
        <v>0</v>
      </c>
      <c r="H143" s="444">
        <v>0</v>
      </c>
      <c r="I143" s="346"/>
      <c r="J143" s="357">
        <v>425972823</v>
      </c>
      <c r="K143" s="323">
        <v>616781567</v>
      </c>
      <c r="L143" s="323">
        <v>815428110</v>
      </c>
      <c r="M143" s="323">
        <v>532354010</v>
      </c>
      <c r="N143" s="325">
        <v>542344750</v>
      </c>
      <c r="O143" s="442">
        <v>2932881260</v>
      </c>
      <c r="P143" s="446">
        <v>2932881260</v>
      </c>
      <c r="Q143" s="298"/>
    </row>
    <row r="144" spans="3:17" ht="17.25" customHeight="1">
      <c r="C144" s="318"/>
      <c r="D144" s="347" t="s">
        <v>990</v>
      </c>
      <c r="E144" s="347"/>
      <c r="F144" s="338">
        <v>0</v>
      </c>
      <c r="G144" s="356">
        <v>0</v>
      </c>
      <c r="H144" s="453">
        <v>0</v>
      </c>
      <c r="I144" s="349"/>
      <c r="J144" s="358">
        <v>28523</v>
      </c>
      <c r="K144" s="351">
        <v>8284327</v>
      </c>
      <c r="L144" s="351">
        <v>23573219</v>
      </c>
      <c r="M144" s="351">
        <v>87471813</v>
      </c>
      <c r="N144" s="350">
        <v>452315092</v>
      </c>
      <c r="O144" s="455">
        <v>571672974</v>
      </c>
      <c r="P144" s="456">
        <v>571672974</v>
      </c>
      <c r="Q144" s="298"/>
    </row>
    <row r="145" spans="3:17" ht="17.25" customHeight="1" thickBot="1">
      <c r="C145" s="392" t="s">
        <v>730</v>
      </c>
      <c r="D145" s="393"/>
      <c r="E145" s="393"/>
      <c r="F145" s="449">
        <v>949457422</v>
      </c>
      <c r="G145" s="449">
        <v>1263125016</v>
      </c>
      <c r="H145" s="450">
        <v>2212582438</v>
      </c>
      <c r="I145" s="451">
        <v>0</v>
      </c>
      <c r="J145" s="463">
        <v>3633304150</v>
      </c>
      <c r="K145" s="448">
        <v>3797300922</v>
      </c>
      <c r="L145" s="448">
        <v>5226458878</v>
      </c>
      <c r="M145" s="448">
        <v>3767647615</v>
      </c>
      <c r="N145" s="449">
        <v>4540692052</v>
      </c>
      <c r="O145" s="448">
        <v>20965403617</v>
      </c>
      <c r="P145" s="457">
        <v>23177986055</v>
      </c>
      <c r="Q145" s="298"/>
    </row>
    <row r="146" ht="13.5">
      <c r="Q146" s="298"/>
    </row>
  </sheetData>
  <sheetProtection/>
  <mergeCells count="12">
    <mergeCell ref="D30:E30"/>
    <mergeCell ref="D63:E63"/>
    <mergeCell ref="D70:E70"/>
    <mergeCell ref="D98:E98"/>
    <mergeCell ref="D105:E105"/>
    <mergeCell ref="D133:E133"/>
    <mergeCell ref="D140:E140"/>
    <mergeCell ref="D139:E139"/>
    <mergeCell ref="D36:E36"/>
    <mergeCell ref="D69:E69"/>
    <mergeCell ref="D104:E104"/>
    <mergeCell ref="D37:E37"/>
  </mergeCells>
  <printOptions horizontalCentered="1"/>
  <pageMargins left="0.3937007874015748" right="0.3937007874015748" top="0.7086614173228347" bottom="0.4724409448818898" header="0.5118110236220472" footer="0.31496062992125984"/>
  <pageSetup firstPageNumber="32" useFirstPageNumber="1" horizontalDpi="600" verticalDpi="600" orientation="landscape" paperSize="9" scale="67" r:id="rId2"/>
  <headerFooter scaleWithDoc="0" alignWithMargins="0">
    <oddFooter>&amp;C- &amp;P -</oddFooter>
  </headerFooter>
  <rowBreaks count="3" manualBreakCount="3">
    <brk id="42" max="255" man="1"/>
    <brk id="75" max="255" man="1"/>
    <brk id="110" max="25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AE138"/>
  <sheetViews>
    <sheetView view="pageBreakPreview" zoomScaleSheetLayoutView="100" zoomScalePageLayoutView="0" workbookViewId="0" topLeftCell="A1">
      <selection activeCell="BM77" sqref="BM77"/>
    </sheetView>
  </sheetViews>
  <sheetFormatPr defaultColWidth="2.625" defaultRowHeight="13.5"/>
  <cols>
    <col min="1" max="29" width="2.625" style="0" customWidth="1"/>
    <col min="30" max="30" width="4.50390625" style="0" bestFit="1" customWidth="1"/>
  </cols>
  <sheetData>
    <row r="1" ht="13.5">
      <c r="A1" t="s">
        <v>542</v>
      </c>
    </row>
    <row r="3" spans="29:31" ht="13.5">
      <c r="AC3" s="566" t="s">
        <v>589</v>
      </c>
      <c r="AD3" s="566"/>
      <c r="AE3" s="566"/>
    </row>
    <row r="5" spans="1:30" ht="13.5">
      <c r="A5" t="s">
        <v>543</v>
      </c>
      <c r="C5" t="s">
        <v>551</v>
      </c>
      <c r="R5" s="565" t="s">
        <v>590</v>
      </c>
      <c r="S5" s="565"/>
      <c r="T5" s="565"/>
      <c r="U5" s="565"/>
      <c r="V5" s="565"/>
      <c r="W5" s="565"/>
      <c r="X5" s="565"/>
      <c r="Y5" s="565"/>
      <c r="Z5" s="565"/>
      <c r="AA5" s="565"/>
      <c r="AB5" s="565"/>
      <c r="AD5">
        <v>2</v>
      </c>
    </row>
    <row r="6" spans="18:28" ht="13.5">
      <c r="R6" s="10"/>
      <c r="S6" s="10"/>
      <c r="T6" s="10"/>
      <c r="U6" s="10"/>
      <c r="V6" s="10"/>
      <c r="W6" s="10"/>
      <c r="X6" s="10"/>
      <c r="Y6" s="10"/>
      <c r="Z6" s="10"/>
      <c r="AA6" s="10"/>
      <c r="AB6" s="10"/>
    </row>
    <row r="7" spans="1:30" ht="13.5">
      <c r="A7" t="s">
        <v>544</v>
      </c>
      <c r="C7" t="s">
        <v>552</v>
      </c>
      <c r="R7" s="565" t="s">
        <v>590</v>
      </c>
      <c r="S7" s="565"/>
      <c r="T7" s="565"/>
      <c r="U7" s="565"/>
      <c r="V7" s="565"/>
      <c r="W7" s="565"/>
      <c r="X7" s="565"/>
      <c r="Y7" s="565"/>
      <c r="Z7" s="565"/>
      <c r="AA7" s="565"/>
      <c r="AB7" s="565"/>
      <c r="AD7">
        <v>3</v>
      </c>
    </row>
    <row r="8" spans="18:28" ht="13.5">
      <c r="R8" s="10"/>
      <c r="S8" s="10"/>
      <c r="T8" s="10"/>
      <c r="U8" s="10"/>
      <c r="V8" s="10"/>
      <c r="W8" s="10"/>
      <c r="X8" s="10"/>
      <c r="Y8" s="10"/>
      <c r="Z8" s="10"/>
      <c r="AA8" s="10"/>
      <c r="AB8" s="10"/>
    </row>
    <row r="9" spans="1:30" ht="13.5">
      <c r="A9" t="s">
        <v>545</v>
      </c>
      <c r="C9" t="s">
        <v>180</v>
      </c>
      <c r="R9" s="565" t="s">
        <v>590</v>
      </c>
      <c r="S9" s="565"/>
      <c r="T9" s="565"/>
      <c r="U9" s="565"/>
      <c r="V9" s="565"/>
      <c r="W9" s="565"/>
      <c r="X9" s="565"/>
      <c r="Y9" s="565"/>
      <c r="Z9" s="565"/>
      <c r="AA9" s="565"/>
      <c r="AB9" s="565"/>
      <c r="AD9" s="162">
        <v>6</v>
      </c>
    </row>
    <row r="10" spans="18:30" ht="13.5">
      <c r="R10" s="10"/>
      <c r="S10" s="10"/>
      <c r="T10" s="10"/>
      <c r="U10" s="10"/>
      <c r="V10" s="10"/>
      <c r="W10" s="10"/>
      <c r="X10" s="10"/>
      <c r="Y10" s="10"/>
      <c r="Z10" s="10"/>
      <c r="AA10" s="10"/>
      <c r="AB10" s="10"/>
      <c r="AD10" s="162"/>
    </row>
    <row r="11" spans="1:30" ht="13.5">
      <c r="A11" t="s">
        <v>546</v>
      </c>
      <c r="C11" t="s">
        <v>181</v>
      </c>
      <c r="R11" s="565" t="s">
        <v>590</v>
      </c>
      <c r="S11" s="565"/>
      <c r="T11" s="565"/>
      <c r="U11" s="565"/>
      <c r="V11" s="565"/>
      <c r="W11" s="565"/>
      <c r="X11" s="565"/>
      <c r="Y11" s="565"/>
      <c r="Z11" s="565"/>
      <c r="AA11" s="565"/>
      <c r="AB11" s="565"/>
      <c r="AD11" s="162">
        <v>7</v>
      </c>
    </row>
    <row r="12" spans="18:30" ht="13.5">
      <c r="R12" s="10"/>
      <c r="S12" s="10"/>
      <c r="T12" s="10"/>
      <c r="U12" s="10"/>
      <c r="V12" s="10"/>
      <c r="W12" s="10"/>
      <c r="X12" s="10"/>
      <c r="Y12" s="10"/>
      <c r="Z12" s="10"/>
      <c r="AA12" s="10"/>
      <c r="AB12" s="10"/>
      <c r="AD12" s="162"/>
    </row>
    <row r="13" spans="1:30" ht="13.5">
      <c r="A13" t="s">
        <v>547</v>
      </c>
      <c r="C13" t="s">
        <v>586</v>
      </c>
      <c r="R13" s="565" t="s">
        <v>590</v>
      </c>
      <c r="S13" s="565"/>
      <c r="T13" s="565"/>
      <c r="U13" s="565"/>
      <c r="V13" s="565"/>
      <c r="W13" s="565"/>
      <c r="X13" s="565"/>
      <c r="Y13" s="565"/>
      <c r="Z13" s="565"/>
      <c r="AA13" s="565"/>
      <c r="AB13" s="565"/>
      <c r="AD13" s="162">
        <v>8</v>
      </c>
    </row>
    <row r="14" spans="18:30" ht="13.5">
      <c r="R14" s="10"/>
      <c r="S14" s="10"/>
      <c r="T14" s="10"/>
      <c r="U14" s="10"/>
      <c r="V14" s="10"/>
      <c r="W14" s="10"/>
      <c r="X14" s="10"/>
      <c r="Y14" s="10"/>
      <c r="Z14" s="10"/>
      <c r="AA14" s="10"/>
      <c r="AB14" s="10"/>
      <c r="AD14" s="162"/>
    </row>
    <row r="15" spans="1:30" ht="13.5">
      <c r="A15" t="s">
        <v>548</v>
      </c>
      <c r="C15" t="s">
        <v>587</v>
      </c>
      <c r="R15" s="565" t="s">
        <v>590</v>
      </c>
      <c r="S15" s="565"/>
      <c r="T15" s="565"/>
      <c r="U15" s="565"/>
      <c r="V15" s="565"/>
      <c r="W15" s="565"/>
      <c r="X15" s="565"/>
      <c r="Y15" s="565"/>
      <c r="Z15" s="565"/>
      <c r="AA15" s="565"/>
      <c r="AB15" s="565"/>
      <c r="AD15" s="162">
        <v>10</v>
      </c>
    </row>
    <row r="16" spans="18:30" ht="13.5">
      <c r="R16" s="10"/>
      <c r="S16" s="10"/>
      <c r="T16" s="10"/>
      <c r="U16" s="10"/>
      <c r="V16" s="10"/>
      <c r="W16" s="10"/>
      <c r="X16" s="10"/>
      <c r="Y16" s="10"/>
      <c r="Z16" s="10"/>
      <c r="AA16" s="10"/>
      <c r="AB16" s="10"/>
      <c r="AD16" s="162"/>
    </row>
    <row r="17" spans="1:30" ht="13.5">
      <c r="A17" t="s">
        <v>550</v>
      </c>
      <c r="C17" t="s">
        <v>802</v>
      </c>
      <c r="R17" s="565" t="s">
        <v>590</v>
      </c>
      <c r="S17" s="565"/>
      <c r="T17" s="565"/>
      <c r="U17" s="565"/>
      <c r="V17" s="565"/>
      <c r="W17" s="565"/>
      <c r="X17" s="565"/>
      <c r="Y17" s="565"/>
      <c r="Z17" s="565"/>
      <c r="AA17" s="565"/>
      <c r="AB17" s="565"/>
      <c r="AD17" s="162">
        <v>12</v>
      </c>
    </row>
    <row r="18" spans="18:30" ht="13.5">
      <c r="R18" s="10"/>
      <c r="S18" s="10"/>
      <c r="T18" s="10"/>
      <c r="U18" s="10"/>
      <c r="V18" s="10"/>
      <c r="W18" s="10"/>
      <c r="X18" s="10"/>
      <c r="Y18" s="10"/>
      <c r="Z18" s="10"/>
      <c r="AA18" s="10"/>
      <c r="AB18" s="10"/>
      <c r="AD18" s="162"/>
    </row>
    <row r="19" spans="1:30" ht="13.5">
      <c r="A19" t="s">
        <v>801</v>
      </c>
      <c r="C19" t="s">
        <v>588</v>
      </c>
      <c r="R19" s="565" t="s">
        <v>590</v>
      </c>
      <c r="S19" s="565"/>
      <c r="T19" s="565"/>
      <c r="U19" s="565"/>
      <c r="V19" s="565"/>
      <c r="W19" s="565"/>
      <c r="X19" s="565"/>
      <c r="Y19" s="565"/>
      <c r="Z19" s="565"/>
      <c r="AA19" s="565"/>
      <c r="AB19" s="565"/>
      <c r="AD19" s="162">
        <v>14</v>
      </c>
    </row>
    <row r="20" spans="18:30" ht="13.5">
      <c r="R20" s="10"/>
      <c r="S20" s="10"/>
      <c r="T20" s="10"/>
      <c r="U20" s="10"/>
      <c r="V20" s="10"/>
      <c r="W20" s="10"/>
      <c r="X20" s="10"/>
      <c r="Y20" s="10"/>
      <c r="Z20" s="10"/>
      <c r="AA20" s="10"/>
      <c r="AB20" s="10"/>
      <c r="AD20" s="162"/>
    </row>
    <row r="21" spans="1:30" ht="13.5">
      <c r="A21" t="s">
        <v>574</v>
      </c>
      <c r="R21" s="565" t="s">
        <v>590</v>
      </c>
      <c r="S21" s="565"/>
      <c r="T21" s="565"/>
      <c r="U21" s="565"/>
      <c r="V21" s="565"/>
      <c r="W21" s="565"/>
      <c r="X21" s="565"/>
      <c r="Y21" s="565"/>
      <c r="Z21" s="565"/>
      <c r="AA21" s="565"/>
      <c r="AB21" s="565"/>
      <c r="AD21" s="162">
        <v>15</v>
      </c>
    </row>
    <row r="22" ht="13.5">
      <c r="AD22" s="162"/>
    </row>
    <row r="23" spans="1:30" ht="13.5">
      <c r="A23" t="s">
        <v>1365</v>
      </c>
      <c r="R23" s="565" t="s">
        <v>590</v>
      </c>
      <c r="S23" s="565"/>
      <c r="T23" s="565"/>
      <c r="U23" s="565"/>
      <c r="V23" s="565"/>
      <c r="W23" s="565"/>
      <c r="X23" s="565"/>
      <c r="Y23" s="565"/>
      <c r="Z23" s="565"/>
      <c r="AA23" s="565"/>
      <c r="AB23" s="565"/>
      <c r="AD23" s="162">
        <v>26</v>
      </c>
    </row>
    <row r="27" ht="13.5">
      <c r="B27" t="s">
        <v>642</v>
      </c>
    </row>
    <row r="29" spans="3:12" ht="18" customHeight="1">
      <c r="C29" s="406" t="s">
        <v>643</v>
      </c>
      <c r="D29" t="s">
        <v>644</v>
      </c>
      <c r="H29" t="s">
        <v>647</v>
      </c>
      <c r="I29" s="529" t="s">
        <v>396</v>
      </c>
      <c r="L29" t="s">
        <v>646</v>
      </c>
    </row>
    <row r="30" spans="3:12" ht="18" customHeight="1">
      <c r="C30" s="406" t="s">
        <v>643</v>
      </c>
      <c r="D30" t="s">
        <v>645</v>
      </c>
      <c r="H30" t="s">
        <v>647</v>
      </c>
      <c r="I30" t="s">
        <v>575</v>
      </c>
      <c r="L30" t="s">
        <v>648</v>
      </c>
    </row>
    <row r="31" ht="13.5">
      <c r="C31" s="406"/>
    </row>
    <row r="138" ht="13.5">
      <c r="F138">
        <v>0</v>
      </c>
    </row>
  </sheetData>
  <sheetProtection/>
  <mergeCells count="11">
    <mergeCell ref="R11:AB11"/>
    <mergeCell ref="R15:AB15"/>
    <mergeCell ref="R23:AB23"/>
    <mergeCell ref="R21:AB21"/>
    <mergeCell ref="R19:AB19"/>
    <mergeCell ref="R17:AB17"/>
    <mergeCell ref="AC3:AE3"/>
    <mergeCell ref="R5:AB5"/>
    <mergeCell ref="R7:AB7"/>
    <mergeCell ref="R13:AB13"/>
    <mergeCell ref="R9:AB9"/>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scaleWithDoc="0" alignWithMargins="0">
    <oddFooter>&amp;C－&amp;P－</oddFooter>
  </headerFooter>
  <ignoredErrors>
    <ignoredError sqref="I29" numberStoredAsText="1"/>
  </ignoredErrors>
</worksheet>
</file>

<file path=xl/worksheets/sheet20.xml><?xml version="1.0" encoding="utf-8"?>
<worksheet xmlns="http://schemas.openxmlformats.org/spreadsheetml/2006/main" xmlns:r="http://schemas.openxmlformats.org/officeDocument/2006/relationships">
  <sheetPr>
    <tabColor indexed="13"/>
  </sheetPr>
  <dimension ref="A1:Q145"/>
  <sheetViews>
    <sheetView view="pageBreakPreview" zoomScaleSheetLayoutView="100" zoomScalePageLayoutView="0" workbookViewId="0" topLeftCell="A1">
      <selection activeCell="U176" sqref="U176"/>
    </sheetView>
  </sheetViews>
  <sheetFormatPr defaultColWidth="9.00390625" defaultRowHeight="13.5"/>
  <cols>
    <col min="1" max="2" width="1.625" style="298" customWidth="1"/>
    <col min="3" max="4" width="3.625" style="298" customWidth="1"/>
    <col min="5" max="5" width="21.25390625" style="298" customWidth="1"/>
    <col min="6" max="16" width="13.125" style="298" customWidth="1"/>
    <col min="17" max="16384" width="9.00390625" style="299" customWidth="1"/>
  </cols>
  <sheetData>
    <row r="1" spans="1:9" ht="13.5">
      <c r="A1" s="298" t="s">
        <v>539</v>
      </c>
      <c r="I1" s="300" t="s">
        <v>13</v>
      </c>
    </row>
    <row r="2" spans="9:15" ht="13.5">
      <c r="I2" s="556" t="s">
        <v>1535</v>
      </c>
      <c r="N2" s="363" t="s">
        <v>734</v>
      </c>
      <c r="O2" s="363" t="s">
        <v>1049</v>
      </c>
    </row>
    <row r="3" spans="2:15" ht="13.5">
      <c r="B3" s="298" t="s">
        <v>1050</v>
      </c>
      <c r="M3" s="32"/>
      <c r="N3" s="364" t="s">
        <v>736</v>
      </c>
      <c r="O3" s="364" t="s">
        <v>737</v>
      </c>
    </row>
    <row r="4" spans="2:9" ht="13.5">
      <c r="B4" s="298" t="s">
        <v>972</v>
      </c>
      <c r="I4" s="301"/>
    </row>
    <row r="5" ht="14.25" thickBot="1">
      <c r="C5" s="298" t="s">
        <v>808</v>
      </c>
    </row>
    <row r="6" spans="3:16" ht="17.25" customHeight="1">
      <c r="C6" s="302" t="s">
        <v>15</v>
      </c>
      <c r="D6" s="303"/>
      <c r="E6" s="303"/>
      <c r="F6" s="304" t="s">
        <v>16</v>
      </c>
      <c r="G6" s="305"/>
      <c r="H6" s="306"/>
      <c r="I6" s="307" t="s">
        <v>17</v>
      </c>
      <c r="J6" s="305"/>
      <c r="K6" s="305"/>
      <c r="L6" s="305"/>
      <c r="M6" s="305"/>
      <c r="N6" s="305"/>
      <c r="O6" s="306"/>
      <c r="P6" s="308" t="s">
        <v>327</v>
      </c>
    </row>
    <row r="7" spans="3:16" ht="17.25" customHeight="1">
      <c r="C7" s="309"/>
      <c r="D7" s="310"/>
      <c r="E7" s="310"/>
      <c r="F7" s="311" t="s">
        <v>127</v>
      </c>
      <c r="G7" s="312" t="s">
        <v>18</v>
      </c>
      <c r="H7" s="313" t="s">
        <v>128</v>
      </c>
      <c r="I7" s="314" t="s">
        <v>19</v>
      </c>
      <c r="J7" s="312" t="s">
        <v>992</v>
      </c>
      <c r="K7" s="311" t="s">
        <v>993</v>
      </c>
      <c r="L7" s="311" t="s">
        <v>691</v>
      </c>
      <c r="M7" s="311" t="s">
        <v>692</v>
      </c>
      <c r="N7" s="312" t="s">
        <v>693</v>
      </c>
      <c r="O7" s="313" t="s">
        <v>991</v>
      </c>
      <c r="P7" s="315"/>
    </row>
    <row r="8" spans="3:16" ht="17.25" customHeight="1">
      <c r="C8" s="365" t="s">
        <v>738</v>
      </c>
      <c r="D8" s="359"/>
      <c r="E8" s="359"/>
      <c r="F8" s="359"/>
      <c r="G8" s="359"/>
      <c r="H8" s="359"/>
      <c r="I8" s="359"/>
      <c r="J8" s="359"/>
      <c r="K8" s="359"/>
      <c r="L8" s="359"/>
      <c r="M8" s="359"/>
      <c r="N8" s="359"/>
      <c r="O8" s="359"/>
      <c r="P8" s="360"/>
    </row>
    <row r="9" spans="3:16" ht="17.25" customHeight="1">
      <c r="C9" s="316" t="s">
        <v>20</v>
      </c>
      <c r="D9" s="317"/>
      <c r="E9" s="317"/>
      <c r="F9" s="437">
        <v>1278</v>
      </c>
      <c r="G9" s="438">
        <v>1459</v>
      </c>
      <c r="H9" s="439">
        <v>2737</v>
      </c>
      <c r="I9" s="440">
        <v>0</v>
      </c>
      <c r="J9" s="438">
        <v>3113</v>
      </c>
      <c r="K9" s="437">
        <v>2200</v>
      </c>
      <c r="L9" s="437">
        <v>1720</v>
      </c>
      <c r="M9" s="437">
        <v>1292</v>
      </c>
      <c r="N9" s="438">
        <v>1751</v>
      </c>
      <c r="O9" s="437">
        <v>10076</v>
      </c>
      <c r="P9" s="441">
        <v>12813</v>
      </c>
    </row>
    <row r="10" spans="3:16" ht="17.25" customHeight="1">
      <c r="C10" s="318"/>
      <c r="D10" s="319" t="s">
        <v>21</v>
      </c>
      <c r="E10" s="320"/>
      <c r="F10" s="442">
        <v>382</v>
      </c>
      <c r="G10" s="443">
        <v>428</v>
      </c>
      <c r="H10" s="444">
        <v>810</v>
      </c>
      <c r="I10" s="445">
        <v>0</v>
      </c>
      <c r="J10" s="443">
        <v>1041</v>
      </c>
      <c r="K10" s="442">
        <v>592</v>
      </c>
      <c r="L10" s="442">
        <v>481</v>
      </c>
      <c r="M10" s="442">
        <v>403</v>
      </c>
      <c r="N10" s="443">
        <v>797</v>
      </c>
      <c r="O10" s="442">
        <v>3314</v>
      </c>
      <c r="P10" s="446">
        <v>4124</v>
      </c>
    </row>
    <row r="11" spans="3:16" ht="17.25" customHeight="1">
      <c r="C11" s="318"/>
      <c r="D11" s="321"/>
      <c r="E11" s="322" t="s">
        <v>22</v>
      </c>
      <c r="F11" s="323">
        <v>202</v>
      </c>
      <c r="G11" s="323">
        <v>211</v>
      </c>
      <c r="H11" s="444">
        <v>413</v>
      </c>
      <c r="I11" s="324">
        <v>0</v>
      </c>
      <c r="J11" s="325">
        <v>511</v>
      </c>
      <c r="K11" s="323">
        <v>279</v>
      </c>
      <c r="L11" s="323">
        <v>231</v>
      </c>
      <c r="M11" s="323">
        <v>161</v>
      </c>
      <c r="N11" s="325">
        <v>365</v>
      </c>
      <c r="O11" s="442">
        <v>1547</v>
      </c>
      <c r="P11" s="446">
        <v>1960</v>
      </c>
    </row>
    <row r="12" spans="3:16" ht="17.25" customHeight="1">
      <c r="C12" s="318"/>
      <c r="D12" s="321"/>
      <c r="E12" s="322" t="s">
        <v>23</v>
      </c>
      <c r="F12" s="323">
        <v>0</v>
      </c>
      <c r="G12" s="323">
        <v>0</v>
      </c>
      <c r="H12" s="444">
        <v>0</v>
      </c>
      <c r="I12" s="324">
        <v>0</v>
      </c>
      <c r="J12" s="325">
        <v>2</v>
      </c>
      <c r="K12" s="323">
        <v>9</v>
      </c>
      <c r="L12" s="323">
        <v>20</v>
      </c>
      <c r="M12" s="323">
        <v>27</v>
      </c>
      <c r="N12" s="325">
        <v>105</v>
      </c>
      <c r="O12" s="442">
        <v>163</v>
      </c>
      <c r="P12" s="446">
        <v>163</v>
      </c>
    </row>
    <row r="13" spans="3:16" ht="17.25" customHeight="1">
      <c r="C13" s="318"/>
      <c r="D13" s="321"/>
      <c r="E13" s="322" t="s">
        <v>24</v>
      </c>
      <c r="F13" s="323">
        <v>168</v>
      </c>
      <c r="G13" s="323">
        <v>183</v>
      </c>
      <c r="H13" s="444">
        <v>351</v>
      </c>
      <c r="I13" s="324">
        <v>0</v>
      </c>
      <c r="J13" s="325">
        <v>339</v>
      </c>
      <c r="K13" s="323">
        <v>249</v>
      </c>
      <c r="L13" s="323">
        <v>163</v>
      </c>
      <c r="M13" s="323">
        <v>113</v>
      </c>
      <c r="N13" s="325">
        <v>146</v>
      </c>
      <c r="O13" s="442">
        <v>1010</v>
      </c>
      <c r="P13" s="446">
        <v>1361</v>
      </c>
    </row>
    <row r="14" spans="3:16" ht="17.25" customHeight="1">
      <c r="C14" s="318"/>
      <c r="D14" s="321"/>
      <c r="E14" s="322" t="s">
        <v>25</v>
      </c>
      <c r="F14" s="323">
        <v>12</v>
      </c>
      <c r="G14" s="323">
        <v>22</v>
      </c>
      <c r="H14" s="444">
        <v>34</v>
      </c>
      <c r="I14" s="324">
        <v>0</v>
      </c>
      <c r="J14" s="325">
        <v>51</v>
      </c>
      <c r="K14" s="323">
        <v>7</v>
      </c>
      <c r="L14" s="323">
        <v>5</v>
      </c>
      <c r="M14" s="323">
        <v>2</v>
      </c>
      <c r="N14" s="325">
        <v>34</v>
      </c>
      <c r="O14" s="442">
        <v>99</v>
      </c>
      <c r="P14" s="446">
        <v>133</v>
      </c>
    </row>
    <row r="15" spans="3:16" ht="17.25" customHeight="1">
      <c r="C15" s="318"/>
      <c r="D15" s="321"/>
      <c r="E15" s="322" t="s">
        <v>26</v>
      </c>
      <c r="F15" s="323">
        <v>0</v>
      </c>
      <c r="G15" s="323">
        <v>12</v>
      </c>
      <c r="H15" s="444">
        <v>12</v>
      </c>
      <c r="I15" s="324">
        <v>0</v>
      </c>
      <c r="J15" s="325">
        <v>138</v>
      </c>
      <c r="K15" s="323">
        <v>48</v>
      </c>
      <c r="L15" s="323">
        <v>62</v>
      </c>
      <c r="M15" s="323">
        <v>100</v>
      </c>
      <c r="N15" s="325">
        <v>147</v>
      </c>
      <c r="O15" s="442">
        <v>495</v>
      </c>
      <c r="P15" s="446">
        <v>507</v>
      </c>
    </row>
    <row r="16" spans="3:16" ht="17.25" customHeight="1">
      <c r="C16" s="318"/>
      <c r="D16" s="319" t="s">
        <v>27</v>
      </c>
      <c r="E16" s="326"/>
      <c r="F16" s="442">
        <v>180</v>
      </c>
      <c r="G16" s="443">
        <v>196</v>
      </c>
      <c r="H16" s="444">
        <v>376</v>
      </c>
      <c r="I16" s="445">
        <v>0</v>
      </c>
      <c r="J16" s="443">
        <v>455</v>
      </c>
      <c r="K16" s="442">
        <v>461</v>
      </c>
      <c r="L16" s="442">
        <v>367</v>
      </c>
      <c r="M16" s="442">
        <v>245</v>
      </c>
      <c r="N16" s="443">
        <v>148</v>
      </c>
      <c r="O16" s="442">
        <v>1676</v>
      </c>
      <c r="P16" s="446">
        <v>2052</v>
      </c>
    </row>
    <row r="17" spans="3:16" ht="17.25" customHeight="1">
      <c r="C17" s="318"/>
      <c r="D17" s="321"/>
      <c r="E17" s="327" t="s">
        <v>28</v>
      </c>
      <c r="F17" s="323">
        <v>106</v>
      </c>
      <c r="G17" s="323">
        <v>140</v>
      </c>
      <c r="H17" s="444">
        <v>246</v>
      </c>
      <c r="I17" s="324">
        <v>0</v>
      </c>
      <c r="J17" s="325">
        <v>294</v>
      </c>
      <c r="K17" s="323">
        <v>284</v>
      </c>
      <c r="L17" s="323">
        <v>245</v>
      </c>
      <c r="M17" s="323">
        <v>167</v>
      </c>
      <c r="N17" s="325">
        <v>121</v>
      </c>
      <c r="O17" s="442">
        <v>1111</v>
      </c>
      <c r="P17" s="446">
        <v>1357</v>
      </c>
    </row>
    <row r="18" spans="3:16" ht="17.25" customHeight="1">
      <c r="C18" s="318"/>
      <c r="D18" s="321"/>
      <c r="E18" s="327" t="s">
        <v>29</v>
      </c>
      <c r="F18" s="323">
        <v>74</v>
      </c>
      <c r="G18" s="323">
        <v>56</v>
      </c>
      <c r="H18" s="444">
        <v>130</v>
      </c>
      <c r="I18" s="324">
        <v>0</v>
      </c>
      <c r="J18" s="325">
        <v>161</v>
      </c>
      <c r="K18" s="323">
        <v>177</v>
      </c>
      <c r="L18" s="323">
        <v>122</v>
      </c>
      <c r="M18" s="323">
        <v>78</v>
      </c>
      <c r="N18" s="325">
        <v>27</v>
      </c>
      <c r="O18" s="442">
        <v>565</v>
      </c>
      <c r="P18" s="446">
        <v>695</v>
      </c>
    </row>
    <row r="19" spans="3:16" ht="17.25" customHeight="1">
      <c r="C19" s="318"/>
      <c r="D19" s="319" t="s">
        <v>12</v>
      </c>
      <c r="E19" s="320"/>
      <c r="F19" s="442">
        <v>0</v>
      </c>
      <c r="G19" s="443">
        <v>4</v>
      </c>
      <c r="H19" s="444">
        <v>4</v>
      </c>
      <c r="I19" s="445">
        <v>0</v>
      </c>
      <c r="J19" s="443">
        <v>14</v>
      </c>
      <c r="K19" s="442">
        <v>43</v>
      </c>
      <c r="L19" s="442">
        <v>61</v>
      </c>
      <c r="M19" s="442">
        <v>67</v>
      </c>
      <c r="N19" s="443">
        <v>79</v>
      </c>
      <c r="O19" s="442">
        <v>264</v>
      </c>
      <c r="P19" s="446">
        <v>268</v>
      </c>
    </row>
    <row r="20" spans="3:16" ht="17.25" customHeight="1">
      <c r="C20" s="318"/>
      <c r="D20" s="321"/>
      <c r="E20" s="322" t="s">
        <v>30</v>
      </c>
      <c r="F20" s="323">
        <v>0</v>
      </c>
      <c r="G20" s="323">
        <v>1</v>
      </c>
      <c r="H20" s="444">
        <v>1</v>
      </c>
      <c r="I20" s="324">
        <v>0</v>
      </c>
      <c r="J20" s="325">
        <v>14</v>
      </c>
      <c r="K20" s="323">
        <v>31</v>
      </c>
      <c r="L20" s="323">
        <v>45</v>
      </c>
      <c r="M20" s="323">
        <v>58</v>
      </c>
      <c r="N20" s="325">
        <v>57</v>
      </c>
      <c r="O20" s="442">
        <v>205</v>
      </c>
      <c r="P20" s="446">
        <v>206</v>
      </c>
    </row>
    <row r="21" spans="3:16" ht="24.75" customHeight="1">
      <c r="C21" s="318"/>
      <c r="D21" s="321"/>
      <c r="E21" s="328" t="s">
        <v>31</v>
      </c>
      <c r="F21" s="323">
        <v>0</v>
      </c>
      <c r="G21" s="323">
        <v>3</v>
      </c>
      <c r="H21" s="444">
        <v>3</v>
      </c>
      <c r="I21" s="324">
        <v>0</v>
      </c>
      <c r="J21" s="325">
        <v>0</v>
      </c>
      <c r="K21" s="323">
        <v>12</v>
      </c>
      <c r="L21" s="323">
        <v>15</v>
      </c>
      <c r="M21" s="323">
        <v>9</v>
      </c>
      <c r="N21" s="325">
        <v>22</v>
      </c>
      <c r="O21" s="442">
        <v>58</v>
      </c>
      <c r="P21" s="446">
        <v>61</v>
      </c>
    </row>
    <row r="22" spans="3:16" ht="24.75" customHeight="1">
      <c r="C22" s="318"/>
      <c r="D22" s="327"/>
      <c r="E22" s="328" t="s">
        <v>32</v>
      </c>
      <c r="F22" s="323">
        <v>0</v>
      </c>
      <c r="G22" s="323">
        <v>0</v>
      </c>
      <c r="H22" s="444">
        <v>0</v>
      </c>
      <c r="I22" s="324">
        <v>0</v>
      </c>
      <c r="J22" s="325">
        <v>0</v>
      </c>
      <c r="K22" s="323">
        <v>0</v>
      </c>
      <c r="L22" s="323">
        <v>1</v>
      </c>
      <c r="M22" s="323">
        <v>0</v>
      </c>
      <c r="N22" s="325">
        <v>0</v>
      </c>
      <c r="O22" s="442">
        <v>1</v>
      </c>
      <c r="P22" s="446">
        <v>1</v>
      </c>
    </row>
    <row r="23" spans="3:16" ht="17.25" customHeight="1">
      <c r="C23" s="318"/>
      <c r="D23" s="319" t="s">
        <v>534</v>
      </c>
      <c r="E23" s="320"/>
      <c r="F23" s="442">
        <v>171</v>
      </c>
      <c r="G23" s="443">
        <v>279</v>
      </c>
      <c r="H23" s="444">
        <v>450</v>
      </c>
      <c r="I23" s="445">
        <v>0</v>
      </c>
      <c r="J23" s="443">
        <v>676</v>
      </c>
      <c r="K23" s="442">
        <v>530</v>
      </c>
      <c r="L23" s="442">
        <v>387</v>
      </c>
      <c r="M23" s="442">
        <v>289</v>
      </c>
      <c r="N23" s="443">
        <v>398</v>
      </c>
      <c r="O23" s="442">
        <v>2280</v>
      </c>
      <c r="P23" s="446">
        <v>2730</v>
      </c>
    </row>
    <row r="24" spans="3:16" ht="17.25" customHeight="1">
      <c r="C24" s="318"/>
      <c r="D24" s="321"/>
      <c r="E24" s="329" t="s">
        <v>393</v>
      </c>
      <c r="F24" s="323">
        <v>164</v>
      </c>
      <c r="G24" s="323">
        <v>267</v>
      </c>
      <c r="H24" s="444">
        <v>431</v>
      </c>
      <c r="I24" s="324">
        <v>0</v>
      </c>
      <c r="J24" s="325">
        <v>641</v>
      </c>
      <c r="K24" s="323">
        <v>495</v>
      </c>
      <c r="L24" s="323">
        <v>363</v>
      </c>
      <c r="M24" s="323">
        <v>268</v>
      </c>
      <c r="N24" s="325">
        <v>392</v>
      </c>
      <c r="O24" s="442">
        <v>2159</v>
      </c>
      <c r="P24" s="446">
        <v>2590</v>
      </c>
    </row>
    <row r="25" spans="3:16" ht="17.25" customHeight="1">
      <c r="C25" s="318"/>
      <c r="D25" s="330"/>
      <c r="E25" s="327" t="s">
        <v>394</v>
      </c>
      <c r="F25" s="323">
        <v>4</v>
      </c>
      <c r="G25" s="323">
        <v>2</v>
      </c>
      <c r="H25" s="444">
        <v>6</v>
      </c>
      <c r="I25" s="324">
        <v>0</v>
      </c>
      <c r="J25" s="325">
        <v>19</v>
      </c>
      <c r="K25" s="323">
        <v>17</v>
      </c>
      <c r="L25" s="323">
        <v>18</v>
      </c>
      <c r="M25" s="323">
        <v>14</v>
      </c>
      <c r="N25" s="325">
        <v>4</v>
      </c>
      <c r="O25" s="442">
        <v>72</v>
      </c>
      <c r="P25" s="446">
        <v>78</v>
      </c>
    </row>
    <row r="26" spans="3:16" ht="17.25" customHeight="1">
      <c r="C26" s="318"/>
      <c r="D26" s="331"/>
      <c r="E26" s="322" t="s">
        <v>395</v>
      </c>
      <c r="F26" s="323">
        <v>3</v>
      </c>
      <c r="G26" s="323">
        <v>10</v>
      </c>
      <c r="H26" s="444">
        <v>13</v>
      </c>
      <c r="I26" s="324">
        <v>0</v>
      </c>
      <c r="J26" s="325">
        <v>16</v>
      </c>
      <c r="K26" s="323">
        <v>18</v>
      </c>
      <c r="L26" s="323">
        <v>6</v>
      </c>
      <c r="M26" s="323">
        <v>7</v>
      </c>
      <c r="N26" s="325">
        <v>2</v>
      </c>
      <c r="O26" s="442">
        <v>49</v>
      </c>
      <c r="P26" s="446">
        <v>62</v>
      </c>
    </row>
    <row r="27" spans="3:16" ht="17.25" customHeight="1">
      <c r="C27" s="318"/>
      <c r="D27" s="321" t="s">
        <v>721</v>
      </c>
      <c r="E27" s="332"/>
      <c r="F27" s="323">
        <v>0</v>
      </c>
      <c r="G27" s="323">
        <v>0</v>
      </c>
      <c r="H27" s="444">
        <v>0</v>
      </c>
      <c r="I27" s="324">
        <v>0</v>
      </c>
      <c r="J27" s="325">
        <v>14</v>
      </c>
      <c r="K27" s="323">
        <v>1</v>
      </c>
      <c r="L27" s="323">
        <v>0</v>
      </c>
      <c r="M27" s="323">
        <v>12</v>
      </c>
      <c r="N27" s="325">
        <v>0</v>
      </c>
      <c r="O27" s="442">
        <v>27</v>
      </c>
      <c r="P27" s="446">
        <v>27</v>
      </c>
    </row>
    <row r="28" spans="3:16" ht="17.25" customHeight="1">
      <c r="C28" s="333"/>
      <c r="D28" s="334" t="s">
        <v>722</v>
      </c>
      <c r="E28" s="335"/>
      <c r="F28" s="336">
        <v>545</v>
      </c>
      <c r="G28" s="336">
        <v>552</v>
      </c>
      <c r="H28" s="452">
        <v>1097</v>
      </c>
      <c r="I28" s="337">
        <v>0</v>
      </c>
      <c r="J28" s="338">
        <v>913</v>
      </c>
      <c r="K28" s="336">
        <v>573</v>
      </c>
      <c r="L28" s="336">
        <v>424</v>
      </c>
      <c r="M28" s="336">
        <v>276</v>
      </c>
      <c r="N28" s="338">
        <v>329</v>
      </c>
      <c r="O28" s="452">
        <v>2515</v>
      </c>
      <c r="P28" s="454">
        <v>3612</v>
      </c>
    </row>
    <row r="29" spans="3:16" ht="17.25" customHeight="1">
      <c r="C29" s="316" t="s">
        <v>723</v>
      </c>
      <c r="D29" s="339"/>
      <c r="E29" s="340"/>
      <c r="F29" s="437">
        <v>0</v>
      </c>
      <c r="G29" s="438">
        <v>5</v>
      </c>
      <c r="H29" s="439">
        <v>5</v>
      </c>
      <c r="I29" s="440">
        <v>0</v>
      </c>
      <c r="J29" s="438">
        <v>13</v>
      </c>
      <c r="K29" s="437">
        <v>10</v>
      </c>
      <c r="L29" s="437">
        <v>16</v>
      </c>
      <c r="M29" s="437">
        <v>31</v>
      </c>
      <c r="N29" s="438">
        <v>36</v>
      </c>
      <c r="O29" s="437">
        <v>106</v>
      </c>
      <c r="P29" s="441">
        <v>111</v>
      </c>
    </row>
    <row r="30" spans="3:16" ht="17.25" customHeight="1">
      <c r="C30" s="318"/>
      <c r="D30" s="1678" t="s">
        <v>1353</v>
      </c>
      <c r="E30" s="1679"/>
      <c r="F30" s="550">
        <v>0</v>
      </c>
      <c r="G30" s="342">
        <v>0</v>
      </c>
      <c r="H30" s="444">
        <v>0</v>
      </c>
      <c r="I30" s="341"/>
      <c r="J30" s="325">
        <v>0</v>
      </c>
      <c r="K30" s="323">
        <v>0</v>
      </c>
      <c r="L30" s="323">
        <v>0</v>
      </c>
      <c r="M30" s="323">
        <v>0</v>
      </c>
      <c r="N30" s="325">
        <v>0</v>
      </c>
      <c r="O30" s="442">
        <v>0</v>
      </c>
      <c r="P30" s="446">
        <v>0</v>
      </c>
    </row>
    <row r="31" spans="3:16" ht="17.25" customHeight="1">
      <c r="C31" s="318"/>
      <c r="D31" s="322" t="s">
        <v>724</v>
      </c>
      <c r="E31" s="326"/>
      <c r="F31" s="550">
        <v>0</v>
      </c>
      <c r="G31" s="342">
        <v>0</v>
      </c>
      <c r="H31" s="444">
        <v>0</v>
      </c>
      <c r="I31" s="341"/>
      <c r="J31" s="325">
        <v>0</v>
      </c>
      <c r="K31" s="323">
        <v>0</v>
      </c>
      <c r="L31" s="323">
        <v>0</v>
      </c>
      <c r="M31" s="323">
        <v>0</v>
      </c>
      <c r="N31" s="325">
        <v>0</v>
      </c>
      <c r="O31" s="442">
        <v>0</v>
      </c>
      <c r="P31" s="446">
        <v>0</v>
      </c>
    </row>
    <row r="32" spans="3:16" ht="17.25" customHeight="1">
      <c r="C32" s="318"/>
      <c r="D32" s="322" t="s">
        <v>725</v>
      </c>
      <c r="E32" s="326"/>
      <c r="F32" s="323">
        <v>0</v>
      </c>
      <c r="G32" s="323">
        <v>5</v>
      </c>
      <c r="H32" s="444">
        <v>5</v>
      </c>
      <c r="I32" s="324">
        <v>0</v>
      </c>
      <c r="J32" s="325">
        <v>13</v>
      </c>
      <c r="K32" s="323">
        <v>10</v>
      </c>
      <c r="L32" s="323">
        <v>14</v>
      </c>
      <c r="M32" s="323">
        <v>9</v>
      </c>
      <c r="N32" s="325">
        <v>24</v>
      </c>
      <c r="O32" s="442">
        <v>70</v>
      </c>
      <c r="P32" s="446">
        <v>75</v>
      </c>
    </row>
    <row r="33" spans="3:16" ht="17.25" customHeight="1">
      <c r="C33" s="318"/>
      <c r="D33" s="322" t="s">
        <v>726</v>
      </c>
      <c r="E33" s="326"/>
      <c r="F33" s="323">
        <v>0</v>
      </c>
      <c r="G33" s="323">
        <v>0</v>
      </c>
      <c r="H33" s="444">
        <v>0</v>
      </c>
      <c r="I33" s="324">
        <v>0</v>
      </c>
      <c r="J33" s="325">
        <v>0</v>
      </c>
      <c r="K33" s="323">
        <v>0</v>
      </c>
      <c r="L33" s="323">
        <v>2</v>
      </c>
      <c r="M33" s="323">
        <v>22</v>
      </c>
      <c r="N33" s="325">
        <v>12</v>
      </c>
      <c r="O33" s="442">
        <v>36</v>
      </c>
      <c r="P33" s="446">
        <v>36</v>
      </c>
    </row>
    <row r="34" spans="3:16" ht="17.25" customHeight="1">
      <c r="C34" s="318"/>
      <c r="D34" s="322" t="s">
        <v>727</v>
      </c>
      <c r="E34" s="326"/>
      <c r="F34" s="342">
        <v>0</v>
      </c>
      <c r="G34" s="342">
        <v>0</v>
      </c>
      <c r="H34" s="444">
        <v>0</v>
      </c>
      <c r="I34" s="341"/>
      <c r="J34" s="325">
        <v>0</v>
      </c>
      <c r="K34" s="323">
        <v>0</v>
      </c>
      <c r="L34" s="323">
        <v>0</v>
      </c>
      <c r="M34" s="323">
        <v>0</v>
      </c>
      <c r="N34" s="325">
        <v>0</v>
      </c>
      <c r="O34" s="442">
        <v>0</v>
      </c>
      <c r="P34" s="446">
        <v>0</v>
      </c>
    </row>
    <row r="35" spans="3:17" ht="17.25" customHeight="1">
      <c r="C35" s="318"/>
      <c r="D35" s="322" t="s">
        <v>728</v>
      </c>
      <c r="E35" s="326"/>
      <c r="F35" s="550">
        <v>0</v>
      </c>
      <c r="G35" s="342">
        <v>0</v>
      </c>
      <c r="H35" s="444">
        <v>0</v>
      </c>
      <c r="I35" s="343"/>
      <c r="J35" s="325">
        <v>0</v>
      </c>
      <c r="K35" s="323">
        <v>0</v>
      </c>
      <c r="L35" s="323">
        <v>0</v>
      </c>
      <c r="M35" s="323">
        <v>0</v>
      </c>
      <c r="N35" s="555">
        <v>0</v>
      </c>
      <c r="O35" s="442">
        <v>0</v>
      </c>
      <c r="P35" s="446">
        <v>0</v>
      </c>
      <c r="Q35" s="552"/>
    </row>
    <row r="36" spans="3:16" ht="24.75" customHeight="1">
      <c r="C36" s="352"/>
      <c r="D36" s="1676" t="s">
        <v>679</v>
      </c>
      <c r="E36" s="1677"/>
      <c r="F36" s="355">
        <v>0</v>
      </c>
      <c r="G36" s="355">
        <v>0</v>
      </c>
      <c r="H36" s="444">
        <v>0</v>
      </c>
      <c r="I36" s="341"/>
      <c r="J36" s="353">
        <v>0</v>
      </c>
      <c r="K36" s="355">
        <v>0</v>
      </c>
      <c r="L36" s="355">
        <v>0</v>
      </c>
      <c r="M36" s="355">
        <v>0</v>
      </c>
      <c r="N36" s="353">
        <v>0</v>
      </c>
      <c r="O36" s="459">
        <v>0</v>
      </c>
      <c r="P36" s="460">
        <v>0</v>
      </c>
    </row>
    <row r="37" spans="3:16" ht="24.75" customHeight="1">
      <c r="C37" s="333"/>
      <c r="D37" s="1674" t="s">
        <v>1354</v>
      </c>
      <c r="E37" s="1675"/>
      <c r="F37" s="351">
        <v>0</v>
      </c>
      <c r="G37" s="351">
        <v>0</v>
      </c>
      <c r="H37" s="444">
        <v>0</v>
      </c>
      <c r="I37" s="551"/>
      <c r="J37" s="350">
        <v>0</v>
      </c>
      <c r="K37" s="351">
        <v>0</v>
      </c>
      <c r="L37" s="351">
        <v>0</v>
      </c>
      <c r="M37" s="351">
        <v>0</v>
      </c>
      <c r="N37" s="350">
        <v>0</v>
      </c>
      <c r="O37" s="459">
        <v>0</v>
      </c>
      <c r="P37" s="460">
        <v>0</v>
      </c>
    </row>
    <row r="38" spans="3:16" ht="17.25" customHeight="1">
      <c r="C38" s="318" t="s">
        <v>729</v>
      </c>
      <c r="D38" s="320"/>
      <c r="E38" s="320"/>
      <c r="F38" s="438">
        <v>0</v>
      </c>
      <c r="G38" s="438">
        <v>0</v>
      </c>
      <c r="H38" s="439">
        <v>0</v>
      </c>
      <c r="I38" s="447"/>
      <c r="J38" s="438">
        <v>0</v>
      </c>
      <c r="K38" s="437">
        <v>36</v>
      </c>
      <c r="L38" s="437">
        <v>66</v>
      </c>
      <c r="M38" s="437">
        <v>65</v>
      </c>
      <c r="N38" s="438">
        <v>209</v>
      </c>
      <c r="O38" s="437">
        <v>376</v>
      </c>
      <c r="P38" s="441">
        <v>376</v>
      </c>
    </row>
    <row r="39" spans="3:16" ht="17.25" customHeight="1">
      <c r="C39" s="318"/>
      <c r="D39" s="329" t="s">
        <v>988</v>
      </c>
      <c r="E39" s="329"/>
      <c r="F39" s="325">
        <v>0</v>
      </c>
      <c r="G39" s="325">
        <v>0</v>
      </c>
      <c r="H39" s="444">
        <v>0</v>
      </c>
      <c r="I39" s="345"/>
      <c r="J39" s="325">
        <v>0</v>
      </c>
      <c r="K39" s="323">
        <v>0</v>
      </c>
      <c r="L39" s="323">
        <v>11</v>
      </c>
      <c r="M39" s="323">
        <v>43</v>
      </c>
      <c r="N39" s="325">
        <v>70</v>
      </c>
      <c r="O39" s="442">
        <v>124</v>
      </c>
      <c r="P39" s="446">
        <v>124</v>
      </c>
    </row>
    <row r="40" spans="3:16" ht="17.25" customHeight="1">
      <c r="C40" s="318"/>
      <c r="D40" s="329" t="s">
        <v>989</v>
      </c>
      <c r="E40" s="329"/>
      <c r="F40" s="323">
        <v>0</v>
      </c>
      <c r="G40" s="323">
        <v>0</v>
      </c>
      <c r="H40" s="444">
        <v>0</v>
      </c>
      <c r="I40" s="346"/>
      <c r="J40" s="325">
        <v>0</v>
      </c>
      <c r="K40" s="323">
        <v>36</v>
      </c>
      <c r="L40" s="323">
        <v>55</v>
      </c>
      <c r="M40" s="323">
        <v>22</v>
      </c>
      <c r="N40" s="325">
        <v>88</v>
      </c>
      <c r="O40" s="442">
        <v>201</v>
      </c>
      <c r="P40" s="446">
        <v>201</v>
      </c>
    </row>
    <row r="41" spans="3:16" ht="17.25" customHeight="1">
      <c r="C41" s="318"/>
      <c r="D41" s="347" t="s">
        <v>990</v>
      </c>
      <c r="E41" s="347"/>
      <c r="F41" s="348">
        <v>0</v>
      </c>
      <c r="G41" s="348">
        <v>0</v>
      </c>
      <c r="H41" s="453">
        <v>0</v>
      </c>
      <c r="I41" s="349"/>
      <c r="J41" s="350">
        <v>0</v>
      </c>
      <c r="K41" s="351">
        <v>0</v>
      </c>
      <c r="L41" s="351">
        <v>0</v>
      </c>
      <c r="M41" s="351">
        <v>0</v>
      </c>
      <c r="N41" s="350">
        <v>51</v>
      </c>
      <c r="O41" s="455">
        <v>51</v>
      </c>
      <c r="P41" s="456">
        <v>51</v>
      </c>
    </row>
    <row r="42" spans="3:16" ht="17.25" customHeight="1" thickBot="1">
      <c r="C42" s="392" t="s">
        <v>4</v>
      </c>
      <c r="D42" s="393"/>
      <c r="E42" s="393"/>
      <c r="F42" s="448">
        <v>1278</v>
      </c>
      <c r="G42" s="449">
        <v>1464</v>
      </c>
      <c r="H42" s="450">
        <v>2742</v>
      </c>
      <c r="I42" s="451">
        <v>0</v>
      </c>
      <c r="J42" s="449">
        <v>3126</v>
      </c>
      <c r="K42" s="448">
        <v>2246</v>
      </c>
      <c r="L42" s="448">
        <v>1802</v>
      </c>
      <c r="M42" s="448">
        <v>1388</v>
      </c>
      <c r="N42" s="449">
        <v>1996</v>
      </c>
      <c r="O42" s="448">
        <v>10558</v>
      </c>
      <c r="P42" s="457">
        <v>13300</v>
      </c>
    </row>
    <row r="43" spans="3:16" ht="17.25" customHeight="1">
      <c r="C43" s="366" t="s">
        <v>739</v>
      </c>
      <c r="D43" s="361"/>
      <c r="E43" s="361"/>
      <c r="F43" s="361"/>
      <c r="G43" s="361"/>
      <c r="H43" s="361"/>
      <c r="I43" s="361"/>
      <c r="J43" s="361"/>
      <c r="K43" s="361"/>
      <c r="L43" s="361"/>
      <c r="M43" s="361"/>
      <c r="N43" s="361"/>
      <c r="O43" s="361"/>
      <c r="P43" s="362"/>
    </row>
    <row r="44" spans="3:17" ht="17.25" customHeight="1">
      <c r="C44" s="316" t="s">
        <v>20</v>
      </c>
      <c r="D44" s="317"/>
      <c r="E44" s="317"/>
      <c r="F44" s="437">
        <v>1673751</v>
      </c>
      <c r="G44" s="438">
        <v>2796834</v>
      </c>
      <c r="H44" s="439">
        <v>4470585</v>
      </c>
      <c r="I44" s="440">
        <v>0</v>
      </c>
      <c r="J44" s="438">
        <v>8275317</v>
      </c>
      <c r="K44" s="437">
        <v>6627404</v>
      </c>
      <c r="L44" s="437">
        <v>7439070</v>
      </c>
      <c r="M44" s="437">
        <v>5677007</v>
      </c>
      <c r="N44" s="438">
        <v>8609702</v>
      </c>
      <c r="O44" s="437">
        <v>36628500</v>
      </c>
      <c r="P44" s="441">
        <v>41099085</v>
      </c>
      <c r="Q44" s="298"/>
    </row>
    <row r="45" spans="3:17" ht="17.25" customHeight="1">
      <c r="C45" s="318"/>
      <c r="D45" s="319" t="s">
        <v>21</v>
      </c>
      <c r="E45" s="320"/>
      <c r="F45" s="442">
        <v>879199</v>
      </c>
      <c r="G45" s="443">
        <v>1277879</v>
      </c>
      <c r="H45" s="444">
        <v>2157078</v>
      </c>
      <c r="I45" s="445">
        <v>0</v>
      </c>
      <c r="J45" s="443">
        <v>4066562</v>
      </c>
      <c r="K45" s="442">
        <v>2810085</v>
      </c>
      <c r="L45" s="442">
        <v>2870716</v>
      </c>
      <c r="M45" s="442">
        <v>2164014</v>
      </c>
      <c r="N45" s="443">
        <v>5169642</v>
      </c>
      <c r="O45" s="442">
        <v>17081019</v>
      </c>
      <c r="P45" s="446">
        <v>19238097</v>
      </c>
      <c r="Q45" s="298"/>
    </row>
    <row r="46" spans="3:17" ht="17.25" customHeight="1">
      <c r="C46" s="318"/>
      <c r="D46" s="321"/>
      <c r="E46" s="322" t="s">
        <v>22</v>
      </c>
      <c r="F46" s="323">
        <v>386171</v>
      </c>
      <c r="G46" s="325">
        <v>538110</v>
      </c>
      <c r="H46" s="444">
        <v>924281</v>
      </c>
      <c r="I46" s="324">
        <v>0</v>
      </c>
      <c r="J46" s="325">
        <v>2084188</v>
      </c>
      <c r="K46" s="323">
        <v>1503810</v>
      </c>
      <c r="L46" s="323">
        <v>1960151</v>
      </c>
      <c r="M46" s="323">
        <v>1226986</v>
      </c>
      <c r="N46" s="325">
        <v>3554413</v>
      </c>
      <c r="O46" s="442">
        <v>10329548</v>
      </c>
      <c r="P46" s="446">
        <v>11253829</v>
      </c>
      <c r="Q46" s="298"/>
    </row>
    <row r="47" spans="3:17" ht="17.25" customHeight="1">
      <c r="C47" s="318"/>
      <c r="D47" s="321"/>
      <c r="E47" s="322" t="s">
        <v>23</v>
      </c>
      <c r="F47" s="323">
        <v>0</v>
      </c>
      <c r="G47" s="325">
        <v>0</v>
      </c>
      <c r="H47" s="444">
        <v>0</v>
      </c>
      <c r="I47" s="324">
        <v>0</v>
      </c>
      <c r="J47" s="325">
        <v>6363</v>
      </c>
      <c r="K47" s="323">
        <v>27614</v>
      </c>
      <c r="L47" s="323">
        <v>170519</v>
      </c>
      <c r="M47" s="323">
        <v>230261</v>
      </c>
      <c r="N47" s="325">
        <v>609189</v>
      </c>
      <c r="O47" s="442">
        <v>1043946</v>
      </c>
      <c r="P47" s="446">
        <v>1043946</v>
      </c>
      <c r="Q47" s="298"/>
    </row>
    <row r="48" spans="3:17" ht="17.25" customHeight="1">
      <c r="C48" s="318"/>
      <c r="D48" s="321"/>
      <c r="E48" s="322" t="s">
        <v>24</v>
      </c>
      <c r="F48" s="323">
        <v>465038</v>
      </c>
      <c r="G48" s="325">
        <v>662491</v>
      </c>
      <c r="H48" s="444">
        <v>1127529</v>
      </c>
      <c r="I48" s="324">
        <v>0</v>
      </c>
      <c r="J48" s="325">
        <v>1672307</v>
      </c>
      <c r="K48" s="323">
        <v>1210637</v>
      </c>
      <c r="L48" s="323">
        <v>664292</v>
      </c>
      <c r="M48" s="323">
        <v>617253</v>
      </c>
      <c r="N48" s="325">
        <v>759384</v>
      </c>
      <c r="O48" s="442">
        <v>4923873</v>
      </c>
      <c r="P48" s="446">
        <v>6051402</v>
      </c>
      <c r="Q48" s="298"/>
    </row>
    <row r="49" spans="3:17" ht="17.25" customHeight="1">
      <c r="C49" s="318"/>
      <c r="D49" s="321"/>
      <c r="E49" s="322" t="s">
        <v>25</v>
      </c>
      <c r="F49" s="323">
        <v>27990</v>
      </c>
      <c r="G49" s="325">
        <v>71278</v>
      </c>
      <c r="H49" s="444">
        <v>99268</v>
      </c>
      <c r="I49" s="324">
        <v>0</v>
      </c>
      <c r="J49" s="325">
        <v>201066</v>
      </c>
      <c r="K49" s="323">
        <v>27774</v>
      </c>
      <c r="L49" s="323">
        <v>24880</v>
      </c>
      <c r="M49" s="323">
        <v>14640</v>
      </c>
      <c r="N49" s="325">
        <v>122154</v>
      </c>
      <c r="O49" s="442">
        <v>390514</v>
      </c>
      <c r="P49" s="446">
        <v>489782</v>
      </c>
      <c r="Q49" s="298"/>
    </row>
    <row r="50" spans="3:17" ht="17.25" customHeight="1">
      <c r="C50" s="318"/>
      <c r="D50" s="321"/>
      <c r="E50" s="322" t="s">
        <v>26</v>
      </c>
      <c r="F50" s="323">
        <v>0</v>
      </c>
      <c r="G50" s="325">
        <v>6000</v>
      </c>
      <c r="H50" s="444">
        <v>6000</v>
      </c>
      <c r="I50" s="324">
        <v>0</v>
      </c>
      <c r="J50" s="325">
        <v>102638</v>
      </c>
      <c r="K50" s="323">
        <v>40250</v>
      </c>
      <c r="L50" s="323">
        <v>50874</v>
      </c>
      <c r="M50" s="323">
        <v>74874</v>
      </c>
      <c r="N50" s="325">
        <v>124502</v>
      </c>
      <c r="O50" s="442">
        <v>393138</v>
      </c>
      <c r="P50" s="446">
        <v>399138</v>
      </c>
      <c r="Q50" s="298"/>
    </row>
    <row r="51" spans="3:17" ht="17.25" customHeight="1">
      <c r="C51" s="318"/>
      <c r="D51" s="319" t="s">
        <v>27</v>
      </c>
      <c r="E51" s="326"/>
      <c r="F51" s="442">
        <v>465063</v>
      </c>
      <c r="G51" s="443">
        <v>936915</v>
      </c>
      <c r="H51" s="444">
        <v>1401978</v>
      </c>
      <c r="I51" s="445">
        <v>0</v>
      </c>
      <c r="J51" s="443">
        <v>1877088</v>
      </c>
      <c r="K51" s="442">
        <v>2031151</v>
      </c>
      <c r="L51" s="442">
        <v>2763412</v>
      </c>
      <c r="M51" s="442">
        <v>1953666</v>
      </c>
      <c r="N51" s="443">
        <v>1433800</v>
      </c>
      <c r="O51" s="442">
        <v>10059117</v>
      </c>
      <c r="P51" s="446">
        <v>11461095</v>
      </c>
      <c r="Q51" s="298"/>
    </row>
    <row r="52" spans="3:17" ht="17.25" customHeight="1">
      <c r="C52" s="318"/>
      <c r="D52" s="321"/>
      <c r="E52" s="327" t="s">
        <v>28</v>
      </c>
      <c r="F52" s="323">
        <v>255914</v>
      </c>
      <c r="G52" s="325">
        <v>640355</v>
      </c>
      <c r="H52" s="444">
        <v>896269</v>
      </c>
      <c r="I52" s="324">
        <v>0</v>
      </c>
      <c r="J52" s="325">
        <v>1240822</v>
      </c>
      <c r="K52" s="323">
        <v>1101903</v>
      </c>
      <c r="L52" s="323">
        <v>1726131</v>
      </c>
      <c r="M52" s="323">
        <v>1382294</v>
      </c>
      <c r="N52" s="325">
        <v>1104182</v>
      </c>
      <c r="O52" s="442">
        <v>6555332</v>
      </c>
      <c r="P52" s="446">
        <v>7451601</v>
      </c>
      <c r="Q52" s="298"/>
    </row>
    <row r="53" spans="3:17" ht="17.25" customHeight="1">
      <c r="C53" s="318"/>
      <c r="D53" s="321"/>
      <c r="E53" s="327" t="s">
        <v>29</v>
      </c>
      <c r="F53" s="323">
        <v>209149</v>
      </c>
      <c r="G53" s="325">
        <v>296560</v>
      </c>
      <c r="H53" s="444">
        <v>505709</v>
      </c>
      <c r="I53" s="324">
        <v>0</v>
      </c>
      <c r="J53" s="325">
        <v>636266</v>
      </c>
      <c r="K53" s="323">
        <v>929248</v>
      </c>
      <c r="L53" s="323">
        <v>1037281</v>
      </c>
      <c r="M53" s="323">
        <v>571372</v>
      </c>
      <c r="N53" s="325">
        <v>329618</v>
      </c>
      <c r="O53" s="442">
        <v>3503785</v>
      </c>
      <c r="P53" s="446">
        <v>4009494</v>
      </c>
      <c r="Q53" s="298"/>
    </row>
    <row r="54" spans="3:17" ht="17.25" customHeight="1">
      <c r="C54" s="318"/>
      <c r="D54" s="319" t="s">
        <v>12</v>
      </c>
      <c r="E54" s="320"/>
      <c r="F54" s="442">
        <v>0</v>
      </c>
      <c r="G54" s="443">
        <v>12869</v>
      </c>
      <c r="H54" s="444">
        <v>12869</v>
      </c>
      <c r="I54" s="445">
        <v>0</v>
      </c>
      <c r="J54" s="443">
        <v>62190</v>
      </c>
      <c r="K54" s="442">
        <v>321022</v>
      </c>
      <c r="L54" s="442">
        <v>382306</v>
      </c>
      <c r="M54" s="442">
        <v>356570</v>
      </c>
      <c r="N54" s="443">
        <v>508174</v>
      </c>
      <c r="O54" s="442">
        <v>1630262</v>
      </c>
      <c r="P54" s="446">
        <v>1643131</v>
      </c>
      <c r="Q54" s="298"/>
    </row>
    <row r="55" spans="3:17" ht="17.25" customHeight="1">
      <c r="C55" s="318"/>
      <c r="D55" s="321"/>
      <c r="E55" s="322" t="s">
        <v>30</v>
      </c>
      <c r="F55" s="323">
        <v>0</v>
      </c>
      <c r="G55" s="325">
        <v>3212</v>
      </c>
      <c r="H55" s="444">
        <v>3212</v>
      </c>
      <c r="I55" s="324">
        <v>0</v>
      </c>
      <c r="J55" s="325">
        <v>62190</v>
      </c>
      <c r="K55" s="323">
        <v>208305</v>
      </c>
      <c r="L55" s="323">
        <v>281807</v>
      </c>
      <c r="M55" s="323">
        <v>300942</v>
      </c>
      <c r="N55" s="325">
        <v>397882</v>
      </c>
      <c r="O55" s="442">
        <v>1251126</v>
      </c>
      <c r="P55" s="446">
        <v>1254338</v>
      </c>
      <c r="Q55" s="298"/>
    </row>
    <row r="56" spans="3:17" ht="24.75" customHeight="1">
      <c r="C56" s="318"/>
      <c r="D56" s="321"/>
      <c r="E56" s="328" t="s">
        <v>31</v>
      </c>
      <c r="F56" s="323">
        <v>0</v>
      </c>
      <c r="G56" s="325">
        <v>9657</v>
      </c>
      <c r="H56" s="444">
        <v>9657</v>
      </c>
      <c r="I56" s="324">
        <v>0</v>
      </c>
      <c r="J56" s="325">
        <v>0</v>
      </c>
      <c r="K56" s="323">
        <v>112717</v>
      </c>
      <c r="L56" s="323">
        <v>95027</v>
      </c>
      <c r="M56" s="323">
        <v>55628</v>
      </c>
      <c r="N56" s="325">
        <v>110292</v>
      </c>
      <c r="O56" s="442">
        <v>373664</v>
      </c>
      <c r="P56" s="446">
        <v>383321</v>
      </c>
      <c r="Q56" s="298"/>
    </row>
    <row r="57" spans="3:17" ht="24.75" customHeight="1">
      <c r="C57" s="318"/>
      <c r="D57" s="327"/>
      <c r="E57" s="328" t="s">
        <v>32</v>
      </c>
      <c r="F57" s="323">
        <v>0</v>
      </c>
      <c r="G57" s="325">
        <v>0</v>
      </c>
      <c r="H57" s="444">
        <v>0</v>
      </c>
      <c r="I57" s="324">
        <v>0</v>
      </c>
      <c r="J57" s="325">
        <v>0</v>
      </c>
      <c r="K57" s="323">
        <v>0</v>
      </c>
      <c r="L57" s="323">
        <v>5472</v>
      </c>
      <c r="M57" s="323">
        <v>0</v>
      </c>
      <c r="N57" s="325">
        <v>0</v>
      </c>
      <c r="O57" s="442">
        <v>5472</v>
      </c>
      <c r="P57" s="446">
        <v>5472</v>
      </c>
      <c r="Q57" s="298"/>
    </row>
    <row r="58" spans="3:17" ht="17.25" customHeight="1">
      <c r="C58" s="318"/>
      <c r="D58" s="319" t="s">
        <v>534</v>
      </c>
      <c r="E58" s="320"/>
      <c r="F58" s="442">
        <v>100449</v>
      </c>
      <c r="G58" s="443">
        <v>335147</v>
      </c>
      <c r="H58" s="444">
        <v>435596</v>
      </c>
      <c r="I58" s="445">
        <v>0</v>
      </c>
      <c r="J58" s="443">
        <v>908158</v>
      </c>
      <c r="K58" s="442">
        <v>769189</v>
      </c>
      <c r="L58" s="442">
        <v>778571</v>
      </c>
      <c r="M58" s="442">
        <v>495073</v>
      </c>
      <c r="N58" s="443">
        <v>1002786</v>
      </c>
      <c r="O58" s="442">
        <v>3953777</v>
      </c>
      <c r="P58" s="446">
        <v>4389373</v>
      </c>
      <c r="Q58" s="298"/>
    </row>
    <row r="59" spans="3:17" ht="17.25" customHeight="1">
      <c r="C59" s="318"/>
      <c r="D59" s="321"/>
      <c r="E59" s="322" t="s">
        <v>393</v>
      </c>
      <c r="F59" s="323">
        <v>100449</v>
      </c>
      <c r="G59" s="325">
        <v>335147</v>
      </c>
      <c r="H59" s="444">
        <v>435596</v>
      </c>
      <c r="I59" s="324">
        <v>0</v>
      </c>
      <c r="J59" s="325">
        <v>908158</v>
      </c>
      <c r="K59" s="323">
        <v>769189</v>
      </c>
      <c r="L59" s="323">
        <v>778571</v>
      </c>
      <c r="M59" s="323">
        <v>495073</v>
      </c>
      <c r="N59" s="325">
        <v>1002786</v>
      </c>
      <c r="O59" s="442">
        <v>3953777</v>
      </c>
      <c r="P59" s="446">
        <v>4389373</v>
      </c>
      <c r="Q59" s="298"/>
    </row>
    <row r="60" spans="3:17" ht="17.25" customHeight="1">
      <c r="C60" s="352"/>
      <c r="D60" s="322" t="s">
        <v>731</v>
      </c>
      <c r="E60" s="326"/>
      <c r="F60" s="353">
        <v>0</v>
      </c>
      <c r="G60" s="353">
        <v>0</v>
      </c>
      <c r="H60" s="458">
        <v>0</v>
      </c>
      <c r="I60" s="354">
        <v>0</v>
      </c>
      <c r="J60" s="353">
        <v>241019</v>
      </c>
      <c r="K60" s="355">
        <v>5257</v>
      </c>
      <c r="L60" s="355">
        <v>0</v>
      </c>
      <c r="M60" s="355">
        <v>270384</v>
      </c>
      <c r="N60" s="353">
        <v>0</v>
      </c>
      <c r="O60" s="459">
        <v>516660</v>
      </c>
      <c r="P60" s="460">
        <v>516660</v>
      </c>
      <c r="Q60" s="298"/>
    </row>
    <row r="61" spans="3:17" ht="17.25" customHeight="1">
      <c r="C61" s="333"/>
      <c r="D61" s="334" t="s">
        <v>722</v>
      </c>
      <c r="E61" s="335"/>
      <c r="F61" s="336">
        <v>229040</v>
      </c>
      <c r="G61" s="338">
        <v>234024</v>
      </c>
      <c r="H61" s="452">
        <v>463064</v>
      </c>
      <c r="I61" s="337">
        <v>0</v>
      </c>
      <c r="J61" s="338">
        <v>1120300</v>
      </c>
      <c r="K61" s="336">
        <v>690700</v>
      </c>
      <c r="L61" s="336">
        <v>644065</v>
      </c>
      <c r="M61" s="336">
        <v>437300</v>
      </c>
      <c r="N61" s="338">
        <v>495300</v>
      </c>
      <c r="O61" s="452">
        <v>3387665</v>
      </c>
      <c r="P61" s="454">
        <v>3850729</v>
      </c>
      <c r="Q61" s="298"/>
    </row>
    <row r="62" spans="3:16" ht="17.25" customHeight="1">
      <c r="C62" s="316" t="s">
        <v>723</v>
      </c>
      <c r="D62" s="339"/>
      <c r="E62" s="340"/>
      <c r="F62" s="437">
        <v>0</v>
      </c>
      <c r="G62" s="438">
        <v>25849</v>
      </c>
      <c r="H62" s="439">
        <v>25849</v>
      </c>
      <c r="I62" s="440">
        <v>0</v>
      </c>
      <c r="J62" s="438">
        <v>166783</v>
      </c>
      <c r="K62" s="437">
        <v>76942</v>
      </c>
      <c r="L62" s="437">
        <v>286914</v>
      </c>
      <c r="M62" s="437">
        <v>606609</v>
      </c>
      <c r="N62" s="438">
        <v>838978</v>
      </c>
      <c r="O62" s="437">
        <v>1976226</v>
      </c>
      <c r="P62" s="441">
        <v>2002075</v>
      </c>
    </row>
    <row r="63" spans="3:16" ht="17.25" customHeight="1">
      <c r="C63" s="318"/>
      <c r="D63" s="1678" t="s">
        <v>1353</v>
      </c>
      <c r="E63" s="1679"/>
      <c r="F63" s="550">
        <v>0</v>
      </c>
      <c r="G63" s="342">
        <v>0</v>
      </c>
      <c r="H63" s="444">
        <v>0</v>
      </c>
      <c r="I63" s="341"/>
      <c r="J63" s="325">
        <v>0</v>
      </c>
      <c r="K63" s="323">
        <v>0</v>
      </c>
      <c r="L63" s="323">
        <v>0</v>
      </c>
      <c r="M63" s="323">
        <v>0</v>
      </c>
      <c r="N63" s="325">
        <v>0</v>
      </c>
      <c r="O63" s="442">
        <v>0</v>
      </c>
      <c r="P63" s="446">
        <v>0</v>
      </c>
    </row>
    <row r="64" spans="3:16" ht="17.25" customHeight="1">
      <c r="C64" s="318"/>
      <c r="D64" s="322" t="s">
        <v>724</v>
      </c>
      <c r="E64" s="326"/>
      <c r="F64" s="550">
        <v>0</v>
      </c>
      <c r="G64" s="342">
        <v>0</v>
      </c>
      <c r="H64" s="444">
        <v>0</v>
      </c>
      <c r="I64" s="341"/>
      <c r="J64" s="325">
        <v>0</v>
      </c>
      <c r="K64" s="323">
        <v>0</v>
      </c>
      <c r="L64" s="323">
        <v>0</v>
      </c>
      <c r="M64" s="323">
        <v>0</v>
      </c>
      <c r="N64" s="325">
        <v>0</v>
      </c>
      <c r="O64" s="442">
        <v>0</v>
      </c>
      <c r="P64" s="446">
        <v>0</v>
      </c>
    </row>
    <row r="65" spans="3:16" ht="17.25" customHeight="1">
      <c r="C65" s="318"/>
      <c r="D65" s="322" t="s">
        <v>725</v>
      </c>
      <c r="E65" s="326"/>
      <c r="F65" s="323">
        <v>0</v>
      </c>
      <c r="G65" s="323">
        <v>25849</v>
      </c>
      <c r="H65" s="444">
        <v>25849</v>
      </c>
      <c r="I65" s="324">
        <v>0</v>
      </c>
      <c r="J65" s="325">
        <v>166783</v>
      </c>
      <c r="K65" s="323">
        <v>76942</v>
      </c>
      <c r="L65" s="323">
        <v>237696</v>
      </c>
      <c r="M65" s="323">
        <v>56894</v>
      </c>
      <c r="N65" s="325">
        <v>491264</v>
      </c>
      <c r="O65" s="442">
        <v>1029579</v>
      </c>
      <c r="P65" s="446">
        <v>1055428</v>
      </c>
    </row>
    <row r="66" spans="3:16" ht="17.25" customHeight="1">
      <c r="C66" s="318"/>
      <c r="D66" s="322" t="s">
        <v>726</v>
      </c>
      <c r="E66" s="326"/>
      <c r="F66" s="323">
        <v>0</v>
      </c>
      <c r="G66" s="323">
        <v>0</v>
      </c>
      <c r="H66" s="444">
        <v>0</v>
      </c>
      <c r="I66" s="324">
        <v>0</v>
      </c>
      <c r="J66" s="325">
        <v>0</v>
      </c>
      <c r="K66" s="323">
        <v>0</v>
      </c>
      <c r="L66" s="323">
        <v>49218</v>
      </c>
      <c r="M66" s="323">
        <v>549715</v>
      </c>
      <c r="N66" s="325">
        <v>347714</v>
      </c>
      <c r="O66" s="442">
        <v>946647</v>
      </c>
      <c r="P66" s="446">
        <v>946647</v>
      </c>
    </row>
    <row r="67" spans="3:16" ht="17.25" customHeight="1">
      <c r="C67" s="318"/>
      <c r="D67" s="322" t="s">
        <v>727</v>
      </c>
      <c r="E67" s="326"/>
      <c r="F67" s="342">
        <v>0</v>
      </c>
      <c r="G67" s="342">
        <v>0</v>
      </c>
      <c r="H67" s="444">
        <v>0</v>
      </c>
      <c r="I67" s="341"/>
      <c r="J67" s="325">
        <v>0</v>
      </c>
      <c r="K67" s="323">
        <v>0</v>
      </c>
      <c r="L67" s="323">
        <v>0</v>
      </c>
      <c r="M67" s="323">
        <v>0</v>
      </c>
      <c r="N67" s="325">
        <v>0</v>
      </c>
      <c r="O67" s="442">
        <v>0</v>
      </c>
      <c r="P67" s="446">
        <v>0</v>
      </c>
    </row>
    <row r="68" spans="3:17" ht="17.25" customHeight="1">
      <c r="C68" s="318"/>
      <c r="D68" s="322" t="s">
        <v>728</v>
      </c>
      <c r="E68" s="326"/>
      <c r="F68" s="550">
        <v>0</v>
      </c>
      <c r="G68" s="342">
        <v>0</v>
      </c>
      <c r="H68" s="444">
        <v>0</v>
      </c>
      <c r="I68" s="343"/>
      <c r="J68" s="325">
        <v>0</v>
      </c>
      <c r="K68" s="323">
        <v>0</v>
      </c>
      <c r="L68" s="323">
        <v>0</v>
      </c>
      <c r="M68" s="323">
        <v>0</v>
      </c>
      <c r="N68" s="555">
        <v>0</v>
      </c>
      <c r="O68" s="442">
        <v>0</v>
      </c>
      <c r="P68" s="446">
        <v>0</v>
      </c>
      <c r="Q68" s="552"/>
    </row>
    <row r="69" spans="3:16" ht="24.75" customHeight="1">
      <c r="C69" s="352"/>
      <c r="D69" s="1676" t="s">
        <v>679</v>
      </c>
      <c r="E69" s="1677"/>
      <c r="F69" s="355">
        <v>0</v>
      </c>
      <c r="G69" s="355">
        <v>0</v>
      </c>
      <c r="H69" s="444">
        <v>0</v>
      </c>
      <c r="I69" s="341"/>
      <c r="J69" s="353">
        <v>0</v>
      </c>
      <c r="K69" s="355">
        <v>0</v>
      </c>
      <c r="L69" s="355">
        <v>0</v>
      </c>
      <c r="M69" s="355">
        <v>0</v>
      </c>
      <c r="N69" s="353">
        <v>0</v>
      </c>
      <c r="O69" s="459">
        <v>0</v>
      </c>
      <c r="P69" s="460">
        <v>0</v>
      </c>
    </row>
    <row r="70" spans="3:16" ht="24.75" customHeight="1">
      <c r="C70" s="333"/>
      <c r="D70" s="1674" t="s">
        <v>1354</v>
      </c>
      <c r="E70" s="1675"/>
      <c r="F70" s="351">
        <v>0</v>
      </c>
      <c r="G70" s="351">
        <v>0</v>
      </c>
      <c r="H70" s="444">
        <v>0</v>
      </c>
      <c r="I70" s="551"/>
      <c r="J70" s="350">
        <v>0</v>
      </c>
      <c r="K70" s="351">
        <v>0</v>
      </c>
      <c r="L70" s="351">
        <v>0</v>
      </c>
      <c r="M70" s="351">
        <v>0</v>
      </c>
      <c r="N70" s="350">
        <v>0</v>
      </c>
      <c r="O70" s="459">
        <v>0</v>
      </c>
      <c r="P70" s="460">
        <v>0</v>
      </c>
    </row>
    <row r="71" spans="3:17" ht="17.25" customHeight="1">
      <c r="C71" s="318" t="s">
        <v>729</v>
      </c>
      <c r="D71" s="320"/>
      <c r="E71" s="320"/>
      <c r="F71" s="438">
        <v>0</v>
      </c>
      <c r="G71" s="438">
        <v>0</v>
      </c>
      <c r="H71" s="439">
        <v>0</v>
      </c>
      <c r="I71" s="447"/>
      <c r="J71" s="438">
        <v>0</v>
      </c>
      <c r="K71" s="437">
        <v>891959</v>
      </c>
      <c r="L71" s="437">
        <v>1816907</v>
      </c>
      <c r="M71" s="437">
        <v>1750660</v>
      </c>
      <c r="N71" s="438">
        <v>6924492</v>
      </c>
      <c r="O71" s="437">
        <v>11384018</v>
      </c>
      <c r="P71" s="441">
        <v>11384018</v>
      </c>
      <c r="Q71" s="298"/>
    </row>
    <row r="72" spans="3:17" ht="17.25" customHeight="1">
      <c r="C72" s="318"/>
      <c r="D72" s="329" t="s">
        <v>988</v>
      </c>
      <c r="E72" s="329"/>
      <c r="F72" s="325">
        <v>0</v>
      </c>
      <c r="G72" s="325">
        <v>0</v>
      </c>
      <c r="H72" s="444">
        <v>0</v>
      </c>
      <c r="I72" s="345"/>
      <c r="J72" s="325">
        <v>0</v>
      </c>
      <c r="K72" s="323">
        <v>0</v>
      </c>
      <c r="L72" s="323">
        <v>273108</v>
      </c>
      <c r="M72" s="323">
        <v>1245135</v>
      </c>
      <c r="N72" s="325">
        <v>2053705</v>
      </c>
      <c r="O72" s="442">
        <v>3571948</v>
      </c>
      <c r="P72" s="446">
        <v>3571948</v>
      </c>
      <c r="Q72" s="298"/>
    </row>
    <row r="73" spans="3:17" ht="17.25" customHeight="1">
      <c r="C73" s="318"/>
      <c r="D73" s="329" t="s">
        <v>989</v>
      </c>
      <c r="E73" s="329"/>
      <c r="F73" s="323">
        <v>0</v>
      </c>
      <c r="G73" s="325">
        <v>0</v>
      </c>
      <c r="H73" s="444">
        <v>0</v>
      </c>
      <c r="I73" s="346"/>
      <c r="J73" s="325">
        <v>0</v>
      </c>
      <c r="K73" s="323">
        <v>891959</v>
      </c>
      <c r="L73" s="323">
        <v>1543799</v>
      </c>
      <c r="M73" s="323">
        <v>505525</v>
      </c>
      <c r="N73" s="325">
        <v>2704781</v>
      </c>
      <c r="O73" s="442">
        <v>5646064</v>
      </c>
      <c r="P73" s="446">
        <v>5646064</v>
      </c>
      <c r="Q73" s="298"/>
    </row>
    <row r="74" spans="3:17" ht="17.25" customHeight="1">
      <c r="C74" s="318"/>
      <c r="D74" s="347" t="s">
        <v>990</v>
      </c>
      <c r="E74" s="347"/>
      <c r="F74" s="348">
        <v>0</v>
      </c>
      <c r="G74" s="356">
        <v>0</v>
      </c>
      <c r="H74" s="453">
        <v>0</v>
      </c>
      <c r="I74" s="349"/>
      <c r="J74" s="350">
        <v>0</v>
      </c>
      <c r="K74" s="351">
        <v>0</v>
      </c>
      <c r="L74" s="351">
        <v>0</v>
      </c>
      <c r="M74" s="351">
        <v>0</v>
      </c>
      <c r="N74" s="350">
        <v>2166006</v>
      </c>
      <c r="O74" s="455">
        <v>2166006</v>
      </c>
      <c r="P74" s="456">
        <v>2166006</v>
      </c>
      <c r="Q74" s="298"/>
    </row>
    <row r="75" spans="3:17" ht="17.25" customHeight="1" thickBot="1">
      <c r="C75" s="553" t="s">
        <v>4</v>
      </c>
      <c r="D75" s="554"/>
      <c r="E75" s="554"/>
      <c r="F75" s="448">
        <v>1673751</v>
      </c>
      <c r="G75" s="449">
        <v>2822683</v>
      </c>
      <c r="H75" s="450">
        <v>4496434</v>
      </c>
      <c r="I75" s="451">
        <v>0</v>
      </c>
      <c r="J75" s="449">
        <v>8442100</v>
      </c>
      <c r="K75" s="448">
        <v>7596305</v>
      </c>
      <c r="L75" s="448">
        <v>9542891</v>
      </c>
      <c r="M75" s="448">
        <v>8034276</v>
      </c>
      <c r="N75" s="449">
        <v>16373172</v>
      </c>
      <c r="O75" s="448">
        <v>49988744</v>
      </c>
      <c r="P75" s="457">
        <v>54485178</v>
      </c>
      <c r="Q75" s="298"/>
    </row>
    <row r="76" spans="3:16" ht="17.25" customHeight="1">
      <c r="C76" s="366" t="s">
        <v>740</v>
      </c>
      <c r="D76" s="361"/>
      <c r="E76" s="361"/>
      <c r="F76" s="361"/>
      <c r="G76" s="361"/>
      <c r="H76" s="361"/>
      <c r="I76" s="361"/>
      <c r="J76" s="361"/>
      <c r="K76" s="361"/>
      <c r="L76" s="361"/>
      <c r="M76" s="361"/>
      <c r="N76" s="361"/>
      <c r="O76" s="361"/>
      <c r="P76" s="362"/>
    </row>
    <row r="77" spans="3:17" ht="17.25" customHeight="1">
      <c r="C77" s="316" t="s">
        <v>20</v>
      </c>
      <c r="D77" s="317"/>
      <c r="E77" s="317"/>
      <c r="F77" s="437">
        <v>18600605</v>
      </c>
      <c r="G77" s="438">
        <v>30943588</v>
      </c>
      <c r="H77" s="439">
        <v>49544193</v>
      </c>
      <c r="I77" s="440">
        <v>0</v>
      </c>
      <c r="J77" s="461">
        <v>90499819</v>
      </c>
      <c r="K77" s="437">
        <v>73053605</v>
      </c>
      <c r="L77" s="437">
        <v>79813566</v>
      </c>
      <c r="M77" s="437">
        <v>62013827</v>
      </c>
      <c r="N77" s="438">
        <v>92208370</v>
      </c>
      <c r="O77" s="437">
        <v>397589187</v>
      </c>
      <c r="P77" s="441">
        <v>447133380</v>
      </c>
      <c r="Q77" s="298"/>
    </row>
    <row r="78" spans="3:17" ht="17.25" customHeight="1">
      <c r="C78" s="318"/>
      <c r="D78" s="319" t="s">
        <v>21</v>
      </c>
      <c r="E78" s="320"/>
      <c r="F78" s="442">
        <v>9511008</v>
      </c>
      <c r="G78" s="443">
        <v>13813548</v>
      </c>
      <c r="H78" s="444">
        <v>23324556</v>
      </c>
      <c r="I78" s="445">
        <v>0</v>
      </c>
      <c r="J78" s="462">
        <v>43891063</v>
      </c>
      <c r="K78" s="442">
        <v>30352010</v>
      </c>
      <c r="L78" s="442">
        <v>30890783</v>
      </c>
      <c r="M78" s="442">
        <v>23377175</v>
      </c>
      <c r="N78" s="443">
        <v>55822706</v>
      </c>
      <c r="O78" s="442">
        <v>184333737</v>
      </c>
      <c r="P78" s="446">
        <v>207658293</v>
      </c>
      <c r="Q78" s="298"/>
    </row>
    <row r="79" spans="3:17" ht="17.25" customHeight="1">
      <c r="C79" s="318"/>
      <c r="D79" s="321"/>
      <c r="E79" s="322" t="s">
        <v>22</v>
      </c>
      <c r="F79" s="323">
        <v>4184841</v>
      </c>
      <c r="G79" s="325">
        <v>5829078</v>
      </c>
      <c r="H79" s="444">
        <v>10013919</v>
      </c>
      <c r="I79" s="324">
        <v>0</v>
      </c>
      <c r="J79" s="357">
        <v>22582894</v>
      </c>
      <c r="K79" s="323">
        <v>16268863</v>
      </c>
      <c r="L79" s="323">
        <v>21083783</v>
      </c>
      <c r="M79" s="323">
        <v>13285380</v>
      </c>
      <c r="N79" s="325">
        <v>38464293</v>
      </c>
      <c r="O79" s="442">
        <v>111685213</v>
      </c>
      <c r="P79" s="446">
        <v>121699132</v>
      </c>
      <c r="Q79" s="298"/>
    </row>
    <row r="80" spans="3:17" ht="17.25" customHeight="1">
      <c r="C80" s="318"/>
      <c r="D80" s="321"/>
      <c r="E80" s="322" t="s">
        <v>23</v>
      </c>
      <c r="F80" s="323">
        <v>0</v>
      </c>
      <c r="G80" s="325">
        <v>0</v>
      </c>
      <c r="H80" s="444">
        <v>0</v>
      </c>
      <c r="I80" s="324">
        <v>0</v>
      </c>
      <c r="J80" s="357">
        <v>68974</v>
      </c>
      <c r="K80" s="323">
        <v>299334</v>
      </c>
      <c r="L80" s="323">
        <v>1842718</v>
      </c>
      <c r="M80" s="323">
        <v>2496017</v>
      </c>
      <c r="N80" s="325">
        <v>6603552</v>
      </c>
      <c r="O80" s="442">
        <v>11310595</v>
      </c>
      <c r="P80" s="446">
        <v>11310595</v>
      </c>
      <c r="Q80" s="298"/>
    </row>
    <row r="81" spans="3:17" ht="17.25" customHeight="1">
      <c r="C81" s="318"/>
      <c r="D81" s="321"/>
      <c r="E81" s="322" t="s">
        <v>24</v>
      </c>
      <c r="F81" s="323">
        <v>5027795</v>
      </c>
      <c r="G81" s="325">
        <v>7172223</v>
      </c>
      <c r="H81" s="444">
        <v>12200018</v>
      </c>
      <c r="I81" s="324">
        <v>0</v>
      </c>
      <c r="J81" s="357">
        <v>18078506</v>
      </c>
      <c r="K81" s="323">
        <v>13085244</v>
      </c>
      <c r="L81" s="323">
        <v>7190323</v>
      </c>
      <c r="M81" s="323">
        <v>6690976</v>
      </c>
      <c r="N81" s="325">
        <v>8216003</v>
      </c>
      <c r="O81" s="442">
        <v>53261052</v>
      </c>
      <c r="P81" s="446">
        <v>65461070</v>
      </c>
      <c r="Q81" s="298"/>
    </row>
    <row r="82" spans="3:17" ht="17.25" customHeight="1">
      <c r="C82" s="318"/>
      <c r="D82" s="321"/>
      <c r="E82" s="322" t="s">
        <v>25</v>
      </c>
      <c r="F82" s="323">
        <v>298372</v>
      </c>
      <c r="G82" s="325">
        <v>752247</v>
      </c>
      <c r="H82" s="444">
        <v>1050619</v>
      </c>
      <c r="I82" s="324">
        <v>0</v>
      </c>
      <c r="J82" s="357">
        <v>2134309</v>
      </c>
      <c r="K82" s="323">
        <v>296069</v>
      </c>
      <c r="L82" s="323">
        <v>265219</v>
      </c>
      <c r="M82" s="323">
        <v>156062</v>
      </c>
      <c r="N82" s="325">
        <v>1293838</v>
      </c>
      <c r="O82" s="442">
        <v>4145497</v>
      </c>
      <c r="P82" s="446">
        <v>5196116</v>
      </c>
      <c r="Q82" s="298"/>
    </row>
    <row r="83" spans="3:17" ht="17.25" customHeight="1">
      <c r="C83" s="318"/>
      <c r="D83" s="321"/>
      <c r="E83" s="322" t="s">
        <v>26</v>
      </c>
      <c r="F83" s="323">
        <v>0</v>
      </c>
      <c r="G83" s="325">
        <v>60000</v>
      </c>
      <c r="H83" s="444">
        <v>60000</v>
      </c>
      <c r="I83" s="324">
        <v>0</v>
      </c>
      <c r="J83" s="357">
        <v>1026380</v>
      </c>
      <c r="K83" s="323">
        <v>402500</v>
      </c>
      <c r="L83" s="323">
        <v>508740</v>
      </c>
      <c r="M83" s="323">
        <v>748740</v>
      </c>
      <c r="N83" s="325">
        <v>1245020</v>
      </c>
      <c r="O83" s="442">
        <v>3931380</v>
      </c>
      <c r="P83" s="446">
        <v>3991380</v>
      </c>
      <c r="Q83" s="298"/>
    </row>
    <row r="84" spans="3:17" ht="17.25" customHeight="1">
      <c r="C84" s="318"/>
      <c r="D84" s="319" t="s">
        <v>27</v>
      </c>
      <c r="E84" s="326"/>
      <c r="F84" s="442">
        <v>4926525</v>
      </c>
      <c r="G84" s="443">
        <v>9898383</v>
      </c>
      <c r="H84" s="444">
        <v>14824908</v>
      </c>
      <c r="I84" s="445">
        <v>0</v>
      </c>
      <c r="J84" s="462">
        <v>19855937</v>
      </c>
      <c r="K84" s="442">
        <v>21497513</v>
      </c>
      <c r="L84" s="442">
        <v>29219254</v>
      </c>
      <c r="M84" s="442">
        <v>20658143</v>
      </c>
      <c r="N84" s="443">
        <v>15134070</v>
      </c>
      <c r="O84" s="442">
        <v>106364917</v>
      </c>
      <c r="P84" s="446">
        <v>121189825</v>
      </c>
      <c r="Q84" s="298"/>
    </row>
    <row r="85" spans="3:17" ht="17.25" customHeight="1">
      <c r="C85" s="318"/>
      <c r="D85" s="321"/>
      <c r="E85" s="327" t="s">
        <v>28</v>
      </c>
      <c r="F85" s="323">
        <v>2697063</v>
      </c>
      <c r="G85" s="325">
        <v>6744004</v>
      </c>
      <c r="H85" s="444">
        <v>9441067</v>
      </c>
      <c r="I85" s="324">
        <v>0</v>
      </c>
      <c r="J85" s="357">
        <v>13073422</v>
      </c>
      <c r="K85" s="323">
        <v>11598139</v>
      </c>
      <c r="L85" s="323">
        <v>18184555</v>
      </c>
      <c r="M85" s="323">
        <v>14567357</v>
      </c>
      <c r="N85" s="325">
        <v>11638021</v>
      </c>
      <c r="O85" s="442">
        <v>69061494</v>
      </c>
      <c r="P85" s="446">
        <v>78502561</v>
      </c>
      <c r="Q85" s="298"/>
    </row>
    <row r="86" spans="3:17" ht="17.25" customHeight="1">
      <c r="C86" s="318"/>
      <c r="D86" s="321"/>
      <c r="E86" s="327" t="s">
        <v>29</v>
      </c>
      <c r="F86" s="323">
        <v>2229462</v>
      </c>
      <c r="G86" s="325">
        <v>3154379</v>
      </c>
      <c r="H86" s="444">
        <v>5383841</v>
      </c>
      <c r="I86" s="324">
        <v>0</v>
      </c>
      <c r="J86" s="357">
        <v>6782515</v>
      </c>
      <c r="K86" s="323">
        <v>9899374</v>
      </c>
      <c r="L86" s="323">
        <v>11034699</v>
      </c>
      <c r="M86" s="323">
        <v>6090786</v>
      </c>
      <c r="N86" s="325">
        <v>3496049</v>
      </c>
      <c r="O86" s="442">
        <v>37303423</v>
      </c>
      <c r="P86" s="446">
        <v>42687264</v>
      </c>
      <c r="Q86" s="298"/>
    </row>
    <row r="87" spans="3:17" ht="17.25" customHeight="1">
      <c r="C87" s="318"/>
      <c r="D87" s="319" t="s">
        <v>12</v>
      </c>
      <c r="E87" s="320"/>
      <c r="F87" s="442">
        <v>0</v>
      </c>
      <c r="G87" s="443">
        <v>135636</v>
      </c>
      <c r="H87" s="444">
        <v>135636</v>
      </c>
      <c r="I87" s="445">
        <v>0</v>
      </c>
      <c r="J87" s="462">
        <v>655477</v>
      </c>
      <c r="K87" s="442">
        <v>3383553</v>
      </c>
      <c r="L87" s="442">
        <v>4019772</v>
      </c>
      <c r="M87" s="442">
        <v>3746582</v>
      </c>
      <c r="N87" s="443">
        <v>5350517</v>
      </c>
      <c r="O87" s="442">
        <v>17155901</v>
      </c>
      <c r="P87" s="446">
        <v>17291537</v>
      </c>
      <c r="Q87" s="298"/>
    </row>
    <row r="88" spans="3:17" ht="17.25" customHeight="1">
      <c r="C88" s="318"/>
      <c r="D88" s="321"/>
      <c r="E88" s="322" t="s">
        <v>30</v>
      </c>
      <c r="F88" s="323">
        <v>0</v>
      </c>
      <c r="G88" s="325">
        <v>33854</v>
      </c>
      <c r="H88" s="444">
        <v>33854</v>
      </c>
      <c r="I88" s="324">
        <v>0</v>
      </c>
      <c r="J88" s="357">
        <v>655477</v>
      </c>
      <c r="K88" s="323">
        <v>2195520</v>
      </c>
      <c r="L88" s="323">
        <v>2966377</v>
      </c>
      <c r="M88" s="323">
        <v>3164364</v>
      </c>
      <c r="N88" s="325">
        <v>4193656</v>
      </c>
      <c r="O88" s="442">
        <v>13175394</v>
      </c>
      <c r="P88" s="446">
        <v>13209248</v>
      </c>
      <c r="Q88" s="298"/>
    </row>
    <row r="89" spans="3:17" ht="24.75" customHeight="1">
      <c r="C89" s="318"/>
      <c r="D89" s="321"/>
      <c r="E89" s="328" t="s">
        <v>31</v>
      </c>
      <c r="F89" s="323">
        <v>0</v>
      </c>
      <c r="G89" s="325">
        <v>101782</v>
      </c>
      <c r="H89" s="444">
        <v>101782</v>
      </c>
      <c r="I89" s="324">
        <v>0</v>
      </c>
      <c r="J89" s="357">
        <v>0</v>
      </c>
      <c r="K89" s="323">
        <v>1188033</v>
      </c>
      <c r="L89" s="323">
        <v>996213</v>
      </c>
      <c r="M89" s="323">
        <v>582218</v>
      </c>
      <c r="N89" s="325">
        <v>1156861</v>
      </c>
      <c r="O89" s="442">
        <v>3923325</v>
      </c>
      <c r="P89" s="446">
        <v>4025107</v>
      </c>
      <c r="Q89" s="298"/>
    </row>
    <row r="90" spans="3:17" ht="24.75" customHeight="1">
      <c r="C90" s="318"/>
      <c r="D90" s="327"/>
      <c r="E90" s="328" t="s">
        <v>32</v>
      </c>
      <c r="F90" s="323">
        <v>0</v>
      </c>
      <c r="G90" s="325">
        <v>0</v>
      </c>
      <c r="H90" s="444">
        <v>0</v>
      </c>
      <c r="I90" s="324">
        <v>0</v>
      </c>
      <c r="J90" s="357">
        <v>0</v>
      </c>
      <c r="K90" s="323">
        <v>0</v>
      </c>
      <c r="L90" s="323">
        <v>57182</v>
      </c>
      <c r="M90" s="323">
        <v>0</v>
      </c>
      <c r="N90" s="325">
        <v>0</v>
      </c>
      <c r="O90" s="442">
        <v>57182</v>
      </c>
      <c r="P90" s="446">
        <v>57182</v>
      </c>
      <c r="Q90" s="298"/>
    </row>
    <row r="91" spans="3:17" ht="17.25" customHeight="1">
      <c r="C91" s="318"/>
      <c r="D91" s="319" t="s">
        <v>534</v>
      </c>
      <c r="E91" s="320"/>
      <c r="F91" s="442">
        <v>1680264</v>
      </c>
      <c r="G91" s="443">
        <v>4559245</v>
      </c>
      <c r="H91" s="444">
        <v>6239509</v>
      </c>
      <c r="I91" s="445">
        <v>0</v>
      </c>
      <c r="J91" s="443">
        <v>11450415</v>
      </c>
      <c r="K91" s="442">
        <v>10282045</v>
      </c>
      <c r="L91" s="442">
        <v>8721987</v>
      </c>
      <c r="M91" s="442">
        <v>6641419</v>
      </c>
      <c r="N91" s="443">
        <v>10539480</v>
      </c>
      <c r="O91" s="442">
        <v>47635346</v>
      </c>
      <c r="P91" s="446">
        <v>53874855</v>
      </c>
      <c r="Q91" s="298"/>
    </row>
    <row r="92" spans="3:17" ht="17.25" customHeight="1">
      <c r="C92" s="318"/>
      <c r="D92" s="321"/>
      <c r="E92" s="329" t="s">
        <v>393</v>
      </c>
      <c r="F92" s="323">
        <v>1004490</v>
      </c>
      <c r="G92" s="325">
        <v>3351470</v>
      </c>
      <c r="H92" s="444">
        <v>4355960</v>
      </c>
      <c r="I92" s="324">
        <v>0</v>
      </c>
      <c r="J92" s="325">
        <v>9081580</v>
      </c>
      <c r="K92" s="323">
        <v>7691890</v>
      </c>
      <c r="L92" s="323">
        <v>7785710</v>
      </c>
      <c r="M92" s="323">
        <v>4950730</v>
      </c>
      <c r="N92" s="325">
        <v>10027860</v>
      </c>
      <c r="O92" s="442">
        <v>39537770</v>
      </c>
      <c r="P92" s="446">
        <v>43893730</v>
      </c>
      <c r="Q92" s="298"/>
    </row>
    <row r="93" spans="3:17" ht="17.25" customHeight="1">
      <c r="C93" s="318"/>
      <c r="D93" s="330"/>
      <c r="E93" s="327" t="s">
        <v>394</v>
      </c>
      <c r="F93" s="323">
        <v>160354</v>
      </c>
      <c r="G93" s="325">
        <v>35725</v>
      </c>
      <c r="H93" s="444">
        <v>196079</v>
      </c>
      <c r="I93" s="324">
        <v>0</v>
      </c>
      <c r="J93" s="325">
        <v>590105</v>
      </c>
      <c r="K93" s="323">
        <v>589088</v>
      </c>
      <c r="L93" s="323">
        <v>663457</v>
      </c>
      <c r="M93" s="323">
        <v>680144</v>
      </c>
      <c r="N93" s="325">
        <v>214620</v>
      </c>
      <c r="O93" s="442">
        <v>2737414</v>
      </c>
      <c r="P93" s="446">
        <v>2933493</v>
      </c>
      <c r="Q93" s="298"/>
    </row>
    <row r="94" spans="3:17" ht="17.25" customHeight="1">
      <c r="C94" s="318"/>
      <c r="D94" s="331"/>
      <c r="E94" s="322" t="s">
        <v>395</v>
      </c>
      <c r="F94" s="323">
        <v>515420</v>
      </c>
      <c r="G94" s="325">
        <v>1172050</v>
      </c>
      <c r="H94" s="444">
        <v>1687470</v>
      </c>
      <c r="I94" s="324">
        <v>0</v>
      </c>
      <c r="J94" s="325">
        <v>1778730</v>
      </c>
      <c r="K94" s="323">
        <v>2001067</v>
      </c>
      <c r="L94" s="323">
        <v>272820</v>
      </c>
      <c r="M94" s="323">
        <v>1010545</v>
      </c>
      <c r="N94" s="325">
        <v>297000</v>
      </c>
      <c r="O94" s="442">
        <v>5360162</v>
      </c>
      <c r="P94" s="446">
        <v>7047632</v>
      </c>
      <c r="Q94" s="298"/>
    </row>
    <row r="95" spans="3:17" ht="17.25" customHeight="1">
      <c r="C95" s="318"/>
      <c r="D95" s="321" t="s">
        <v>721</v>
      </c>
      <c r="E95" s="332"/>
      <c r="F95" s="323">
        <v>0</v>
      </c>
      <c r="G95" s="325">
        <v>0</v>
      </c>
      <c r="H95" s="444">
        <v>0</v>
      </c>
      <c r="I95" s="324">
        <v>0</v>
      </c>
      <c r="J95" s="325">
        <v>2511765</v>
      </c>
      <c r="K95" s="323">
        <v>53305</v>
      </c>
      <c r="L95" s="323">
        <v>0</v>
      </c>
      <c r="M95" s="323">
        <v>2849840</v>
      </c>
      <c r="N95" s="325">
        <v>0</v>
      </c>
      <c r="O95" s="442">
        <v>5414910</v>
      </c>
      <c r="P95" s="446">
        <v>5414910</v>
      </c>
      <c r="Q95" s="298"/>
    </row>
    <row r="96" spans="3:17" ht="17.25" customHeight="1">
      <c r="C96" s="333"/>
      <c r="D96" s="334" t="s">
        <v>722</v>
      </c>
      <c r="E96" s="335"/>
      <c r="F96" s="336">
        <v>2482808</v>
      </c>
      <c r="G96" s="338">
        <v>2536776</v>
      </c>
      <c r="H96" s="452">
        <v>5019584</v>
      </c>
      <c r="I96" s="337">
        <v>0</v>
      </c>
      <c r="J96" s="338">
        <v>12135162</v>
      </c>
      <c r="K96" s="336">
        <v>7485179</v>
      </c>
      <c r="L96" s="336">
        <v>6961770</v>
      </c>
      <c r="M96" s="336">
        <v>4740668</v>
      </c>
      <c r="N96" s="338">
        <v>5361597</v>
      </c>
      <c r="O96" s="452">
        <v>36684376</v>
      </c>
      <c r="P96" s="454">
        <v>41703960</v>
      </c>
      <c r="Q96" s="298"/>
    </row>
    <row r="97" spans="3:16" ht="17.25" customHeight="1">
      <c r="C97" s="316" t="s">
        <v>723</v>
      </c>
      <c r="D97" s="339"/>
      <c r="E97" s="340"/>
      <c r="F97" s="437">
        <v>0</v>
      </c>
      <c r="G97" s="438">
        <v>275547</v>
      </c>
      <c r="H97" s="439">
        <v>275547</v>
      </c>
      <c r="I97" s="440">
        <v>0</v>
      </c>
      <c r="J97" s="438">
        <v>1777901</v>
      </c>
      <c r="K97" s="437">
        <v>820197</v>
      </c>
      <c r="L97" s="437">
        <v>3058496</v>
      </c>
      <c r="M97" s="437">
        <v>6445634</v>
      </c>
      <c r="N97" s="438">
        <v>8930236</v>
      </c>
      <c r="O97" s="437">
        <v>21032464</v>
      </c>
      <c r="P97" s="441">
        <v>21308011</v>
      </c>
    </row>
    <row r="98" spans="3:16" ht="17.25" customHeight="1">
      <c r="C98" s="318"/>
      <c r="D98" s="1678" t="s">
        <v>1353</v>
      </c>
      <c r="E98" s="1679"/>
      <c r="F98" s="550">
        <v>0</v>
      </c>
      <c r="G98" s="342">
        <v>0</v>
      </c>
      <c r="H98" s="444">
        <v>0</v>
      </c>
      <c r="I98" s="341"/>
      <c r="J98" s="325">
        <v>0</v>
      </c>
      <c r="K98" s="323">
        <v>0</v>
      </c>
      <c r="L98" s="323">
        <v>0</v>
      </c>
      <c r="M98" s="323">
        <v>0</v>
      </c>
      <c r="N98" s="325">
        <v>0</v>
      </c>
      <c r="O98" s="442">
        <v>0</v>
      </c>
      <c r="P98" s="446">
        <v>0</v>
      </c>
    </row>
    <row r="99" spans="3:16" ht="17.25" customHeight="1">
      <c r="C99" s="318"/>
      <c r="D99" s="322" t="s">
        <v>724</v>
      </c>
      <c r="E99" s="326"/>
      <c r="F99" s="550">
        <v>0</v>
      </c>
      <c r="G99" s="342">
        <v>0</v>
      </c>
      <c r="H99" s="444">
        <v>0</v>
      </c>
      <c r="I99" s="341"/>
      <c r="J99" s="325">
        <v>0</v>
      </c>
      <c r="K99" s="323">
        <v>0</v>
      </c>
      <c r="L99" s="323">
        <v>0</v>
      </c>
      <c r="M99" s="323">
        <v>0</v>
      </c>
      <c r="N99" s="325">
        <v>0</v>
      </c>
      <c r="O99" s="442">
        <v>0</v>
      </c>
      <c r="P99" s="446">
        <v>0</v>
      </c>
    </row>
    <row r="100" spans="3:16" ht="17.25" customHeight="1">
      <c r="C100" s="318"/>
      <c r="D100" s="322" t="s">
        <v>725</v>
      </c>
      <c r="E100" s="326"/>
      <c r="F100" s="323">
        <v>0</v>
      </c>
      <c r="G100" s="323">
        <v>275547</v>
      </c>
      <c r="H100" s="444">
        <v>275547</v>
      </c>
      <c r="I100" s="324">
        <v>0</v>
      </c>
      <c r="J100" s="325">
        <v>1777901</v>
      </c>
      <c r="K100" s="323">
        <v>820197</v>
      </c>
      <c r="L100" s="323">
        <v>2533833</v>
      </c>
      <c r="M100" s="323">
        <v>606485</v>
      </c>
      <c r="N100" s="325">
        <v>5236867</v>
      </c>
      <c r="O100" s="442">
        <v>10975283</v>
      </c>
      <c r="P100" s="446">
        <v>11250830</v>
      </c>
    </row>
    <row r="101" spans="3:16" ht="17.25" customHeight="1">
      <c r="C101" s="318"/>
      <c r="D101" s="322" t="s">
        <v>726</v>
      </c>
      <c r="E101" s="326"/>
      <c r="F101" s="323">
        <v>0</v>
      </c>
      <c r="G101" s="323">
        <v>0</v>
      </c>
      <c r="H101" s="444">
        <v>0</v>
      </c>
      <c r="I101" s="324">
        <v>0</v>
      </c>
      <c r="J101" s="325">
        <v>0</v>
      </c>
      <c r="K101" s="323">
        <v>0</v>
      </c>
      <c r="L101" s="323">
        <v>524663</v>
      </c>
      <c r="M101" s="323">
        <v>5839149</v>
      </c>
      <c r="N101" s="325">
        <v>3693369</v>
      </c>
      <c r="O101" s="442">
        <v>10057181</v>
      </c>
      <c r="P101" s="446">
        <v>10057181</v>
      </c>
    </row>
    <row r="102" spans="3:16" ht="17.25" customHeight="1">
      <c r="C102" s="318"/>
      <c r="D102" s="322" t="s">
        <v>727</v>
      </c>
      <c r="E102" s="326"/>
      <c r="F102" s="342">
        <v>0</v>
      </c>
      <c r="G102" s="342">
        <v>0</v>
      </c>
      <c r="H102" s="444">
        <v>0</v>
      </c>
      <c r="I102" s="341"/>
      <c r="J102" s="325">
        <v>0</v>
      </c>
      <c r="K102" s="323">
        <v>0</v>
      </c>
      <c r="L102" s="323">
        <v>0</v>
      </c>
      <c r="M102" s="323">
        <v>0</v>
      </c>
      <c r="N102" s="325">
        <v>0</v>
      </c>
      <c r="O102" s="442">
        <v>0</v>
      </c>
      <c r="P102" s="446">
        <v>0</v>
      </c>
    </row>
    <row r="103" spans="3:17" ht="17.25" customHeight="1">
      <c r="C103" s="318"/>
      <c r="D103" s="322" t="s">
        <v>728</v>
      </c>
      <c r="E103" s="326"/>
      <c r="F103" s="550">
        <v>0</v>
      </c>
      <c r="G103" s="342">
        <v>0</v>
      </c>
      <c r="H103" s="444">
        <v>0</v>
      </c>
      <c r="I103" s="343"/>
      <c r="J103" s="325">
        <v>0</v>
      </c>
      <c r="K103" s="323">
        <v>0</v>
      </c>
      <c r="L103" s="323">
        <v>0</v>
      </c>
      <c r="M103" s="323">
        <v>0</v>
      </c>
      <c r="N103" s="555">
        <v>0</v>
      </c>
      <c r="O103" s="442">
        <v>0</v>
      </c>
      <c r="P103" s="446">
        <v>0</v>
      </c>
      <c r="Q103" s="552"/>
    </row>
    <row r="104" spans="3:16" ht="24.75" customHeight="1">
      <c r="C104" s="352"/>
      <c r="D104" s="1676" t="s">
        <v>679</v>
      </c>
      <c r="E104" s="1677"/>
      <c r="F104" s="353">
        <v>0</v>
      </c>
      <c r="G104" s="355">
        <v>0</v>
      </c>
      <c r="H104" s="444">
        <v>0</v>
      </c>
      <c r="I104" s="341"/>
      <c r="J104" s="353">
        <v>0</v>
      </c>
      <c r="K104" s="355">
        <v>0</v>
      </c>
      <c r="L104" s="355">
        <v>0</v>
      </c>
      <c r="M104" s="355">
        <v>0</v>
      </c>
      <c r="N104" s="353">
        <v>0</v>
      </c>
      <c r="O104" s="459">
        <v>0</v>
      </c>
      <c r="P104" s="460">
        <v>0</v>
      </c>
    </row>
    <row r="105" spans="3:16" ht="24.75" customHeight="1">
      <c r="C105" s="333"/>
      <c r="D105" s="1674" t="s">
        <v>1354</v>
      </c>
      <c r="E105" s="1675"/>
      <c r="F105" s="351">
        <v>0</v>
      </c>
      <c r="G105" s="351">
        <v>0</v>
      </c>
      <c r="H105" s="444">
        <v>0</v>
      </c>
      <c r="I105" s="551"/>
      <c r="J105" s="350">
        <v>0</v>
      </c>
      <c r="K105" s="351">
        <v>0</v>
      </c>
      <c r="L105" s="351">
        <v>0</v>
      </c>
      <c r="M105" s="351">
        <v>0</v>
      </c>
      <c r="N105" s="350">
        <v>0</v>
      </c>
      <c r="O105" s="459">
        <v>0</v>
      </c>
      <c r="P105" s="460">
        <v>0</v>
      </c>
    </row>
    <row r="106" spans="3:17" ht="17.25" customHeight="1">
      <c r="C106" s="318" t="s">
        <v>729</v>
      </c>
      <c r="D106" s="320"/>
      <c r="E106" s="320"/>
      <c r="F106" s="438">
        <v>0</v>
      </c>
      <c r="G106" s="438">
        <v>0</v>
      </c>
      <c r="H106" s="439">
        <v>0</v>
      </c>
      <c r="I106" s="447"/>
      <c r="J106" s="461">
        <v>0</v>
      </c>
      <c r="K106" s="437">
        <v>9373746</v>
      </c>
      <c r="L106" s="437">
        <v>19068355</v>
      </c>
      <c r="M106" s="437">
        <v>18475923</v>
      </c>
      <c r="N106" s="438">
        <v>72150194</v>
      </c>
      <c r="O106" s="437">
        <v>119068218</v>
      </c>
      <c r="P106" s="441">
        <v>119068218</v>
      </c>
      <c r="Q106" s="298"/>
    </row>
    <row r="107" spans="3:17" ht="17.25" customHeight="1">
      <c r="C107" s="318"/>
      <c r="D107" s="329" t="s">
        <v>988</v>
      </c>
      <c r="E107" s="329"/>
      <c r="F107" s="325">
        <v>0</v>
      </c>
      <c r="G107" s="325">
        <v>0</v>
      </c>
      <c r="H107" s="444">
        <v>0</v>
      </c>
      <c r="I107" s="345"/>
      <c r="J107" s="357">
        <v>0</v>
      </c>
      <c r="K107" s="323">
        <v>0</v>
      </c>
      <c r="L107" s="323">
        <v>2878551</v>
      </c>
      <c r="M107" s="323">
        <v>13123697</v>
      </c>
      <c r="N107" s="325">
        <v>21439308</v>
      </c>
      <c r="O107" s="442">
        <v>37441556</v>
      </c>
      <c r="P107" s="446">
        <v>37441556</v>
      </c>
      <c r="Q107" s="298"/>
    </row>
    <row r="108" spans="3:17" ht="17.25" customHeight="1">
      <c r="C108" s="318"/>
      <c r="D108" s="329" t="s">
        <v>989</v>
      </c>
      <c r="E108" s="329"/>
      <c r="F108" s="323">
        <v>0</v>
      </c>
      <c r="G108" s="325">
        <v>0</v>
      </c>
      <c r="H108" s="444">
        <v>0</v>
      </c>
      <c r="I108" s="346"/>
      <c r="J108" s="357">
        <v>0</v>
      </c>
      <c r="K108" s="323">
        <v>9373746</v>
      </c>
      <c r="L108" s="323">
        <v>16189804</v>
      </c>
      <c r="M108" s="323">
        <v>5352226</v>
      </c>
      <c r="N108" s="325">
        <v>28252451</v>
      </c>
      <c r="O108" s="442">
        <v>59168227</v>
      </c>
      <c r="P108" s="446">
        <v>59168227</v>
      </c>
      <c r="Q108" s="298"/>
    </row>
    <row r="109" spans="3:17" ht="17.25" customHeight="1">
      <c r="C109" s="318"/>
      <c r="D109" s="347" t="s">
        <v>990</v>
      </c>
      <c r="E109" s="347"/>
      <c r="F109" s="348">
        <v>0</v>
      </c>
      <c r="G109" s="356">
        <v>0</v>
      </c>
      <c r="H109" s="453">
        <v>0</v>
      </c>
      <c r="I109" s="349"/>
      <c r="J109" s="358">
        <v>0</v>
      </c>
      <c r="K109" s="351">
        <v>0</v>
      </c>
      <c r="L109" s="351">
        <v>0</v>
      </c>
      <c r="M109" s="351">
        <v>0</v>
      </c>
      <c r="N109" s="350">
        <v>22458435</v>
      </c>
      <c r="O109" s="455">
        <v>22458435</v>
      </c>
      <c r="P109" s="456">
        <v>22458435</v>
      </c>
      <c r="Q109" s="298"/>
    </row>
    <row r="110" spans="3:17" ht="17.25" customHeight="1" thickBot="1">
      <c r="C110" s="392" t="s">
        <v>4</v>
      </c>
      <c r="D110" s="393"/>
      <c r="E110" s="393"/>
      <c r="F110" s="448">
        <v>18600605</v>
      </c>
      <c r="G110" s="449">
        <v>31219135</v>
      </c>
      <c r="H110" s="450">
        <v>49819740</v>
      </c>
      <c r="I110" s="451">
        <v>0</v>
      </c>
      <c r="J110" s="463">
        <v>92277720</v>
      </c>
      <c r="K110" s="448">
        <v>83247548</v>
      </c>
      <c r="L110" s="448">
        <v>101940417</v>
      </c>
      <c r="M110" s="448">
        <v>86935384</v>
      </c>
      <c r="N110" s="449">
        <v>173288800</v>
      </c>
      <c r="O110" s="448">
        <v>537689869</v>
      </c>
      <c r="P110" s="457">
        <v>587509609</v>
      </c>
      <c r="Q110" s="298"/>
    </row>
    <row r="111" spans="3:16" ht="17.25" customHeight="1">
      <c r="C111" s="366" t="s">
        <v>741</v>
      </c>
      <c r="D111" s="361"/>
      <c r="E111" s="361"/>
      <c r="F111" s="361"/>
      <c r="G111" s="361"/>
      <c r="H111" s="361"/>
      <c r="I111" s="361"/>
      <c r="J111" s="361"/>
      <c r="K111" s="361"/>
      <c r="L111" s="361"/>
      <c r="M111" s="361"/>
      <c r="N111" s="361"/>
      <c r="O111" s="361"/>
      <c r="P111" s="362"/>
    </row>
    <row r="112" spans="3:17" ht="17.25" customHeight="1">
      <c r="C112" s="316" t="s">
        <v>20</v>
      </c>
      <c r="D112" s="317"/>
      <c r="E112" s="317"/>
      <c r="F112" s="437">
        <v>16972134</v>
      </c>
      <c r="G112" s="438">
        <v>28102570</v>
      </c>
      <c r="H112" s="439">
        <v>45074704</v>
      </c>
      <c r="I112" s="440">
        <v>0</v>
      </c>
      <c r="J112" s="461">
        <v>82198629</v>
      </c>
      <c r="K112" s="437">
        <v>66185815</v>
      </c>
      <c r="L112" s="437">
        <v>72672927</v>
      </c>
      <c r="M112" s="437">
        <v>56269517</v>
      </c>
      <c r="N112" s="438">
        <v>83523286</v>
      </c>
      <c r="O112" s="437">
        <v>360850174</v>
      </c>
      <c r="P112" s="441">
        <v>405924878</v>
      </c>
      <c r="Q112" s="298"/>
    </row>
    <row r="113" spans="3:17" ht="17.25" customHeight="1">
      <c r="C113" s="318"/>
      <c r="D113" s="319" t="s">
        <v>21</v>
      </c>
      <c r="E113" s="320"/>
      <c r="F113" s="442">
        <v>8559656</v>
      </c>
      <c r="G113" s="443">
        <v>12431960</v>
      </c>
      <c r="H113" s="444">
        <v>20991616</v>
      </c>
      <c r="I113" s="445">
        <v>0</v>
      </c>
      <c r="J113" s="462">
        <v>39501497</v>
      </c>
      <c r="K113" s="442">
        <v>27316548</v>
      </c>
      <c r="L113" s="442">
        <v>27801498</v>
      </c>
      <c r="M113" s="442">
        <v>21039315</v>
      </c>
      <c r="N113" s="443">
        <v>50240132</v>
      </c>
      <c r="O113" s="442">
        <v>165898990</v>
      </c>
      <c r="P113" s="446">
        <v>186890606</v>
      </c>
      <c r="Q113" s="298"/>
    </row>
    <row r="114" spans="3:17" ht="17.25" customHeight="1">
      <c r="C114" s="318"/>
      <c r="D114" s="321"/>
      <c r="E114" s="322" t="s">
        <v>22</v>
      </c>
      <c r="F114" s="323">
        <v>3766221</v>
      </c>
      <c r="G114" s="325">
        <v>5246026</v>
      </c>
      <c r="H114" s="444">
        <v>9012247</v>
      </c>
      <c r="I114" s="324">
        <v>0</v>
      </c>
      <c r="J114" s="357">
        <v>20324358</v>
      </c>
      <c r="K114" s="323">
        <v>14641850</v>
      </c>
      <c r="L114" s="323">
        <v>18975299</v>
      </c>
      <c r="M114" s="323">
        <v>11956765</v>
      </c>
      <c r="N114" s="325">
        <v>34617687</v>
      </c>
      <c r="O114" s="442">
        <v>100515959</v>
      </c>
      <c r="P114" s="446">
        <v>109528206</v>
      </c>
      <c r="Q114" s="298"/>
    </row>
    <row r="115" spans="3:17" ht="17.25" customHeight="1">
      <c r="C115" s="318"/>
      <c r="D115" s="321"/>
      <c r="E115" s="322" t="s">
        <v>23</v>
      </c>
      <c r="F115" s="323">
        <v>0</v>
      </c>
      <c r="G115" s="325">
        <v>0</v>
      </c>
      <c r="H115" s="444">
        <v>0</v>
      </c>
      <c r="I115" s="324">
        <v>0</v>
      </c>
      <c r="J115" s="357">
        <v>62076</v>
      </c>
      <c r="K115" s="323">
        <v>269400</v>
      </c>
      <c r="L115" s="323">
        <v>1658436</v>
      </c>
      <c r="M115" s="323">
        <v>2246404</v>
      </c>
      <c r="N115" s="325">
        <v>5943153</v>
      </c>
      <c r="O115" s="442">
        <v>10179469</v>
      </c>
      <c r="P115" s="446">
        <v>10179469</v>
      </c>
      <c r="Q115" s="298"/>
    </row>
    <row r="116" spans="3:17" ht="17.25" customHeight="1">
      <c r="C116" s="318"/>
      <c r="D116" s="321"/>
      <c r="E116" s="322" t="s">
        <v>24</v>
      </c>
      <c r="F116" s="323">
        <v>4524910</v>
      </c>
      <c r="G116" s="325">
        <v>6454920</v>
      </c>
      <c r="H116" s="444">
        <v>10979830</v>
      </c>
      <c r="I116" s="324">
        <v>0</v>
      </c>
      <c r="J116" s="357">
        <v>16270473</v>
      </c>
      <c r="K116" s="323">
        <v>11776591</v>
      </c>
      <c r="L116" s="323">
        <v>6471203</v>
      </c>
      <c r="M116" s="323">
        <v>6021825</v>
      </c>
      <c r="N116" s="325">
        <v>7394335</v>
      </c>
      <c r="O116" s="442">
        <v>47934427</v>
      </c>
      <c r="P116" s="446">
        <v>58914257</v>
      </c>
      <c r="Q116" s="298"/>
    </row>
    <row r="117" spans="3:17" ht="17.25" customHeight="1">
      <c r="C117" s="318"/>
      <c r="D117" s="321"/>
      <c r="E117" s="322" t="s">
        <v>25</v>
      </c>
      <c r="F117" s="323">
        <v>268525</v>
      </c>
      <c r="G117" s="325">
        <v>677014</v>
      </c>
      <c r="H117" s="444">
        <v>945539</v>
      </c>
      <c r="I117" s="324">
        <v>0</v>
      </c>
      <c r="J117" s="357">
        <v>1920848</v>
      </c>
      <c r="K117" s="323">
        <v>266457</v>
      </c>
      <c r="L117" s="323">
        <v>238694</v>
      </c>
      <c r="M117" s="323">
        <v>140455</v>
      </c>
      <c r="N117" s="325">
        <v>1164439</v>
      </c>
      <c r="O117" s="442">
        <v>3730893</v>
      </c>
      <c r="P117" s="446">
        <v>4676432</v>
      </c>
      <c r="Q117" s="298"/>
    </row>
    <row r="118" spans="3:17" ht="17.25" customHeight="1">
      <c r="C118" s="318"/>
      <c r="D118" s="321"/>
      <c r="E118" s="322" t="s">
        <v>26</v>
      </c>
      <c r="F118" s="323">
        <v>0</v>
      </c>
      <c r="G118" s="325">
        <v>54000</v>
      </c>
      <c r="H118" s="444">
        <v>54000</v>
      </c>
      <c r="I118" s="324">
        <v>0</v>
      </c>
      <c r="J118" s="357">
        <v>923742</v>
      </c>
      <c r="K118" s="323">
        <v>362250</v>
      </c>
      <c r="L118" s="323">
        <v>457866</v>
      </c>
      <c r="M118" s="323">
        <v>673866</v>
      </c>
      <c r="N118" s="325">
        <v>1120518</v>
      </c>
      <c r="O118" s="442">
        <v>3538242</v>
      </c>
      <c r="P118" s="446">
        <v>3592242</v>
      </c>
      <c r="Q118" s="298"/>
    </row>
    <row r="119" spans="3:17" ht="17.25" customHeight="1">
      <c r="C119" s="318"/>
      <c r="D119" s="319" t="s">
        <v>27</v>
      </c>
      <c r="E119" s="326"/>
      <c r="F119" s="442">
        <v>4433762</v>
      </c>
      <c r="G119" s="443">
        <v>8908443</v>
      </c>
      <c r="H119" s="444">
        <v>13342205</v>
      </c>
      <c r="I119" s="445">
        <v>0</v>
      </c>
      <c r="J119" s="462">
        <v>17870140</v>
      </c>
      <c r="K119" s="442">
        <v>19347544</v>
      </c>
      <c r="L119" s="442">
        <v>26297145</v>
      </c>
      <c r="M119" s="442">
        <v>18592209</v>
      </c>
      <c r="N119" s="443">
        <v>13620596</v>
      </c>
      <c r="O119" s="442">
        <v>95727634</v>
      </c>
      <c r="P119" s="446">
        <v>109069839</v>
      </c>
      <c r="Q119" s="298"/>
    </row>
    <row r="120" spans="3:17" ht="17.25" customHeight="1">
      <c r="C120" s="318"/>
      <c r="D120" s="321"/>
      <c r="E120" s="327" t="s">
        <v>28</v>
      </c>
      <c r="F120" s="323">
        <v>2427301</v>
      </c>
      <c r="G120" s="325">
        <v>6069526</v>
      </c>
      <c r="H120" s="444">
        <v>8496827</v>
      </c>
      <c r="I120" s="324">
        <v>0</v>
      </c>
      <c r="J120" s="357">
        <v>11765949</v>
      </c>
      <c r="K120" s="323">
        <v>10438195</v>
      </c>
      <c r="L120" s="323">
        <v>16365970</v>
      </c>
      <c r="M120" s="323">
        <v>13110541</v>
      </c>
      <c r="N120" s="325">
        <v>10474160</v>
      </c>
      <c r="O120" s="442">
        <v>62154815</v>
      </c>
      <c r="P120" s="446">
        <v>70651642</v>
      </c>
      <c r="Q120" s="298"/>
    </row>
    <row r="121" spans="3:17" ht="17.25" customHeight="1">
      <c r="C121" s="318"/>
      <c r="D121" s="321"/>
      <c r="E121" s="327" t="s">
        <v>29</v>
      </c>
      <c r="F121" s="323">
        <v>2006461</v>
      </c>
      <c r="G121" s="325">
        <v>2838917</v>
      </c>
      <c r="H121" s="444">
        <v>4845378</v>
      </c>
      <c r="I121" s="324">
        <v>0</v>
      </c>
      <c r="J121" s="357">
        <v>6104191</v>
      </c>
      <c r="K121" s="323">
        <v>8909349</v>
      </c>
      <c r="L121" s="323">
        <v>9931175</v>
      </c>
      <c r="M121" s="323">
        <v>5481668</v>
      </c>
      <c r="N121" s="325">
        <v>3146436</v>
      </c>
      <c r="O121" s="442">
        <v>33572819</v>
      </c>
      <c r="P121" s="446">
        <v>38418197</v>
      </c>
      <c r="Q121" s="298"/>
    </row>
    <row r="122" spans="3:17" ht="17.25" customHeight="1">
      <c r="C122" s="318"/>
      <c r="D122" s="319" t="s">
        <v>12</v>
      </c>
      <c r="E122" s="320"/>
      <c r="F122" s="442">
        <v>0</v>
      </c>
      <c r="G122" s="443">
        <v>122071</v>
      </c>
      <c r="H122" s="444">
        <v>122071</v>
      </c>
      <c r="I122" s="445">
        <v>0</v>
      </c>
      <c r="J122" s="462">
        <v>589925</v>
      </c>
      <c r="K122" s="442">
        <v>3045176</v>
      </c>
      <c r="L122" s="442">
        <v>3617760</v>
      </c>
      <c r="M122" s="442">
        <v>3371896</v>
      </c>
      <c r="N122" s="443">
        <v>4815429</v>
      </c>
      <c r="O122" s="442">
        <v>15440186</v>
      </c>
      <c r="P122" s="446">
        <v>15562257</v>
      </c>
      <c r="Q122" s="298"/>
    </row>
    <row r="123" spans="3:17" ht="17.25" customHeight="1">
      <c r="C123" s="318"/>
      <c r="D123" s="321"/>
      <c r="E123" s="322" t="s">
        <v>30</v>
      </c>
      <c r="F123" s="323">
        <v>0</v>
      </c>
      <c r="G123" s="325">
        <v>30468</v>
      </c>
      <c r="H123" s="444">
        <v>30468</v>
      </c>
      <c r="I123" s="324">
        <v>0</v>
      </c>
      <c r="J123" s="357">
        <v>589925</v>
      </c>
      <c r="K123" s="323">
        <v>1975954</v>
      </c>
      <c r="L123" s="323">
        <v>2669714</v>
      </c>
      <c r="M123" s="323">
        <v>2847904</v>
      </c>
      <c r="N123" s="325">
        <v>3774263</v>
      </c>
      <c r="O123" s="442">
        <v>11857760</v>
      </c>
      <c r="P123" s="446">
        <v>11888228</v>
      </c>
      <c r="Q123" s="298"/>
    </row>
    <row r="124" spans="3:17" ht="24.75" customHeight="1">
      <c r="C124" s="318"/>
      <c r="D124" s="321"/>
      <c r="E124" s="328" t="s">
        <v>31</v>
      </c>
      <c r="F124" s="323">
        <v>0</v>
      </c>
      <c r="G124" s="325">
        <v>91603</v>
      </c>
      <c r="H124" s="444">
        <v>91603</v>
      </c>
      <c r="I124" s="324">
        <v>0</v>
      </c>
      <c r="J124" s="357">
        <v>0</v>
      </c>
      <c r="K124" s="323">
        <v>1069222</v>
      </c>
      <c r="L124" s="323">
        <v>896583</v>
      </c>
      <c r="M124" s="323">
        <v>523992</v>
      </c>
      <c r="N124" s="325">
        <v>1041166</v>
      </c>
      <c r="O124" s="442">
        <v>3530963</v>
      </c>
      <c r="P124" s="446">
        <v>3622566</v>
      </c>
      <c r="Q124" s="298"/>
    </row>
    <row r="125" spans="3:17" ht="24.75" customHeight="1">
      <c r="C125" s="318"/>
      <c r="D125" s="327"/>
      <c r="E125" s="328" t="s">
        <v>32</v>
      </c>
      <c r="F125" s="323">
        <v>0</v>
      </c>
      <c r="G125" s="325">
        <v>0</v>
      </c>
      <c r="H125" s="444">
        <v>0</v>
      </c>
      <c r="I125" s="324">
        <v>0</v>
      </c>
      <c r="J125" s="357">
        <v>0</v>
      </c>
      <c r="K125" s="323">
        <v>0</v>
      </c>
      <c r="L125" s="323">
        <v>51463</v>
      </c>
      <c r="M125" s="323">
        <v>0</v>
      </c>
      <c r="N125" s="325">
        <v>0</v>
      </c>
      <c r="O125" s="442">
        <v>51463</v>
      </c>
      <c r="P125" s="446">
        <v>51463</v>
      </c>
      <c r="Q125" s="298"/>
    </row>
    <row r="126" spans="3:17" ht="17.25" customHeight="1">
      <c r="C126" s="318"/>
      <c r="D126" s="319" t="s">
        <v>534</v>
      </c>
      <c r="E126" s="320"/>
      <c r="F126" s="442">
        <v>1495908</v>
      </c>
      <c r="G126" s="443">
        <v>4103320</v>
      </c>
      <c r="H126" s="444">
        <v>5599228</v>
      </c>
      <c r="I126" s="445">
        <v>0</v>
      </c>
      <c r="J126" s="443">
        <v>9841324</v>
      </c>
      <c r="K126" s="442">
        <v>8943394</v>
      </c>
      <c r="L126" s="442">
        <v>7994754</v>
      </c>
      <c r="M126" s="442">
        <v>5960579</v>
      </c>
      <c r="N126" s="443">
        <v>9485532</v>
      </c>
      <c r="O126" s="442">
        <v>42225583</v>
      </c>
      <c r="P126" s="446">
        <v>47824811</v>
      </c>
      <c r="Q126" s="298"/>
    </row>
    <row r="127" spans="3:17" ht="17.25" customHeight="1">
      <c r="C127" s="318"/>
      <c r="D127" s="321"/>
      <c r="E127" s="329" t="s">
        <v>393</v>
      </c>
      <c r="F127" s="323">
        <v>904041</v>
      </c>
      <c r="G127" s="325">
        <v>3016323</v>
      </c>
      <c r="H127" s="444">
        <v>3920364</v>
      </c>
      <c r="I127" s="324">
        <v>0</v>
      </c>
      <c r="J127" s="325">
        <v>8173422</v>
      </c>
      <c r="K127" s="323">
        <v>6922701</v>
      </c>
      <c r="L127" s="323">
        <v>7007139</v>
      </c>
      <c r="M127" s="323">
        <v>4455657</v>
      </c>
      <c r="N127" s="325">
        <v>9025074</v>
      </c>
      <c r="O127" s="442">
        <v>35583993</v>
      </c>
      <c r="P127" s="446">
        <v>39504357</v>
      </c>
      <c r="Q127" s="298"/>
    </row>
    <row r="128" spans="3:17" ht="17.25" customHeight="1">
      <c r="C128" s="318"/>
      <c r="D128" s="330"/>
      <c r="E128" s="327" t="s">
        <v>394</v>
      </c>
      <c r="F128" s="323">
        <v>127989</v>
      </c>
      <c r="G128" s="325">
        <v>32152</v>
      </c>
      <c r="H128" s="444">
        <v>160141</v>
      </c>
      <c r="I128" s="324">
        <v>0</v>
      </c>
      <c r="J128" s="325">
        <v>502177</v>
      </c>
      <c r="K128" s="323">
        <v>505636</v>
      </c>
      <c r="L128" s="323">
        <v>555777</v>
      </c>
      <c r="M128" s="323">
        <v>549532</v>
      </c>
      <c r="N128" s="325">
        <v>193158</v>
      </c>
      <c r="O128" s="442">
        <v>2306280</v>
      </c>
      <c r="P128" s="446">
        <v>2466421</v>
      </c>
      <c r="Q128" s="298"/>
    </row>
    <row r="129" spans="3:17" ht="17.25" customHeight="1">
      <c r="C129" s="318"/>
      <c r="D129" s="331"/>
      <c r="E129" s="322" t="s">
        <v>395</v>
      </c>
      <c r="F129" s="323">
        <v>463878</v>
      </c>
      <c r="G129" s="325">
        <v>1054845</v>
      </c>
      <c r="H129" s="444">
        <v>1518723</v>
      </c>
      <c r="I129" s="324">
        <v>0</v>
      </c>
      <c r="J129" s="325">
        <v>1165725</v>
      </c>
      <c r="K129" s="323">
        <v>1515057</v>
      </c>
      <c r="L129" s="323">
        <v>431838</v>
      </c>
      <c r="M129" s="323">
        <v>955390</v>
      </c>
      <c r="N129" s="325">
        <v>267300</v>
      </c>
      <c r="O129" s="442">
        <v>4335310</v>
      </c>
      <c r="P129" s="446">
        <v>5854033</v>
      </c>
      <c r="Q129" s="298"/>
    </row>
    <row r="130" spans="3:17" ht="17.25" customHeight="1">
      <c r="C130" s="318"/>
      <c r="D130" s="321" t="s">
        <v>721</v>
      </c>
      <c r="E130" s="332"/>
      <c r="F130" s="323">
        <v>0</v>
      </c>
      <c r="G130" s="325">
        <v>0</v>
      </c>
      <c r="H130" s="444">
        <v>0</v>
      </c>
      <c r="I130" s="324">
        <v>0</v>
      </c>
      <c r="J130" s="325">
        <v>2260581</v>
      </c>
      <c r="K130" s="323">
        <v>47974</v>
      </c>
      <c r="L130" s="323">
        <v>0</v>
      </c>
      <c r="M130" s="323">
        <v>2564850</v>
      </c>
      <c r="N130" s="325">
        <v>0</v>
      </c>
      <c r="O130" s="442">
        <v>4873405</v>
      </c>
      <c r="P130" s="446">
        <v>4873405</v>
      </c>
      <c r="Q130" s="298"/>
    </row>
    <row r="131" spans="3:17" ht="17.25" customHeight="1">
      <c r="C131" s="333"/>
      <c r="D131" s="334" t="s">
        <v>722</v>
      </c>
      <c r="E131" s="335"/>
      <c r="F131" s="336">
        <v>2482808</v>
      </c>
      <c r="G131" s="338">
        <v>2536776</v>
      </c>
      <c r="H131" s="452">
        <v>5019584</v>
      </c>
      <c r="I131" s="337">
        <v>0</v>
      </c>
      <c r="J131" s="338">
        <v>12135162</v>
      </c>
      <c r="K131" s="336">
        <v>7485179</v>
      </c>
      <c r="L131" s="336">
        <v>6961770</v>
      </c>
      <c r="M131" s="336">
        <v>4740668</v>
      </c>
      <c r="N131" s="338">
        <v>5361597</v>
      </c>
      <c r="O131" s="452">
        <v>36684376</v>
      </c>
      <c r="P131" s="454">
        <v>41703960</v>
      </c>
      <c r="Q131" s="298"/>
    </row>
    <row r="132" spans="3:16" ht="17.25" customHeight="1">
      <c r="C132" s="316" t="s">
        <v>723</v>
      </c>
      <c r="D132" s="339"/>
      <c r="E132" s="340"/>
      <c r="F132" s="437">
        <v>0</v>
      </c>
      <c r="G132" s="438">
        <v>247991</v>
      </c>
      <c r="H132" s="439">
        <v>247991</v>
      </c>
      <c r="I132" s="440">
        <v>0</v>
      </c>
      <c r="J132" s="438">
        <v>1600104</v>
      </c>
      <c r="K132" s="437">
        <v>738172</v>
      </c>
      <c r="L132" s="437">
        <v>2752638</v>
      </c>
      <c r="M132" s="437">
        <v>5801059</v>
      </c>
      <c r="N132" s="438">
        <v>8037198</v>
      </c>
      <c r="O132" s="437">
        <v>18929171</v>
      </c>
      <c r="P132" s="441">
        <v>19177162</v>
      </c>
    </row>
    <row r="133" spans="3:16" ht="17.25" customHeight="1">
      <c r="C133" s="318"/>
      <c r="D133" s="1678" t="s">
        <v>1353</v>
      </c>
      <c r="E133" s="1679"/>
      <c r="F133" s="550">
        <v>0</v>
      </c>
      <c r="G133" s="342">
        <v>0</v>
      </c>
      <c r="H133" s="444">
        <v>0</v>
      </c>
      <c r="I133" s="341"/>
      <c r="J133" s="325">
        <v>0</v>
      </c>
      <c r="K133" s="323">
        <v>0</v>
      </c>
      <c r="L133" s="323">
        <v>0</v>
      </c>
      <c r="M133" s="323">
        <v>0</v>
      </c>
      <c r="N133" s="325">
        <v>0</v>
      </c>
      <c r="O133" s="442">
        <v>0</v>
      </c>
      <c r="P133" s="446">
        <v>0</v>
      </c>
    </row>
    <row r="134" spans="3:16" ht="17.25" customHeight="1">
      <c r="C134" s="318"/>
      <c r="D134" s="322" t="s">
        <v>724</v>
      </c>
      <c r="E134" s="326"/>
      <c r="F134" s="550">
        <v>0</v>
      </c>
      <c r="G134" s="342">
        <v>0</v>
      </c>
      <c r="H134" s="444">
        <v>0</v>
      </c>
      <c r="I134" s="341"/>
      <c r="J134" s="325">
        <v>0</v>
      </c>
      <c r="K134" s="323">
        <v>0</v>
      </c>
      <c r="L134" s="323">
        <v>0</v>
      </c>
      <c r="M134" s="323">
        <v>0</v>
      </c>
      <c r="N134" s="325">
        <v>0</v>
      </c>
      <c r="O134" s="442">
        <v>0</v>
      </c>
      <c r="P134" s="446">
        <v>0</v>
      </c>
    </row>
    <row r="135" spans="3:16" ht="17.25" customHeight="1">
      <c r="C135" s="318"/>
      <c r="D135" s="322" t="s">
        <v>725</v>
      </c>
      <c r="E135" s="326"/>
      <c r="F135" s="323">
        <v>0</v>
      </c>
      <c r="G135" s="323">
        <v>247991</v>
      </c>
      <c r="H135" s="444">
        <v>247991</v>
      </c>
      <c r="I135" s="324">
        <v>0</v>
      </c>
      <c r="J135" s="325">
        <v>1600104</v>
      </c>
      <c r="K135" s="323">
        <v>738172</v>
      </c>
      <c r="L135" s="323">
        <v>2280442</v>
      </c>
      <c r="M135" s="323">
        <v>545832</v>
      </c>
      <c r="N135" s="325">
        <v>4713170</v>
      </c>
      <c r="O135" s="442">
        <v>9877720</v>
      </c>
      <c r="P135" s="446">
        <v>10125711</v>
      </c>
    </row>
    <row r="136" spans="3:16" ht="17.25" customHeight="1">
      <c r="C136" s="318"/>
      <c r="D136" s="322" t="s">
        <v>726</v>
      </c>
      <c r="E136" s="326"/>
      <c r="F136" s="323">
        <v>0</v>
      </c>
      <c r="G136" s="323">
        <v>0</v>
      </c>
      <c r="H136" s="444">
        <v>0</v>
      </c>
      <c r="I136" s="324">
        <v>0</v>
      </c>
      <c r="J136" s="325">
        <v>0</v>
      </c>
      <c r="K136" s="323">
        <v>0</v>
      </c>
      <c r="L136" s="323">
        <v>472196</v>
      </c>
      <c r="M136" s="323">
        <v>5255227</v>
      </c>
      <c r="N136" s="325">
        <v>3324028</v>
      </c>
      <c r="O136" s="442">
        <v>9051451</v>
      </c>
      <c r="P136" s="446">
        <v>9051451</v>
      </c>
    </row>
    <row r="137" spans="3:16" ht="17.25" customHeight="1">
      <c r="C137" s="318"/>
      <c r="D137" s="322" t="s">
        <v>727</v>
      </c>
      <c r="E137" s="326"/>
      <c r="F137" s="342">
        <v>0</v>
      </c>
      <c r="G137" s="342">
        <v>0</v>
      </c>
      <c r="H137" s="444">
        <v>0</v>
      </c>
      <c r="I137" s="341"/>
      <c r="J137" s="325">
        <v>0</v>
      </c>
      <c r="K137" s="323">
        <v>0</v>
      </c>
      <c r="L137" s="323">
        <v>0</v>
      </c>
      <c r="M137" s="323">
        <v>0</v>
      </c>
      <c r="N137" s="325">
        <v>0</v>
      </c>
      <c r="O137" s="442">
        <v>0</v>
      </c>
      <c r="P137" s="446">
        <v>0</v>
      </c>
    </row>
    <row r="138" spans="3:17" ht="17.25" customHeight="1">
      <c r="C138" s="318"/>
      <c r="D138" s="322" t="s">
        <v>728</v>
      </c>
      <c r="E138" s="326"/>
      <c r="F138" s="550">
        <v>0</v>
      </c>
      <c r="G138" s="342">
        <v>0</v>
      </c>
      <c r="H138" s="444">
        <v>0</v>
      </c>
      <c r="I138" s="343"/>
      <c r="J138" s="325">
        <v>0</v>
      </c>
      <c r="K138" s="323">
        <v>0</v>
      </c>
      <c r="L138" s="323">
        <v>0</v>
      </c>
      <c r="M138" s="323">
        <v>0</v>
      </c>
      <c r="N138" s="555">
        <v>0</v>
      </c>
      <c r="O138" s="442">
        <v>0</v>
      </c>
      <c r="P138" s="446">
        <v>0</v>
      </c>
      <c r="Q138" s="552"/>
    </row>
    <row r="139" spans="3:16" ht="24.75" customHeight="1">
      <c r="C139" s="352"/>
      <c r="D139" s="1676" t="s">
        <v>679</v>
      </c>
      <c r="E139" s="1677"/>
      <c r="F139" s="355">
        <v>0</v>
      </c>
      <c r="G139" s="355">
        <v>0</v>
      </c>
      <c r="H139" s="444">
        <v>0</v>
      </c>
      <c r="I139" s="341"/>
      <c r="J139" s="353">
        <v>0</v>
      </c>
      <c r="K139" s="355">
        <v>0</v>
      </c>
      <c r="L139" s="355">
        <v>0</v>
      </c>
      <c r="M139" s="355">
        <v>0</v>
      </c>
      <c r="N139" s="353">
        <v>0</v>
      </c>
      <c r="O139" s="459">
        <v>0</v>
      </c>
      <c r="P139" s="460">
        <v>0</v>
      </c>
    </row>
    <row r="140" spans="3:16" ht="24.75" customHeight="1">
      <c r="C140" s="333"/>
      <c r="D140" s="1674" t="s">
        <v>1354</v>
      </c>
      <c r="E140" s="1675"/>
      <c r="F140" s="351">
        <v>0</v>
      </c>
      <c r="G140" s="351">
        <v>0</v>
      </c>
      <c r="H140" s="444">
        <v>0</v>
      </c>
      <c r="I140" s="551"/>
      <c r="J140" s="350">
        <v>0</v>
      </c>
      <c r="K140" s="351">
        <v>0</v>
      </c>
      <c r="L140" s="351">
        <v>0</v>
      </c>
      <c r="M140" s="351">
        <v>0</v>
      </c>
      <c r="N140" s="350">
        <v>0</v>
      </c>
      <c r="O140" s="459">
        <v>0</v>
      </c>
      <c r="P140" s="460">
        <v>0</v>
      </c>
    </row>
    <row r="141" spans="3:17" ht="17.25" customHeight="1">
      <c r="C141" s="318" t="s">
        <v>729</v>
      </c>
      <c r="D141" s="320"/>
      <c r="E141" s="320"/>
      <c r="F141" s="438">
        <v>0</v>
      </c>
      <c r="G141" s="438">
        <v>0</v>
      </c>
      <c r="H141" s="439">
        <v>0</v>
      </c>
      <c r="I141" s="447"/>
      <c r="J141" s="461">
        <v>0</v>
      </c>
      <c r="K141" s="437">
        <v>8436360</v>
      </c>
      <c r="L141" s="437">
        <v>17161496</v>
      </c>
      <c r="M141" s="437">
        <v>16628302</v>
      </c>
      <c r="N141" s="438">
        <v>64935104</v>
      </c>
      <c r="O141" s="437">
        <v>107161262</v>
      </c>
      <c r="P141" s="441">
        <v>107161262</v>
      </c>
      <c r="Q141" s="298"/>
    </row>
    <row r="142" spans="3:17" ht="17.25" customHeight="1">
      <c r="C142" s="318"/>
      <c r="D142" s="329" t="s">
        <v>988</v>
      </c>
      <c r="E142" s="329"/>
      <c r="F142" s="325">
        <v>0</v>
      </c>
      <c r="G142" s="325">
        <v>0</v>
      </c>
      <c r="H142" s="444">
        <v>0</v>
      </c>
      <c r="I142" s="345"/>
      <c r="J142" s="357">
        <v>0</v>
      </c>
      <c r="K142" s="323">
        <v>0</v>
      </c>
      <c r="L142" s="323">
        <v>2590692</v>
      </c>
      <c r="M142" s="323">
        <v>11811309</v>
      </c>
      <c r="N142" s="325">
        <v>19295349</v>
      </c>
      <c r="O142" s="442">
        <v>33697350</v>
      </c>
      <c r="P142" s="446">
        <v>33697350</v>
      </c>
      <c r="Q142" s="298"/>
    </row>
    <row r="143" spans="3:17" ht="17.25" customHeight="1">
      <c r="C143" s="318"/>
      <c r="D143" s="329" t="s">
        <v>989</v>
      </c>
      <c r="E143" s="329"/>
      <c r="F143" s="323">
        <v>0</v>
      </c>
      <c r="G143" s="325">
        <v>0</v>
      </c>
      <c r="H143" s="444">
        <v>0</v>
      </c>
      <c r="I143" s="346"/>
      <c r="J143" s="357">
        <v>0</v>
      </c>
      <c r="K143" s="323">
        <v>8436360</v>
      </c>
      <c r="L143" s="323">
        <v>14570804</v>
      </c>
      <c r="M143" s="323">
        <v>4816993</v>
      </c>
      <c r="N143" s="325">
        <v>25427177</v>
      </c>
      <c r="O143" s="442">
        <v>53251334</v>
      </c>
      <c r="P143" s="446">
        <v>53251334</v>
      </c>
      <c r="Q143" s="298"/>
    </row>
    <row r="144" spans="3:17" ht="17.25" customHeight="1">
      <c r="C144" s="318"/>
      <c r="D144" s="347" t="s">
        <v>990</v>
      </c>
      <c r="E144" s="347"/>
      <c r="F144" s="338">
        <v>0</v>
      </c>
      <c r="G144" s="356">
        <v>0</v>
      </c>
      <c r="H144" s="453">
        <v>0</v>
      </c>
      <c r="I144" s="349"/>
      <c r="J144" s="358">
        <v>0</v>
      </c>
      <c r="K144" s="351">
        <v>0</v>
      </c>
      <c r="L144" s="351">
        <v>0</v>
      </c>
      <c r="M144" s="351">
        <v>0</v>
      </c>
      <c r="N144" s="350">
        <v>20212578</v>
      </c>
      <c r="O144" s="455">
        <v>20212578</v>
      </c>
      <c r="P144" s="456">
        <v>20212578</v>
      </c>
      <c r="Q144" s="298"/>
    </row>
    <row r="145" spans="3:17" ht="17.25" customHeight="1" thickBot="1">
      <c r="C145" s="392" t="s">
        <v>4</v>
      </c>
      <c r="D145" s="393"/>
      <c r="E145" s="393"/>
      <c r="F145" s="449">
        <v>16972134</v>
      </c>
      <c r="G145" s="449">
        <v>28350561</v>
      </c>
      <c r="H145" s="450">
        <v>45322695</v>
      </c>
      <c r="I145" s="451">
        <v>0</v>
      </c>
      <c r="J145" s="463">
        <v>83798733</v>
      </c>
      <c r="K145" s="448">
        <v>75360347</v>
      </c>
      <c r="L145" s="448">
        <v>92587061</v>
      </c>
      <c r="M145" s="448">
        <v>78698878</v>
      </c>
      <c r="N145" s="449">
        <v>156495588</v>
      </c>
      <c r="O145" s="448">
        <v>486940607</v>
      </c>
      <c r="P145" s="457">
        <v>532263302</v>
      </c>
      <c r="Q145" s="298"/>
    </row>
  </sheetData>
  <sheetProtection/>
  <mergeCells count="12">
    <mergeCell ref="D30:E30"/>
    <mergeCell ref="D36:E36"/>
    <mergeCell ref="D37:E37"/>
    <mergeCell ref="D63:E63"/>
    <mergeCell ref="D69:E69"/>
    <mergeCell ref="D70:E70"/>
    <mergeCell ref="D98:E98"/>
    <mergeCell ref="D104:E104"/>
    <mergeCell ref="D105:E105"/>
    <mergeCell ref="D133:E133"/>
    <mergeCell ref="D139:E139"/>
    <mergeCell ref="D140:E140"/>
  </mergeCells>
  <printOptions horizontalCentered="1"/>
  <pageMargins left="0.3937007874015748" right="0.3937007874015748" top="0.7086614173228347" bottom="0.4724409448818898" header="0.5118110236220472" footer="0.31496062992125984"/>
  <pageSetup firstPageNumber="36" useFirstPageNumber="1" horizontalDpi="600" verticalDpi="600" orientation="landscape" paperSize="9" scale="67" r:id="rId2"/>
  <headerFooter scaleWithDoc="0" alignWithMargins="0">
    <oddFooter>&amp;C- &amp;P -</oddFooter>
  </headerFooter>
  <rowBreaks count="3" manualBreakCount="3">
    <brk id="42" max="255" man="1"/>
    <brk id="75" max="255" man="1"/>
    <brk id="110" max="255" man="1"/>
  </rowBreaks>
  <drawing r:id="rId1"/>
</worksheet>
</file>

<file path=xl/worksheets/sheet21.xml><?xml version="1.0" encoding="utf-8"?>
<worksheet xmlns="http://schemas.openxmlformats.org/spreadsheetml/2006/main" xmlns:r="http://schemas.openxmlformats.org/officeDocument/2006/relationships">
  <sheetPr>
    <tabColor indexed="13"/>
  </sheetPr>
  <dimension ref="A1:Q146"/>
  <sheetViews>
    <sheetView view="pageBreakPreview" zoomScaleSheetLayoutView="100" zoomScalePageLayoutView="0" workbookViewId="0" topLeftCell="A1">
      <selection activeCell="AM169" sqref="AM169"/>
    </sheetView>
  </sheetViews>
  <sheetFormatPr defaultColWidth="9.00390625" defaultRowHeight="13.5"/>
  <cols>
    <col min="1" max="2" width="1.625" style="298" customWidth="1"/>
    <col min="3" max="4" width="3.625" style="298" customWidth="1"/>
    <col min="5" max="5" width="21.25390625" style="298" customWidth="1"/>
    <col min="6" max="16" width="13.125" style="298" customWidth="1"/>
    <col min="17" max="16384" width="9.00390625" style="299" customWidth="1"/>
  </cols>
  <sheetData>
    <row r="1" spans="1:9" ht="13.5">
      <c r="A1" s="298" t="s">
        <v>1019</v>
      </c>
      <c r="I1" s="300" t="s">
        <v>13</v>
      </c>
    </row>
    <row r="2" spans="9:15" ht="13.5">
      <c r="I2" s="556" t="s">
        <v>1535</v>
      </c>
      <c r="N2" s="363" t="s">
        <v>734</v>
      </c>
      <c r="O2" s="363" t="s">
        <v>1049</v>
      </c>
    </row>
    <row r="3" spans="2:15" ht="13.5">
      <c r="B3" s="298" t="s">
        <v>1050</v>
      </c>
      <c r="M3" s="32"/>
      <c r="N3" s="364" t="s">
        <v>736</v>
      </c>
      <c r="O3" s="364" t="s">
        <v>737</v>
      </c>
    </row>
    <row r="4" spans="2:9" ht="13.5">
      <c r="B4" s="298" t="s">
        <v>972</v>
      </c>
      <c r="I4" s="301"/>
    </row>
    <row r="5" ht="14.25" thickBot="1">
      <c r="C5" s="298" t="s">
        <v>973</v>
      </c>
    </row>
    <row r="6" spans="3:16" ht="17.25" customHeight="1">
      <c r="C6" s="302" t="s">
        <v>15</v>
      </c>
      <c r="D6" s="303"/>
      <c r="E6" s="303"/>
      <c r="F6" s="304" t="s">
        <v>16</v>
      </c>
      <c r="G6" s="305"/>
      <c r="H6" s="306"/>
      <c r="I6" s="307" t="s">
        <v>17</v>
      </c>
      <c r="J6" s="305"/>
      <c r="K6" s="305"/>
      <c r="L6" s="305"/>
      <c r="M6" s="305"/>
      <c r="N6" s="305"/>
      <c r="O6" s="306"/>
      <c r="P6" s="308" t="s">
        <v>327</v>
      </c>
    </row>
    <row r="7" spans="3:16" ht="17.25" customHeight="1">
      <c r="C7" s="309"/>
      <c r="D7" s="310"/>
      <c r="E7" s="310"/>
      <c r="F7" s="311" t="s">
        <v>127</v>
      </c>
      <c r="G7" s="312" t="s">
        <v>18</v>
      </c>
      <c r="H7" s="313" t="s">
        <v>128</v>
      </c>
      <c r="I7" s="314" t="s">
        <v>19</v>
      </c>
      <c r="J7" s="312" t="s">
        <v>992</v>
      </c>
      <c r="K7" s="311" t="s">
        <v>993</v>
      </c>
      <c r="L7" s="311" t="s">
        <v>691</v>
      </c>
      <c r="M7" s="311" t="s">
        <v>692</v>
      </c>
      <c r="N7" s="312" t="s">
        <v>693</v>
      </c>
      <c r="O7" s="313" t="s">
        <v>991</v>
      </c>
      <c r="P7" s="315"/>
    </row>
    <row r="8" spans="3:16" ht="17.25" customHeight="1">
      <c r="C8" s="365" t="s">
        <v>738</v>
      </c>
      <c r="D8" s="359"/>
      <c r="E8" s="359"/>
      <c r="F8" s="359"/>
      <c r="G8" s="359"/>
      <c r="H8" s="359"/>
      <c r="I8" s="359"/>
      <c r="J8" s="359"/>
      <c r="K8" s="359"/>
      <c r="L8" s="359"/>
      <c r="M8" s="359"/>
      <c r="N8" s="359"/>
      <c r="O8" s="359"/>
      <c r="P8" s="360"/>
    </row>
    <row r="9" spans="3:16" ht="17.25" customHeight="1">
      <c r="C9" s="316" t="s">
        <v>20</v>
      </c>
      <c r="D9" s="317"/>
      <c r="E9" s="317"/>
      <c r="F9" s="437">
        <f aca="true" t="shared" si="0" ref="F9:P9">F10+F16+F19+F23+F27+F28</f>
        <v>0</v>
      </c>
      <c r="G9" s="438">
        <f t="shared" si="0"/>
        <v>0</v>
      </c>
      <c r="H9" s="439">
        <f t="shared" si="0"/>
        <v>0</v>
      </c>
      <c r="I9" s="440">
        <f t="shared" si="0"/>
        <v>0</v>
      </c>
      <c r="J9" s="438">
        <f t="shared" si="0"/>
        <v>0</v>
      </c>
      <c r="K9" s="437">
        <f t="shared" si="0"/>
        <v>0</v>
      </c>
      <c r="L9" s="437">
        <f t="shared" si="0"/>
        <v>0</v>
      </c>
      <c r="M9" s="437">
        <f t="shared" si="0"/>
        <v>0</v>
      </c>
      <c r="N9" s="438">
        <f t="shared" si="0"/>
        <v>0</v>
      </c>
      <c r="O9" s="437">
        <f t="shared" si="0"/>
        <v>0</v>
      </c>
      <c r="P9" s="441">
        <f t="shared" si="0"/>
        <v>0</v>
      </c>
    </row>
    <row r="10" spans="3:16" ht="17.25" customHeight="1">
      <c r="C10" s="318"/>
      <c r="D10" s="319" t="s">
        <v>21</v>
      </c>
      <c r="E10" s="320"/>
      <c r="F10" s="442">
        <f aca="true" t="shared" si="1" ref="F10:P10">SUM(F11:F15)</f>
        <v>0</v>
      </c>
      <c r="G10" s="443">
        <f t="shared" si="1"/>
        <v>0</v>
      </c>
      <c r="H10" s="444">
        <f t="shared" si="1"/>
        <v>0</v>
      </c>
      <c r="I10" s="445">
        <f t="shared" si="1"/>
        <v>0</v>
      </c>
      <c r="J10" s="443">
        <f t="shared" si="1"/>
        <v>0</v>
      </c>
      <c r="K10" s="442">
        <f t="shared" si="1"/>
        <v>0</v>
      </c>
      <c r="L10" s="442">
        <f t="shared" si="1"/>
        <v>0</v>
      </c>
      <c r="M10" s="442">
        <f t="shared" si="1"/>
        <v>0</v>
      </c>
      <c r="N10" s="443">
        <f t="shared" si="1"/>
        <v>0</v>
      </c>
      <c r="O10" s="442">
        <f t="shared" si="1"/>
        <v>0</v>
      </c>
      <c r="P10" s="446">
        <f t="shared" si="1"/>
        <v>0</v>
      </c>
    </row>
    <row r="11" spans="3:16" ht="17.25" customHeight="1">
      <c r="C11" s="318"/>
      <c r="D11" s="321"/>
      <c r="E11" s="322" t="s">
        <v>22</v>
      </c>
      <c r="F11" s="323">
        <v>0</v>
      </c>
      <c r="G11" s="323">
        <v>0</v>
      </c>
      <c r="H11" s="444">
        <f>SUM(F11:G11)</f>
        <v>0</v>
      </c>
      <c r="I11" s="324">
        <v>0</v>
      </c>
      <c r="J11" s="325">
        <v>0</v>
      </c>
      <c r="K11" s="323">
        <v>0</v>
      </c>
      <c r="L11" s="323">
        <v>0</v>
      </c>
      <c r="M11" s="323">
        <v>0</v>
      </c>
      <c r="N11" s="325">
        <v>0</v>
      </c>
      <c r="O11" s="442">
        <f>SUM(I11:N11)</f>
        <v>0</v>
      </c>
      <c r="P11" s="446">
        <f>H11+O11</f>
        <v>0</v>
      </c>
    </row>
    <row r="12" spans="3:16" ht="17.25" customHeight="1">
      <c r="C12" s="318"/>
      <c r="D12" s="321"/>
      <c r="E12" s="322" t="s">
        <v>23</v>
      </c>
      <c r="F12" s="323">
        <v>0</v>
      </c>
      <c r="G12" s="323">
        <v>0</v>
      </c>
      <c r="H12" s="444">
        <f>SUM(F12:G12)</f>
        <v>0</v>
      </c>
      <c r="I12" s="324">
        <v>0</v>
      </c>
      <c r="J12" s="325">
        <v>0</v>
      </c>
      <c r="K12" s="323">
        <v>0</v>
      </c>
      <c r="L12" s="323">
        <v>0</v>
      </c>
      <c r="M12" s="323">
        <v>0</v>
      </c>
      <c r="N12" s="325">
        <v>0</v>
      </c>
      <c r="O12" s="442">
        <f>SUM(I12:N12)</f>
        <v>0</v>
      </c>
      <c r="P12" s="446">
        <f>H12+O12</f>
        <v>0</v>
      </c>
    </row>
    <row r="13" spans="3:16" ht="17.25" customHeight="1">
      <c r="C13" s="318"/>
      <c r="D13" s="321"/>
      <c r="E13" s="322" t="s">
        <v>24</v>
      </c>
      <c r="F13" s="323">
        <v>0</v>
      </c>
      <c r="G13" s="323">
        <v>0</v>
      </c>
      <c r="H13" s="444">
        <f>SUM(F13:G13)</f>
        <v>0</v>
      </c>
      <c r="I13" s="324">
        <v>0</v>
      </c>
      <c r="J13" s="325">
        <v>0</v>
      </c>
      <c r="K13" s="323">
        <v>0</v>
      </c>
      <c r="L13" s="323">
        <v>0</v>
      </c>
      <c r="M13" s="323">
        <v>0</v>
      </c>
      <c r="N13" s="325">
        <v>0</v>
      </c>
      <c r="O13" s="442">
        <f>SUM(I13:N13)</f>
        <v>0</v>
      </c>
      <c r="P13" s="446">
        <f>H13+O13</f>
        <v>0</v>
      </c>
    </row>
    <row r="14" spans="3:16" ht="17.25" customHeight="1">
      <c r="C14" s="318"/>
      <c r="D14" s="321"/>
      <c r="E14" s="322" t="s">
        <v>25</v>
      </c>
      <c r="F14" s="323">
        <v>0</v>
      </c>
      <c r="G14" s="323">
        <v>0</v>
      </c>
      <c r="H14" s="444">
        <f>SUM(F14:G14)</f>
        <v>0</v>
      </c>
      <c r="I14" s="324">
        <v>0</v>
      </c>
      <c r="J14" s="325">
        <v>0</v>
      </c>
      <c r="K14" s="323">
        <v>0</v>
      </c>
      <c r="L14" s="323">
        <v>0</v>
      </c>
      <c r="M14" s="323">
        <v>0</v>
      </c>
      <c r="N14" s="325">
        <v>0</v>
      </c>
      <c r="O14" s="442">
        <f>SUM(I14:N14)</f>
        <v>0</v>
      </c>
      <c r="P14" s="446">
        <f>H14+O14</f>
        <v>0</v>
      </c>
    </row>
    <row r="15" spans="3:16" ht="17.25" customHeight="1">
      <c r="C15" s="318"/>
      <c r="D15" s="321"/>
      <c r="E15" s="322" t="s">
        <v>26</v>
      </c>
      <c r="F15" s="323">
        <v>0</v>
      </c>
      <c r="G15" s="323">
        <v>0</v>
      </c>
      <c r="H15" s="444">
        <f>SUM(F15:G15)</f>
        <v>0</v>
      </c>
      <c r="I15" s="324">
        <v>0</v>
      </c>
      <c r="J15" s="325">
        <v>0</v>
      </c>
      <c r="K15" s="323">
        <v>0</v>
      </c>
      <c r="L15" s="323">
        <v>0</v>
      </c>
      <c r="M15" s="323">
        <v>0</v>
      </c>
      <c r="N15" s="325">
        <v>0</v>
      </c>
      <c r="O15" s="442">
        <f>SUM(I15:N15)</f>
        <v>0</v>
      </c>
      <c r="P15" s="446">
        <f>H15+O15</f>
        <v>0</v>
      </c>
    </row>
    <row r="16" spans="3:16" ht="17.25" customHeight="1">
      <c r="C16" s="318"/>
      <c r="D16" s="319" t="s">
        <v>27</v>
      </c>
      <c r="E16" s="326"/>
      <c r="F16" s="442">
        <f aca="true" t="shared" si="2" ref="F16:P16">SUM(F17:F18)</f>
        <v>0</v>
      </c>
      <c r="G16" s="443">
        <f t="shared" si="2"/>
        <v>0</v>
      </c>
      <c r="H16" s="444">
        <f t="shared" si="2"/>
        <v>0</v>
      </c>
      <c r="I16" s="445">
        <f t="shared" si="2"/>
        <v>0</v>
      </c>
      <c r="J16" s="443">
        <f t="shared" si="2"/>
        <v>0</v>
      </c>
      <c r="K16" s="442">
        <f t="shared" si="2"/>
        <v>0</v>
      </c>
      <c r="L16" s="442">
        <f t="shared" si="2"/>
        <v>0</v>
      </c>
      <c r="M16" s="442">
        <f t="shared" si="2"/>
        <v>0</v>
      </c>
      <c r="N16" s="443">
        <f t="shared" si="2"/>
        <v>0</v>
      </c>
      <c r="O16" s="442">
        <f t="shared" si="2"/>
        <v>0</v>
      </c>
      <c r="P16" s="446">
        <f t="shared" si="2"/>
        <v>0</v>
      </c>
    </row>
    <row r="17" spans="3:16" ht="17.25" customHeight="1">
      <c r="C17" s="318"/>
      <c r="D17" s="321"/>
      <c r="E17" s="327" t="s">
        <v>28</v>
      </c>
      <c r="F17" s="323">
        <v>0</v>
      </c>
      <c r="G17" s="323">
        <v>0</v>
      </c>
      <c r="H17" s="444">
        <f>SUM(F17:G17)</f>
        <v>0</v>
      </c>
      <c r="I17" s="324">
        <v>0</v>
      </c>
      <c r="J17" s="325">
        <v>0</v>
      </c>
      <c r="K17" s="323">
        <v>0</v>
      </c>
      <c r="L17" s="323">
        <v>0</v>
      </c>
      <c r="M17" s="323">
        <v>0</v>
      </c>
      <c r="N17" s="325">
        <v>0</v>
      </c>
      <c r="O17" s="442">
        <f>SUM(I17:N17)</f>
        <v>0</v>
      </c>
      <c r="P17" s="446">
        <f>H17+O17</f>
        <v>0</v>
      </c>
    </row>
    <row r="18" spans="3:16" ht="17.25" customHeight="1">
      <c r="C18" s="318"/>
      <c r="D18" s="321"/>
      <c r="E18" s="327" t="s">
        <v>29</v>
      </c>
      <c r="F18" s="323">
        <v>0</v>
      </c>
      <c r="G18" s="323">
        <v>0</v>
      </c>
      <c r="H18" s="444">
        <f>SUM(F18:G18)</f>
        <v>0</v>
      </c>
      <c r="I18" s="324">
        <v>0</v>
      </c>
      <c r="J18" s="325">
        <v>0</v>
      </c>
      <c r="K18" s="323">
        <v>0</v>
      </c>
      <c r="L18" s="323">
        <v>0</v>
      </c>
      <c r="M18" s="323">
        <v>0</v>
      </c>
      <c r="N18" s="325">
        <v>0</v>
      </c>
      <c r="O18" s="442">
        <f>SUM(I18:N18)</f>
        <v>0</v>
      </c>
      <c r="P18" s="446">
        <f>H18+O18</f>
        <v>0</v>
      </c>
    </row>
    <row r="19" spans="3:16" ht="17.25" customHeight="1">
      <c r="C19" s="318"/>
      <c r="D19" s="319" t="s">
        <v>12</v>
      </c>
      <c r="E19" s="320"/>
      <c r="F19" s="442">
        <f aca="true" t="shared" si="3" ref="F19:P19">SUM(F20:F22)</f>
        <v>0</v>
      </c>
      <c r="G19" s="443">
        <f t="shared" si="3"/>
        <v>0</v>
      </c>
      <c r="H19" s="444">
        <f t="shared" si="3"/>
        <v>0</v>
      </c>
      <c r="I19" s="445">
        <f t="shared" si="3"/>
        <v>0</v>
      </c>
      <c r="J19" s="443">
        <f t="shared" si="3"/>
        <v>0</v>
      </c>
      <c r="K19" s="442">
        <f t="shared" si="3"/>
        <v>0</v>
      </c>
      <c r="L19" s="442">
        <f t="shared" si="3"/>
        <v>0</v>
      </c>
      <c r="M19" s="442">
        <f t="shared" si="3"/>
        <v>0</v>
      </c>
      <c r="N19" s="443">
        <f t="shared" si="3"/>
        <v>0</v>
      </c>
      <c r="O19" s="442">
        <f t="shared" si="3"/>
        <v>0</v>
      </c>
      <c r="P19" s="446">
        <f t="shared" si="3"/>
        <v>0</v>
      </c>
    </row>
    <row r="20" spans="3:16" ht="17.25" customHeight="1">
      <c r="C20" s="318"/>
      <c r="D20" s="321"/>
      <c r="E20" s="322" t="s">
        <v>30</v>
      </c>
      <c r="F20" s="323">
        <v>0</v>
      </c>
      <c r="G20" s="323">
        <v>0</v>
      </c>
      <c r="H20" s="444">
        <f>SUM(F20:G20)</f>
        <v>0</v>
      </c>
      <c r="I20" s="324">
        <v>0</v>
      </c>
      <c r="J20" s="325">
        <v>0</v>
      </c>
      <c r="K20" s="323">
        <v>0</v>
      </c>
      <c r="L20" s="323">
        <v>0</v>
      </c>
      <c r="M20" s="323">
        <v>0</v>
      </c>
      <c r="N20" s="325">
        <v>0</v>
      </c>
      <c r="O20" s="442">
        <f>SUM(I20:N20)</f>
        <v>0</v>
      </c>
      <c r="P20" s="446">
        <f>H20+O20</f>
        <v>0</v>
      </c>
    </row>
    <row r="21" spans="3:16" ht="24.75" customHeight="1">
      <c r="C21" s="318"/>
      <c r="D21" s="321"/>
      <c r="E21" s="328" t="s">
        <v>31</v>
      </c>
      <c r="F21" s="323">
        <v>0</v>
      </c>
      <c r="G21" s="323">
        <v>0</v>
      </c>
      <c r="H21" s="444">
        <f>SUM(F21:G21)</f>
        <v>0</v>
      </c>
      <c r="I21" s="324">
        <v>0</v>
      </c>
      <c r="J21" s="325">
        <v>0</v>
      </c>
      <c r="K21" s="323">
        <v>0</v>
      </c>
      <c r="L21" s="323">
        <v>0</v>
      </c>
      <c r="M21" s="323">
        <v>0</v>
      </c>
      <c r="N21" s="325">
        <v>0</v>
      </c>
      <c r="O21" s="442">
        <f>SUM(I21:N21)</f>
        <v>0</v>
      </c>
      <c r="P21" s="446">
        <f>H21+O21</f>
        <v>0</v>
      </c>
    </row>
    <row r="22" spans="3:16" ht="24.75" customHeight="1">
      <c r="C22" s="318"/>
      <c r="D22" s="327"/>
      <c r="E22" s="328" t="s">
        <v>32</v>
      </c>
      <c r="F22" s="323">
        <v>0</v>
      </c>
      <c r="G22" s="323">
        <v>0</v>
      </c>
      <c r="H22" s="444">
        <f>SUM(F22:G22)</f>
        <v>0</v>
      </c>
      <c r="I22" s="324">
        <v>0</v>
      </c>
      <c r="J22" s="325">
        <v>0</v>
      </c>
      <c r="K22" s="323">
        <v>0</v>
      </c>
      <c r="L22" s="323">
        <v>0</v>
      </c>
      <c r="M22" s="323">
        <v>0</v>
      </c>
      <c r="N22" s="325">
        <v>0</v>
      </c>
      <c r="O22" s="442">
        <f>SUM(I22:N22)</f>
        <v>0</v>
      </c>
      <c r="P22" s="446">
        <f>H22+O22</f>
        <v>0</v>
      </c>
    </row>
    <row r="23" spans="3:16" ht="17.25" customHeight="1">
      <c r="C23" s="318"/>
      <c r="D23" s="319" t="s">
        <v>534</v>
      </c>
      <c r="E23" s="320"/>
      <c r="F23" s="442">
        <f aca="true" t="shared" si="4" ref="F23:P23">SUM(F24:F26)</f>
        <v>0</v>
      </c>
      <c r="G23" s="443">
        <f t="shared" si="4"/>
        <v>0</v>
      </c>
      <c r="H23" s="444">
        <f t="shared" si="4"/>
        <v>0</v>
      </c>
      <c r="I23" s="445">
        <f t="shared" si="4"/>
        <v>0</v>
      </c>
      <c r="J23" s="443">
        <f t="shared" si="4"/>
        <v>0</v>
      </c>
      <c r="K23" s="442">
        <f t="shared" si="4"/>
        <v>0</v>
      </c>
      <c r="L23" s="442">
        <f t="shared" si="4"/>
        <v>0</v>
      </c>
      <c r="M23" s="442">
        <f t="shared" si="4"/>
        <v>0</v>
      </c>
      <c r="N23" s="443">
        <f t="shared" si="4"/>
        <v>0</v>
      </c>
      <c r="O23" s="442">
        <f t="shared" si="4"/>
        <v>0</v>
      </c>
      <c r="P23" s="446">
        <f t="shared" si="4"/>
        <v>0</v>
      </c>
    </row>
    <row r="24" spans="3:16" ht="17.25" customHeight="1">
      <c r="C24" s="318"/>
      <c r="D24" s="321"/>
      <c r="E24" s="329" t="s">
        <v>393</v>
      </c>
      <c r="F24" s="323">
        <v>0</v>
      </c>
      <c r="G24" s="323">
        <v>0</v>
      </c>
      <c r="H24" s="444">
        <f>SUM(F24:G24)</f>
        <v>0</v>
      </c>
      <c r="I24" s="324">
        <v>0</v>
      </c>
      <c r="J24" s="325">
        <v>0</v>
      </c>
      <c r="K24" s="323">
        <v>0</v>
      </c>
      <c r="L24" s="323">
        <v>0</v>
      </c>
      <c r="M24" s="323">
        <v>0</v>
      </c>
      <c r="N24" s="325">
        <v>0</v>
      </c>
      <c r="O24" s="442">
        <f>SUM(I24:N24)</f>
        <v>0</v>
      </c>
      <c r="P24" s="446">
        <f>H24+O24</f>
        <v>0</v>
      </c>
    </row>
    <row r="25" spans="3:16" ht="17.25" customHeight="1">
      <c r="C25" s="318"/>
      <c r="D25" s="330"/>
      <c r="E25" s="327" t="s">
        <v>394</v>
      </c>
      <c r="F25" s="323">
        <v>0</v>
      </c>
      <c r="G25" s="323">
        <v>0</v>
      </c>
      <c r="H25" s="444">
        <f>SUM(F25:G25)</f>
        <v>0</v>
      </c>
      <c r="I25" s="324">
        <v>0</v>
      </c>
      <c r="J25" s="325">
        <v>0</v>
      </c>
      <c r="K25" s="323">
        <v>0</v>
      </c>
      <c r="L25" s="323">
        <v>0</v>
      </c>
      <c r="M25" s="323">
        <v>0</v>
      </c>
      <c r="N25" s="325">
        <v>0</v>
      </c>
      <c r="O25" s="442">
        <f>SUM(I25:N25)</f>
        <v>0</v>
      </c>
      <c r="P25" s="446">
        <f>H25+O25</f>
        <v>0</v>
      </c>
    </row>
    <row r="26" spans="3:16" ht="17.25" customHeight="1">
      <c r="C26" s="318"/>
      <c r="D26" s="331"/>
      <c r="E26" s="322" t="s">
        <v>395</v>
      </c>
      <c r="F26" s="323">
        <v>0</v>
      </c>
      <c r="G26" s="323">
        <v>0</v>
      </c>
      <c r="H26" s="444">
        <f>SUM(F26:G26)</f>
        <v>0</v>
      </c>
      <c r="I26" s="324">
        <v>0</v>
      </c>
      <c r="J26" s="325">
        <v>0</v>
      </c>
      <c r="K26" s="323">
        <v>0</v>
      </c>
      <c r="L26" s="323">
        <v>0</v>
      </c>
      <c r="M26" s="323">
        <v>0</v>
      </c>
      <c r="N26" s="325">
        <v>0</v>
      </c>
      <c r="O26" s="442">
        <f>SUM(I26:N26)</f>
        <v>0</v>
      </c>
      <c r="P26" s="446">
        <f>H26+O26</f>
        <v>0</v>
      </c>
    </row>
    <row r="27" spans="3:16" ht="17.25" customHeight="1">
      <c r="C27" s="318"/>
      <c r="D27" s="321" t="s">
        <v>721</v>
      </c>
      <c r="E27" s="332"/>
      <c r="F27" s="323">
        <v>0</v>
      </c>
      <c r="G27" s="323">
        <v>0</v>
      </c>
      <c r="H27" s="444">
        <f>SUM(F27:G27)</f>
        <v>0</v>
      </c>
      <c r="I27" s="324">
        <v>0</v>
      </c>
      <c r="J27" s="325">
        <v>0</v>
      </c>
      <c r="K27" s="323">
        <v>0</v>
      </c>
      <c r="L27" s="323">
        <v>0</v>
      </c>
      <c r="M27" s="323">
        <v>0</v>
      </c>
      <c r="N27" s="325">
        <v>0</v>
      </c>
      <c r="O27" s="442">
        <f>SUM(I27:N27)</f>
        <v>0</v>
      </c>
      <c r="P27" s="446">
        <f>H27+O27</f>
        <v>0</v>
      </c>
    </row>
    <row r="28" spans="3:16" ht="17.25" customHeight="1">
      <c r="C28" s="333"/>
      <c r="D28" s="334" t="s">
        <v>722</v>
      </c>
      <c r="E28" s="335"/>
      <c r="F28" s="336">
        <v>0</v>
      </c>
      <c r="G28" s="336">
        <v>0</v>
      </c>
      <c r="H28" s="452">
        <f>SUM(F28:G28)</f>
        <v>0</v>
      </c>
      <c r="I28" s="337">
        <v>0</v>
      </c>
      <c r="J28" s="338">
        <v>0</v>
      </c>
      <c r="K28" s="336">
        <v>0</v>
      </c>
      <c r="L28" s="336">
        <v>0</v>
      </c>
      <c r="M28" s="336">
        <v>0</v>
      </c>
      <c r="N28" s="338">
        <v>0</v>
      </c>
      <c r="O28" s="452">
        <f>SUM(I28:N28)</f>
        <v>0</v>
      </c>
      <c r="P28" s="454">
        <f>H28+O28</f>
        <v>0</v>
      </c>
    </row>
    <row r="29" spans="3:16" ht="17.25" customHeight="1">
      <c r="C29" s="316" t="s">
        <v>723</v>
      </c>
      <c r="D29" s="339"/>
      <c r="E29" s="340"/>
      <c r="F29" s="437">
        <f aca="true" t="shared" si="5" ref="F29:P29">SUM(F31:F36)</f>
        <v>0</v>
      </c>
      <c r="G29" s="438">
        <f t="shared" si="5"/>
        <v>0</v>
      </c>
      <c r="H29" s="439">
        <f t="shared" si="5"/>
        <v>0</v>
      </c>
      <c r="I29" s="440">
        <f t="shared" si="5"/>
        <v>0</v>
      </c>
      <c r="J29" s="438">
        <f t="shared" si="5"/>
        <v>0</v>
      </c>
      <c r="K29" s="437">
        <f t="shared" si="5"/>
        <v>0</v>
      </c>
      <c r="L29" s="437">
        <f t="shared" si="5"/>
        <v>0</v>
      </c>
      <c r="M29" s="437">
        <f t="shared" si="5"/>
        <v>0</v>
      </c>
      <c r="N29" s="438">
        <f t="shared" si="5"/>
        <v>0</v>
      </c>
      <c r="O29" s="437">
        <f t="shared" si="5"/>
        <v>0</v>
      </c>
      <c r="P29" s="441">
        <f t="shared" si="5"/>
        <v>0</v>
      </c>
    </row>
    <row r="30" spans="3:16" ht="17.25" customHeight="1">
      <c r="C30" s="318"/>
      <c r="D30" s="1678" t="s">
        <v>1353</v>
      </c>
      <c r="E30" s="1679"/>
      <c r="F30" s="550">
        <v>0</v>
      </c>
      <c r="G30" s="342">
        <v>0</v>
      </c>
      <c r="H30" s="444">
        <f aca="true" t="shared" si="6" ref="H30:H37">SUM(F30:G30)</f>
        <v>0</v>
      </c>
      <c r="I30" s="341"/>
      <c r="J30" s="325">
        <v>0</v>
      </c>
      <c r="K30" s="323">
        <v>0</v>
      </c>
      <c r="L30" s="323">
        <v>0</v>
      </c>
      <c r="M30" s="323">
        <v>0</v>
      </c>
      <c r="N30" s="325">
        <v>0</v>
      </c>
      <c r="O30" s="442">
        <f>SUM(I30:N30)</f>
        <v>0</v>
      </c>
      <c r="P30" s="446">
        <f aca="true" t="shared" si="7" ref="P30:P37">H30+O30</f>
        <v>0</v>
      </c>
    </row>
    <row r="31" spans="3:16" ht="17.25" customHeight="1">
      <c r="C31" s="318"/>
      <c r="D31" s="322" t="s">
        <v>724</v>
      </c>
      <c r="E31" s="326"/>
      <c r="F31" s="550">
        <v>0</v>
      </c>
      <c r="G31" s="342">
        <v>0</v>
      </c>
      <c r="H31" s="444">
        <f t="shared" si="6"/>
        <v>0</v>
      </c>
      <c r="I31" s="341"/>
      <c r="J31" s="325">
        <v>0</v>
      </c>
      <c r="K31" s="323">
        <v>0</v>
      </c>
      <c r="L31" s="323">
        <v>0</v>
      </c>
      <c r="M31" s="323">
        <v>0</v>
      </c>
      <c r="N31" s="325">
        <v>0</v>
      </c>
      <c r="O31" s="442">
        <f aca="true" t="shared" si="8" ref="O31:O37">SUM(I31:N31)</f>
        <v>0</v>
      </c>
      <c r="P31" s="446">
        <f t="shared" si="7"/>
        <v>0</v>
      </c>
    </row>
    <row r="32" spans="3:16" ht="17.25" customHeight="1">
      <c r="C32" s="318"/>
      <c r="D32" s="322" t="s">
        <v>725</v>
      </c>
      <c r="E32" s="326"/>
      <c r="F32" s="323">
        <v>0</v>
      </c>
      <c r="G32" s="323">
        <v>0</v>
      </c>
      <c r="H32" s="444">
        <f t="shared" si="6"/>
        <v>0</v>
      </c>
      <c r="I32" s="324">
        <v>0</v>
      </c>
      <c r="J32" s="325">
        <v>0</v>
      </c>
      <c r="K32" s="323">
        <v>0</v>
      </c>
      <c r="L32" s="323">
        <v>0</v>
      </c>
      <c r="M32" s="323">
        <v>0</v>
      </c>
      <c r="N32" s="325">
        <v>0</v>
      </c>
      <c r="O32" s="442">
        <f t="shared" si="8"/>
        <v>0</v>
      </c>
      <c r="P32" s="446">
        <f t="shared" si="7"/>
        <v>0</v>
      </c>
    </row>
    <row r="33" spans="3:16" ht="17.25" customHeight="1">
      <c r="C33" s="318"/>
      <c r="D33" s="322" t="s">
        <v>726</v>
      </c>
      <c r="E33" s="326"/>
      <c r="F33" s="323">
        <v>0</v>
      </c>
      <c r="G33" s="323">
        <v>0</v>
      </c>
      <c r="H33" s="444">
        <f t="shared" si="6"/>
        <v>0</v>
      </c>
      <c r="I33" s="324">
        <v>0</v>
      </c>
      <c r="J33" s="325">
        <v>0</v>
      </c>
      <c r="K33" s="323">
        <v>0</v>
      </c>
      <c r="L33" s="323">
        <v>0</v>
      </c>
      <c r="M33" s="323">
        <v>0</v>
      </c>
      <c r="N33" s="325">
        <v>0</v>
      </c>
      <c r="O33" s="442">
        <f t="shared" si="8"/>
        <v>0</v>
      </c>
      <c r="P33" s="446">
        <f t="shared" si="7"/>
        <v>0</v>
      </c>
    </row>
    <row r="34" spans="3:16" ht="17.25" customHeight="1">
      <c r="C34" s="318"/>
      <c r="D34" s="322" t="s">
        <v>727</v>
      </c>
      <c r="E34" s="326"/>
      <c r="F34" s="342">
        <v>0</v>
      </c>
      <c r="G34" s="342">
        <v>0</v>
      </c>
      <c r="H34" s="444">
        <f t="shared" si="6"/>
        <v>0</v>
      </c>
      <c r="I34" s="341"/>
      <c r="J34" s="325">
        <v>0</v>
      </c>
      <c r="K34" s="323">
        <v>0</v>
      </c>
      <c r="L34" s="323">
        <v>0</v>
      </c>
      <c r="M34" s="323">
        <v>0</v>
      </c>
      <c r="N34" s="325">
        <v>0</v>
      </c>
      <c r="O34" s="442">
        <f t="shared" si="8"/>
        <v>0</v>
      </c>
      <c r="P34" s="446">
        <f t="shared" si="7"/>
        <v>0</v>
      </c>
    </row>
    <row r="35" spans="3:17" ht="17.25" customHeight="1">
      <c r="C35" s="318"/>
      <c r="D35" s="322" t="s">
        <v>728</v>
      </c>
      <c r="E35" s="326"/>
      <c r="F35" s="550">
        <v>0</v>
      </c>
      <c r="G35" s="342">
        <v>0</v>
      </c>
      <c r="H35" s="444">
        <f t="shared" si="6"/>
        <v>0</v>
      </c>
      <c r="I35" s="343"/>
      <c r="J35" s="325">
        <v>0</v>
      </c>
      <c r="K35" s="323">
        <v>0</v>
      </c>
      <c r="L35" s="323">
        <v>0</v>
      </c>
      <c r="M35" s="323">
        <v>0</v>
      </c>
      <c r="N35" s="557">
        <v>0</v>
      </c>
      <c r="O35" s="442">
        <f t="shared" si="8"/>
        <v>0</v>
      </c>
      <c r="P35" s="446">
        <f t="shared" si="7"/>
        <v>0</v>
      </c>
      <c r="Q35" s="552"/>
    </row>
    <row r="36" spans="3:16" ht="24.75" customHeight="1">
      <c r="C36" s="352"/>
      <c r="D36" s="1676" t="s">
        <v>679</v>
      </c>
      <c r="E36" s="1677"/>
      <c r="F36" s="355">
        <v>0</v>
      </c>
      <c r="G36" s="355">
        <v>0</v>
      </c>
      <c r="H36" s="444">
        <f t="shared" si="6"/>
        <v>0</v>
      </c>
      <c r="I36" s="341"/>
      <c r="J36" s="353">
        <v>0</v>
      </c>
      <c r="K36" s="355">
        <v>0</v>
      </c>
      <c r="L36" s="355">
        <v>0</v>
      </c>
      <c r="M36" s="355">
        <v>0</v>
      </c>
      <c r="N36" s="353">
        <v>0</v>
      </c>
      <c r="O36" s="459">
        <f t="shared" si="8"/>
        <v>0</v>
      </c>
      <c r="P36" s="460">
        <f t="shared" si="7"/>
        <v>0</v>
      </c>
    </row>
    <row r="37" spans="3:16" ht="24.75" customHeight="1">
      <c r="C37" s="333"/>
      <c r="D37" s="1674" t="s">
        <v>1354</v>
      </c>
      <c r="E37" s="1675"/>
      <c r="F37" s="351">
        <v>0</v>
      </c>
      <c r="G37" s="351">
        <v>0</v>
      </c>
      <c r="H37" s="444">
        <f t="shared" si="6"/>
        <v>0</v>
      </c>
      <c r="I37" s="551"/>
      <c r="J37" s="350">
        <v>0</v>
      </c>
      <c r="K37" s="351">
        <v>0</v>
      </c>
      <c r="L37" s="351">
        <v>0</v>
      </c>
      <c r="M37" s="351">
        <v>0</v>
      </c>
      <c r="N37" s="350">
        <v>0</v>
      </c>
      <c r="O37" s="459">
        <f t="shared" si="8"/>
        <v>0</v>
      </c>
      <c r="P37" s="460">
        <f t="shared" si="7"/>
        <v>0</v>
      </c>
    </row>
    <row r="38" spans="3:16" ht="17.25" customHeight="1">
      <c r="C38" s="318" t="s">
        <v>729</v>
      </c>
      <c r="D38" s="320"/>
      <c r="E38" s="320"/>
      <c r="F38" s="438">
        <f>SUM(F39:F41)</f>
        <v>0</v>
      </c>
      <c r="G38" s="438">
        <f>SUM(G39:G41)</f>
        <v>0</v>
      </c>
      <c r="H38" s="439">
        <f>SUM(H39:H41)</f>
        <v>0</v>
      </c>
      <c r="I38" s="447"/>
      <c r="J38" s="438">
        <f aca="true" t="shared" si="9" ref="J38:P38">SUM(J39:J41)</f>
        <v>0</v>
      </c>
      <c r="K38" s="437">
        <f t="shared" si="9"/>
        <v>0</v>
      </c>
      <c r="L38" s="437">
        <f t="shared" si="9"/>
        <v>0</v>
      </c>
      <c r="M38" s="437">
        <f t="shared" si="9"/>
        <v>0</v>
      </c>
      <c r="N38" s="438">
        <f t="shared" si="9"/>
        <v>0</v>
      </c>
      <c r="O38" s="437">
        <f t="shared" si="9"/>
        <v>0</v>
      </c>
      <c r="P38" s="441">
        <f t="shared" si="9"/>
        <v>0</v>
      </c>
    </row>
    <row r="39" spans="3:16" ht="17.25" customHeight="1">
      <c r="C39" s="318"/>
      <c r="D39" s="329" t="s">
        <v>988</v>
      </c>
      <c r="E39" s="329"/>
      <c r="F39" s="325">
        <v>0</v>
      </c>
      <c r="G39" s="325">
        <v>0</v>
      </c>
      <c r="H39" s="444">
        <f>SUM(F39:G39)</f>
        <v>0</v>
      </c>
      <c r="I39" s="345"/>
      <c r="J39" s="325">
        <v>0</v>
      </c>
      <c r="K39" s="323">
        <v>0</v>
      </c>
      <c r="L39" s="323">
        <v>0</v>
      </c>
      <c r="M39" s="323">
        <v>0</v>
      </c>
      <c r="N39" s="325">
        <v>0</v>
      </c>
      <c r="O39" s="442">
        <f>SUM(I39:N39)</f>
        <v>0</v>
      </c>
      <c r="P39" s="446">
        <f>H39+O39</f>
        <v>0</v>
      </c>
    </row>
    <row r="40" spans="3:16" ht="17.25" customHeight="1">
      <c r="C40" s="318"/>
      <c r="D40" s="329" t="s">
        <v>989</v>
      </c>
      <c r="E40" s="329"/>
      <c r="F40" s="323">
        <v>0</v>
      </c>
      <c r="G40" s="323">
        <v>0</v>
      </c>
      <c r="H40" s="444">
        <f>SUM(F40:G40)</f>
        <v>0</v>
      </c>
      <c r="I40" s="346"/>
      <c r="J40" s="325">
        <v>0</v>
      </c>
      <c r="K40" s="323">
        <v>0</v>
      </c>
      <c r="L40" s="323">
        <v>0</v>
      </c>
      <c r="M40" s="323">
        <v>0</v>
      </c>
      <c r="N40" s="325">
        <v>0</v>
      </c>
      <c r="O40" s="442">
        <f>SUM(I40:N40)</f>
        <v>0</v>
      </c>
      <c r="P40" s="446">
        <f>H40+O40</f>
        <v>0</v>
      </c>
    </row>
    <row r="41" spans="3:16" ht="17.25" customHeight="1">
      <c r="C41" s="318"/>
      <c r="D41" s="347" t="s">
        <v>990</v>
      </c>
      <c r="E41" s="347"/>
      <c r="F41" s="348">
        <v>0</v>
      </c>
      <c r="G41" s="348">
        <v>0</v>
      </c>
      <c r="H41" s="453">
        <f>SUM(F41:G41)</f>
        <v>0</v>
      </c>
      <c r="I41" s="349"/>
      <c r="J41" s="350">
        <v>0</v>
      </c>
      <c r="K41" s="351">
        <v>0</v>
      </c>
      <c r="L41" s="351">
        <v>0</v>
      </c>
      <c r="M41" s="351">
        <v>0</v>
      </c>
      <c r="N41" s="350">
        <v>0</v>
      </c>
      <c r="O41" s="455">
        <f>SUM(I41:N41)</f>
        <v>0</v>
      </c>
      <c r="P41" s="456">
        <f>H41+O41</f>
        <v>0</v>
      </c>
    </row>
    <row r="42" spans="3:16" ht="17.25" customHeight="1" thickBot="1">
      <c r="C42" s="392" t="s">
        <v>4</v>
      </c>
      <c r="D42" s="393"/>
      <c r="E42" s="393"/>
      <c r="F42" s="448">
        <f aca="true" t="shared" si="10" ref="F42:P42">F9+F29+F38</f>
        <v>0</v>
      </c>
      <c r="G42" s="449">
        <f t="shared" si="10"/>
        <v>0</v>
      </c>
      <c r="H42" s="450">
        <f t="shared" si="10"/>
        <v>0</v>
      </c>
      <c r="I42" s="451">
        <f t="shared" si="10"/>
        <v>0</v>
      </c>
      <c r="J42" s="449">
        <f t="shared" si="10"/>
        <v>0</v>
      </c>
      <c r="K42" s="448">
        <f t="shared" si="10"/>
        <v>0</v>
      </c>
      <c r="L42" s="448">
        <f t="shared" si="10"/>
        <v>0</v>
      </c>
      <c r="M42" s="448">
        <f t="shared" si="10"/>
        <v>0</v>
      </c>
      <c r="N42" s="449">
        <f t="shared" si="10"/>
        <v>0</v>
      </c>
      <c r="O42" s="448">
        <f t="shared" si="10"/>
        <v>0</v>
      </c>
      <c r="P42" s="457">
        <f t="shared" si="10"/>
        <v>0</v>
      </c>
    </row>
    <row r="43" spans="3:16" ht="17.25" customHeight="1">
      <c r="C43" s="366" t="s">
        <v>739</v>
      </c>
      <c r="D43" s="361"/>
      <c r="E43" s="361"/>
      <c r="F43" s="361"/>
      <c r="G43" s="361"/>
      <c r="H43" s="361"/>
      <c r="I43" s="361"/>
      <c r="J43" s="361"/>
      <c r="K43" s="361"/>
      <c r="L43" s="361"/>
      <c r="M43" s="361"/>
      <c r="N43" s="361"/>
      <c r="O43" s="361"/>
      <c r="P43" s="362"/>
    </row>
    <row r="44" spans="3:17" ht="17.25" customHeight="1">
      <c r="C44" s="316" t="s">
        <v>20</v>
      </c>
      <c r="D44" s="317"/>
      <c r="E44" s="317"/>
      <c r="F44" s="437">
        <f aca="true" t="shared" si="11" ref="F44:P44">F45+F51+F54+F58+F60+F61</f>
        <v>0</v>
      </c>
      <c r="G44" s="438">
        <f t="shared" si="11"/>
        <v>0</v>
      </c>
      <c r="H44" s="439">
        <f t="shared" si="11"/>
        <v>0</v>
      </c>
      <c r="I44" s="440">
        <f t="shared" si="11"/>
        <v>0</v>
      </c>
      <c r="J44" s="438">
        <f t="shared" si="11"/>
        <v>0</v>
      </c>
      <c r="K44" s="437">
        <f t="shared" si="11"/>
        <v>0</v>
      </c>
      <c r="L44" s="437">
        <f t="shared" si="11"/>
        <v>0</v>
      </c>
      <c r="M44" s="437">
        <f t="shared" si="11"/>
        <v>0</v>
      </c>
      <c r="N44" s="438">
        <f t="shared" si="11"/>
        <v>0</v>
      </c>
      <c r="O44" s="437">
        <f t="shared" si="11"/>
        <v>0</v>
      </c>
      <c r="P44" s="441">
        <f t="shared" si="11"/>
        <v>0</v>
      </c>
      <c r="Q44" s="298"/>
    </row>
    <row r="45" spans="3:17" ht="17.25" customHeight="1">
      <c r="C45" s="318"/>
      <c r="D45" s="319" t="s">
        <v>21</v>
      </c>
      <c r="E45" s="320"/>
      <c r="F45" s="442">
        <f aca="true" t="shared" si="12" ref="F45:P45">SUM(F46:F50)</f>
        <v>0</v>
      </c>
      <c r="G45" s="443">
        <f t="shared" si="12"/>
        <v>0</v>
      </c>
      <c r="H45" s="444">
        <f t="shared" si="12"/>
        <v>0</v>
      </c>
      <c r="I45" s="445">
        <f t="shared" si="12"/>
        <v>0</v>
      </c>
      <c r="J45" s="443">
        <f t="shared" si="12"/>
        <v>0</v>
      </c>
      <c r="K45" s="442">
        <f t="shared" si="12"/>
        <v>0</v>
      </c>
      <c r="L45" s="442">
        <f t="shared" si="12"/>
        <v>0</v>
      </c>
      <c r="M45" s="442">
        <f t="shared" si="12"/>
        <v>0</v>
      </c>
      <c r="N45" s="443">
        <f t="shared" si="12"/>
        <v>0</v>
      </c>
      <c r="O45" s="442">
        <f t="shared" si="12"/>
        <v>0</v>
      </c>
      <c r="P45" s="446">
        <f t="shared" si="12"/>
        <v>0</v>
      </c>
      <c r="Q45" s="298"/>
    </row>
    <row r="46" spans="3:17" ht="17.25" customHeight="1">
      <c r="C46" s="318"/>
      <c r="D46" s="321"/>
      <c r="E46" s="322" t="s">
        <v>22</v>
      </c>
      <c r="F46" s="323">
        <v>0</v>
      </c>
      <c r="G46" s="325">
        <v>0</v>
      </c>
      <c r="H46" s="444">
        <f>SUM(F46:G46)</f>
        <v>0</v>
      </c>
      <c r="I46" s="324">
        <v>0</v>
      </c>
      <c r="J46" s="325">
        <v>0</v>
      </c>
      <c r="K46" s="323">
        <v>0</v>
      </c>
      <c r="L46" s="323">
        <v>0</v>
      </c>
      <c r="M46" s="323">
        <v>0</v>
      </c>
      <c r="N46" s="325">
        <v>0</v>
      </c>
      <c r="O46" s="442">
        <f>SUM(I46:N46)</f>
        <v>0</v>
      </c>
      <c r="P46" s="446">
        <f>H46+O46</f>
        <v>0</v>
      </c>
      <c r="Q46" s="298"/>
    </row>
    <row r="47" spans="3:17" ht="17.25" customHeight="1">
      <c r="C47" s="318"/>
      <c r="D47" s="321"/>
      <c r="E47" s="322" t="s">
        <v>23</v>
      </c>
      <c r="F47" s="323">
        <v>0</v>
      </c>
      <c r="G47" s="325">
        <v>0</v>
      </c>
      <c r="H47" s="444">
        <f>SUM(F47:G47)</f>
        <v>0</v>
      </c>
      <c r="I47" s="324">
        <v>0</v>
      </c>
      <c r="J47" s="325">
        <v>0</v>
      </c>
      <c r="K47" s="323">
        <v>0</v>
      </c>
      <c r="L47" s="323">
        <v>0</v>
      </c>
      <c r="M47" s="323">
        <v>0</v>
      </c>
      <c r="N47" s="325">
        <v>0</v>
      </c>
      <c r="O47" s="442">
        <f>SUM(I47:N47)</f>
        <v>0</v>
      </c>
      <c r="P47" s="446">
        <f>H47+O47</f>
        <v>0</v>
      </c>
      <c r="Q47" s="298"/>
    </row>
    <row r="48" spans="3:17" ht="17.25" customHeight="1">
      <c r="C48" s="318"/>
      <c r="D48" s="321"/>
      <c r="E48" s="322" t="s">
        <v>24</v>
      </c>
      <c r="F48" s="323">
        <v>0</v>
      </c>
      <c r="G48" s="325">
        <v>0</v>
      </c>
      <c r="H48" s="444">
        <f>SUM(F48:G48)</f>
        <v>0</v>
      </c>
      <c r="I48" s="324">
        <v>0</v>
      </c>
      <c r="J48" s="325">
        <v>0</v>
      </c>
      <c r="K48" s="323">
        <v>0</v>
      </c>
      <c r="L48" s="323">
        <v>0</v>
      </c>
      <c r="M48" s="323">
        <v>0</v>
      </c>
      <c r="N48" s="325">
        <v>0</v>
      </c>
      <c r="O48" s="442">
        <f>SUM(I48:N48)</f>
        <v>0</v>
      </c>
      <c r="P48" s="446">
        <f>H48+O48</f>
        <v>0</v>
      </c>
      <c r="Q48" s="298"/>
    </row>
    <row r="49" spans="3:17" ht="17.25" customHeight="1">
      <c r="C49" s="318"/>
      <c r="D49" s="321"/>
      <c r="E49" s="322" t="s">
        <v>25</v>
      </c>
      <c r="F49" s="323">
        <v>0</v>
      </c>
      <c r="G49" s="325">
        <v>0</v>
      </c>
      <c r="H49" s="444">
        <f>SUM(F49:G49)</f>
        <v>0</v>
      </c>
      <c r="I49" s="324">
        <v>0</v>
      </c>
      <c r="J49" s="325">
        <v>0</v>
      </c>
      <c r="K49" s="323">
        <v>0</v>
      </c>
      <c r="L49" s="323">
        <v>0</v>
      </c>
      <c r="M49" s="323">
        <v>0</v>
      </c>
      <c r="N49" s="325">
        <v>0</v>
      </c>
      <c r="O49" s="442">
        <f>SUM(I49:N49)</f>
        <v>0</v>
      </c>
      <c r="P49" s="446">
        <f>H49+O49</f>
        <v>0</v>
      </c>
      <c r="Q49" s="298"/>
    </row>
    <row r="50" spans="3:17" ht="17.25" customHeight="1">
      <c r="C50" s="318"/>
      <c r="D50" s="321"/>
      <c r="E50" s="322" t="s">
        <v>26</v>
      </c>
      <c r="F50" s="323">
        <v>0</v>
      </c>
      <c r="G50" s="325">
        <v>0</v>
      </c>
      <c r="H50" s="444">
        <f>SUM(F50:G50)</f>
        <v>0</v>
      </c>
      <c r="I50" s="324">
        <v>0</v>
      </c>
      <c r="J50" s="325">
        <v>0</v>
      </c>
      <c r="K50" s="323">
        <v>0</v>
      </c>
      <c r="L50" s="323">
        <v>0</v>
      </c>
      <c r="M50" s="323">
        <v>0</v>
      </c>
      <c r="N50" s="325">
        <v>0</v>
      </c>
      <c r="O50" s="442">
        <f>SUM(I50:N50)</f>
        <v>0</v>
      </c>
      <c r="P50" s="446">
        <f>H50+O50</f>
        <v>0</v>
      </c>
      <c r="Q50" s="298"/>
    </row>
    <row r="51" spans="3:17" ht="17.25" customHeight="1">
      <c r="C51" s="318"/>
      <c r="D51" s="319" t="s">
        <v>27</v>
      </c>
      <c r="E51" s="326"/>
      <c r="F51" s="442">
        <f aca="true" t="shared" si="13" ref="F51:P51">SUM(F52:F53)</f>
        <v>0</v>
      </c>
      <c r="G51" s="443">
        <f t="shared" si="13"/>
        <v>0</v>
      </c>
      <c r="H51" s="444">
        <f t="shared" si="13"/>
        <v>0</v>
      </c>
      <c r="I51" s="445">
        <f t="shared" si="13"/>
        <v>0</v>
      </c>
      <c r="J51" s="443">
        <f t="shared" si="13"/>
        <v>0</v>
      </c>
      <c r="K51" s="442">
        <f t="shared" si="13"/>
        <v>0</v>
      </c>
      <c r="L51" s="442">
        <f t="shared" si="13"/>
        <v>0</v>
      </c>
      <c r="M51" s="442">
        <f t="shared" si="13"/>
        <v>0</v>
      </c>
      <c r="N51" s="443">
        <f t="shared" si="13"/>
        <v>0</v>
      </c>
      <c r="O51" s="442">
        <f t="shared" si="13"/>
        <v>0</v>
      </c>
      <c r="P51" s="446">
        <f t="shared" si="13"/>
        <v>0</v>
      </c>
      <c r="Q51" s="298"/>
    </row>
    <row r="52" spans="3:17" ht="17.25" customHeight="1">
      <c r="C52" s="318"/>
      <c r="D52" s="321"/>
      <c r="E52" s="327" t="s">
        <v>28</v>
      </c>
      <c r="F52" s="323">
        <v>0</v>
      </c>
      <c r="G52" s="325">
        <v>0</v>
      </c>
      <c r="H52" s="444">
        <f>SUM(F52:G52)</f>
        <v>0</v>
      </c>
      <c r="I52" s="324">
        <v>0</v>
      </c>
      <c r="J52" s="325">
        <v>0</v>
      </c>
      <c r="K52" s="323">
        <v>0</v>
      </c>
      <c r="L52" s="323">
        <v>0</v>
      </c>
      <c r="M52" s="323">
        <v>0</v>
      </c>
      <c r="N52" s="325">
        <v>0</v>
      </c>
      <c r="O52" s="442">
        <f>SUM(I52:N52)</f>
        <v>0</v>
      </c>
      <c r="P52" s="446">
        <f>H52+O52</f>
        <v>0</v>
      </c>
      <c r="Q52" s="298"/>
    </row>
    <row r="53" spans="3:17" ht="17.25" customHeight="1">
      <c r="C53" s="318"/>
      <c r="D53" s="321"/>
      <c r="E53" s="327" t="s">
        <v>29</v>
      </c>
      <c r="F53" s="323">
        <v>0</v>
      </c>
      <c r="G53" s="325">
        <v>0</v>
      </c>
      <c r="H53" s="444">
        <f>SUM(F53:G53)</f>
        <v>0</v>
      </c>
      <c r="I53" s="324">
        <v>0</v>
      </c>
      <c r="J53" s="325">
        <v>0</v>
      </c>
      <c r="K53" s="323">
        <v>0</v>
      </c>
      <c r="L53" s="323">
        <v>0</v>
      </c>
      <c r="M53" s="323">
        <v>0</v>
      </c>
      <c r="N53" s="325">
        <v>0</v>
      </c>
      <c r="O53" s="442">
        <f>SUM(I53:N53)</f>
        <v>0</v>
      </c>
      <c r="P53" s="446">
        <f>H53+O53</f>
        <v>0</v>
      </c>
      <c r="Q53" s="298"/>
    </row>
    <row r="54" spans="3:17" ht="17.25" customHeight="1">
      <c r="C54" s="318"/>
      <c r="D54" s="319" t="s">
        <v>12</v>
      </c>
      <c r="E54" s="320"/>
      <c r="F54" s="442">
        <f aca="true" t="shared" si="14" ref="F54:P54">SUM(F55:F57)</f>
        <v>0</v>
      </c>
      <c r="G54" s="443">
        <f t="shared" si="14"/>
        <v>0</v>
      </c>
      <c r="H54" s="444">
        <f t="shared" si="14"/>
        <v>0</v>
      </c>
      <c r="I54" s="445">
        <f t="shared" si="14"/>
        <v>0</v>
      </c>
      <c r="J54" s="443">
        <f t="shared" si="14"/>
        <v>0</v>
      </c>
      <c r="K54" s="442">
        <f t="shared" si="14"/>
        <v>0</v>
      </c>
      <c r="L54" s="442">
        <f t="shared" si="14"/>
        <v>0</v>
      </c>
      <c r="M54" s="442">
        <f t="shared" si="14"/>
        <v>0</v>
      </c>
      <c r="N54" s="443">
        <f t="shared" si="14"/>
        <v>0</v>
      </c>
      <c r="O54" s="442">
        <f t="shared" si="14"/>
        <v>0</v>
      </c>
      <c r="P54" s="446">
        <f t="shared" si="14"/>
        <v>0</v>
      </c>
      <c r="Q54" s="298"/>
    </row>
    <row r="55" spans="3:17" ht="17.25" customHeight="1">
      <c r="C55" s="318"/>
      <c r="D55" s="321"/>
      <c r="E55" s="322" t="s">
        <v>30</v>
      </c>
      <c r="F55" s="323">
        <v>0</v>
      </c>
      <c r="G55" s="325">
        <v>0</v>
      </c>
      <c r="H55" s="444">
        <f>SUM(F55:G55)</f>
        <v>0</v>
      </c>
      <c r="I55" s="324">
        <v>0</v>
      </c>
      <c r="J55" s="325">
        <v>0</v>
      </c>
      <c r="K55" s="323">
        <v>0</v>
      </c>
      <c r="L55" s="323">
        <v>0</v>
      </c>
      <c r="M55" s="323">
        <v>0</v>
      </c>
      <c r="N55" s="325">
        <v>0</v>
      </c>
      <c r="O55" s="442">
        <f>SUM(I55:N55)</f>
        <v>0</v>
      </c>
      <c r="P55" s="446">
        <f>H55+O55</f>
        <v>0</v>
      </c>
      <c r="Q55" s="298"/>
    </row>
    <row r="56" spans="3:17" ht="24.75" customHeight="1">
      <c r="C56" s="318"/>
      <c r="D56" s="321"/>
      <c r="E56" s="328" t="s">
        <v>31</v>
      </c>
      <c r="F56" s="323">
        <v>0</v>
      </c>
      <c r="G56" s="325">
        <v>0</v>
      </c>
      <c r="H56" s="444">
        <f>SUM(F56:G56)</f>
        <v>0</v>
      </c>
      <c r="I56" s="324">
        <v>0</v>
      </c>
      <c r="J56" s="325">
        <v>0</v>
      </c>
      <c r="K56" s="323">
        <v>0</v>
      </c>
      <c r="L56" s="323">
        <v>0</v>
      </c>
      <c r="M56" s="323">
        <v>0</v>
      </c>
      <c r="N56" s="325">
        <v>0</v>
      </c>
      <c r="O56" s="442">
        <f>SUM(I56:N56)</f>
        <v>0</v>
      </c>
      <c r="P56" s="446">
        <f>H56+O56</f>
        <v>0</v>
      </c>
      <c r="Q56" s="298"/>
    </row>
    <row r="57" spans="3:17" ht="24.75" customHeight="1">
      <c r="C57" s="318"/>
      <c r="D57" s="327"/>
      <c r="E57" s="328" t="s">
        <v>32</v>
      </c>
      <c r="F57" s="323">
        <v>0</v>
      </c>
      <c r="G57" s="325">
        <v>0</v>
      </c>
      <c r="H57" s="444">
        <f>SUM(F57:G57)</f>
        <v>0</v>
      </c>
      <c r="I57" s="324">
        <v>0</v>
      </c>
      <c r="J57" s="325">
        <v>0</v>
      </c>
      <c r="K57" s="323">
        <v>0</v>
      </c>
      <c r="L57" s="323">
        <v>0</v>
      </c>
      <c r="M57" s="323">
        <v>0</v>
      </c>
      <c r="N57" s="325">
        <v>0</v>
      </c>
      <c r="O57" s="442">
        <f>SUM(I57:N57)</f>
        <v>0</v>
      </c>
      <c r="P57" s="446">
        <f>H57+O57</f>
        <v>0</v>
      </c>
      <c r="Q57" s="298"/>
    </row>
    <row r="58" spans="3:17" ht="17.25" customHeight="1">
      <c r="C58" s="318"/>
      <c r="D58" s="319" t="s">
        <v>534</v>
      </c>
      <c r="E58" s="320"/>
      <c r="F58" s="442">
        <f aca="true" t="shared" si="15" ref="F58:P58">F59</f>
        <v>0</v>
      </c>
      <c r="G58" s="443">
        <f t="shared" si="15"/>
        <v>0</v>
      </c>
      <c r="H58" s="444">
        <f t="shared" si="15"/>
        <v>0</v>
      </c>
      <c r="I58" s="445">
        <f t="shared" si="15"/>
        <v>0</v>
      </c>
      <c r="J58" s="443">
        <f t="shared" si="15"/>
        <v>0</v>
      </c>
      <c r="K58" s="442">
        <f t="shared" si="15"/>
        <v>0</v>
      </c>
      <c r="L58" s="442">
        <f t="shared" si="15"/>
        <v>0</v>
      </c>
      <c r="M58" s="442">
        <f t="shared" si="15"/>
        <v>0</v>
      </c>
      <c r="N58" s="443">
        <f t="shared" si="15"/>
        <v>0</v>
      </c>
      <c r="O58" s="442">
        <f t="shared" si="15"/>
        <v>0</v>
      </c>
      <c r="P58" s="446">
        <f t="shared" si="15"/>
        <v>0</v>
      </c>
      <c r="Q58" s="298"/>
    </row>
    <row r="59" spans="3:17" ht="17.25" customHeight="1">
      <c r="C59" s="318"/>
      <c r="D59" s="321"/>
      <c r="E59" s="322" t="s">
        <v>393</v>
      </c>
      <c r="F59" s="323">
        <v>0</v>
      </c>
      <c r="G59" s="325">
        <v>0</v>
      </c>
      <c r="H59" s="444">
        <f>SUM(F59:G59)</f>
        <v>0</v>
      </c>
      <c r="I59" s="324">
        <v>0</v>
      </c>
      <c r="J59" s="325">
        <v>0</v>
      </c>
      <c r="K59" s="323">
        <v>0</v>
      </c>
      <c r="L59" s="323">
        <v>0</v>
      </c>
      <c r="M59" s="323">
        <v>0</v>
      </c>
      <c r="N59" s="325">
        <v>0</v>
      </c>
      <c r="O59" s="442">
        <f>SUM(I59:N59)</f>
        <v>0</v>
      </c>
      <c r="P59" s="446">
        <f>H59+O59</f>
        <v>0</v>
      </c>
      <c r="Q59" s="298"/>
    </row>
    <row r="60" spans="3:17" ht="17.25" customHeight="1">
      <c r="C60" s="352"/>
      <c r="D60" s="322" t="s">
        <v>731</v>
      </c>
      <c r="E60" s="326"/>
      <c r="F60" s="353">
        <v>0</v>
      </c>
      <c r="G60" s="353">
        <v>0</v>
      </c>
      <c r="H60" s="458">
        <f>SUM(F60:G60)</f>
        <v>0</v>
      </c>
      <c r="I60" s="354">
        <v>0</v>
      </c>
      <c r="J60" s="353">
        <v>0</v>
      </c>
      <c r="K60" s="355">
        <v>0</v>
      </c>
      <c r="L60" s="355">
        <v>0</v>
      </c>
      <c r="M60" s="355">
        <v>0</v>
      </c>
      <c r="N60" s="353">
        <v>0</v>
      </c>
      <c r="O60" s="459">
        <f>SUM(I60:N60)</f>
        <v>0</v>
      </c>
      <c r="P60" s="460">
        <f>H60+O60</f>
        <v>0</v>
      </c>
      <c r="Q60" s="298"/>
    </row>
    <row r="61" spans="3:17" ht="17.25" customHeight="1">
      <c r="C61" s="333"/>
      <c r="D61" s="334" t="s">
        <v>722</v>
      </c>
      <c r="E61" s="335"/>
      <c r="F61" s="336">
        <v>0</v>
      </c>
      <c r="G61" s="338">
        <v>0</v>
      </c>
      <c r="H61" s="452">
        <f>SUM(F61:G61)</f>
        <v>0</v>
      </c>
      <c r="I61" s="337">
        <v>0</v>
      </c>
      <c r="J61" s="338">
        <v>0</v>
      </c>
      <c r="K61" s="336">
        <v>0</v>
      </c>
      <c r="L61" s="336">
        <v>0</v>
      </c>
      <c r="M61" s="336">
        <v>0</v>
      </c>
      <c r="N61" s="338">
        <v>0</v>
      </c>
      <c r="O61" s="452">
        <f>SUM(I61:N61)</f>
        <v>0</v>
      </c>
      <c r="P61" s="454">
        <f>H61+O61</f>
        <v>0</v>
      </c>
      <c r="Q61" s="298"/>
    </row>
    <row r="62" spans="3:16" ht="17.25" customHeight="1">
      <c r="C62" s="316" t="s">
        <v>723</v>
      </c>
      <c r="D62" s="339"/>
      <c r="E62" s="340"/>
      <c r="F62" s="437">
        <f aca="true" t="shared" si="16" ref="F62:P62">SUM(F64:F69)</f>
        <v>0</v>
      </c>
      <c r="G62" s="438">
        <f t="shared" si="16"/>
        <v>0</v>
      </c>
      <c r="H62" s="439">
        <f t="shared" si="16"/>
        <v>0</v>
      </c>
      <c r="I62" s="440">
        <f t="shared" si="16"/>
        <v>0</v>
      </c>
      <c r="J62" s="438">
        <f t="shared" si="16"/>
        <v>0</v>
      </c>
      <c r="K62" s="437">
        <f t="shared" si="16"/>
        <v>0</v>
      </c>
      <c r="L62" s="437">
        <f t="shared" si="16"/>
        <v>0</v>
      </c>
      <c r="M62" s="437">
        <f t="shared" si="16"/>
        <v>0</v>
      </c>
      <c r="N62" s="438">
        <f t="shared" si="16"/>
        <v>0</v>
      </c>
      <c r="O62" s="437">
        <f t="shared" si="16"/>
        <v>0</v>
      </c>
      <c r="P62" s="441">
        <f t="shared" si="16"/>
        <v>0</v>
      </c>
    </row>
    <row r="63" spans="3:16" ht="17.25" customHeight="1">
      <c r="C63" s="318"/>
      <c r="D63" s="1678" t="s">
        <v>1353</v>
      </c>
      <c r="E63" s="1679"/>
      <c r="F63" s="550">
        <v>0</v>
      </c>
      <c r="G63" s="342">
        <v>0</v>
      </c>
      <c r="H63" s="444">
        <f aca="true" t="shared" si="17" ref="H63:H70">SUM(F63:G63)</f>
        <v>0</v>
      </c>
      <c r="I63" s="341"/>
      <c r="J63" s="325">
        <v>0</v>
      </c>
      <c r="K63" s="323">
        <v>0</v>
      </c>
      <c r="L63" s="323">
        <v>0</v>
      </c>
      <c r="M63" s="323">
        <v>0</v>
      </c>
      <c r="N63" s="325">
        <v>0</v>
      </c>
      <c r="O63" s="442">
        <f>SUM(I63:N63)</f>
        <v>0</v>
      </c>
      <c r="P63" s="446">
        <f aca="true" t="shared" si="18" ref="P63:P70">H63+O63</f>
        <v>0</v>
      </c>
    </row>
    <row r="64" spans="3:16" ht="17.25" customHeight="1">
      <c r="C64" s="318"/>
      <c r="D64" s="322" t="s">
        <v>724</v>
      </c>
      <c r="E64" s="326"/>
      <c r="F64" s="550">
        <v>0</v>
      </c>
      <c r="G64" s="342">
        <v>0</v>
      </c>
      <c r="H64" s="444">
        <f t="shared" si="17"/>
        <v>0</v>
      </c>
      <c r="I64" s="341"/>
      <c r="J64" s="325">
        <v>0</v>
      </c>
      <c r="K64" s="323">
        <v>0</v>
      </c>
      <c r="L64" s="323">
        <v>0</v>
      </c>
      <c r="M64" s="323">
        <v>0</v>
      </c>
      <c r="N64" s="325">
        <v>0</v>
      </c>
      <c r="O64" s="442">
        <f aca="true" t="shared" si="19" ref="O64:O70">SUM(I64:N64)</f>
        <v>0</v>
      </c>
      <c r="P64" s="446">
        <f t="shared" si="18"/>
        <v>0</v>
      </c>
    </row>
    <row r="65" spans="3:16" ht="17.25" customHeight="1">
      <c r="C65" s="318"/>
      <c r="D65" s="322" t="s">
        <v>725</v>
      </c>
      <c r="E65" s="326"/>
      <c r="F65" s="323">
        <v>0</v>
      </c>
      <c r="G65" s="323">
        <v>0</v>
      </c>
      <c r="H65" s="444">
        <f t="shared" si="17"/>
        <v>0</v>
      </c>
      <c r="I65" s="324">
        <v>0</v>
      </c>
      <c r="J65" s="325">
        <v>0</v>
      </c>
      <c r="K65" s="323">
        <v>0</v>
      </c>
      <c r="L65" s="323">
        <v>0</v>
      </c>
      <c r="M65" s="323">
        <v>0</v>
      </c>
      <c r="N65" s="325">
        <v>0</v>
      </c>
      <c r="O65" s="442">
        <f t="shared" si="19"/>
        <v>0</v>
      </c>
      <c r="P65" s="446">
        <f t="shared" si="18"/>
        <v>0</v>
      </c>
    </row>
    <row r="66" spans="3:16" ht="17.25" customHeight="1">
      <c r="C66" s="318"/>
      <c r="D66" s="322" t="s">
        <v>726</v>
      </c>
      <c r="E66" s="326"/>
      <c r="F66" s="323">
        <v>0</v>
      </c>
      <c r="G66" s="323">
        <v>0</v>
      </c>
      <c r="H66" s="444">
        <f t="shared" si="17"/>
        <v>0</v>
      </c>
      <c r="I66" s="324">
        <v>0</v>
      </c>
      <c r="J66" s="325">
        <v>0</v>
      </c>
      <c r="K66" s="323">
        <v>0</v>
      </c>
      <c r="L66" s="323">
        <v>0</v>
      </c>
      <c r="M66" s="323">
        <v>0</v>
      </c>
      <c r="N66" s="325">
        <v>0</v>
      </c>
      <c r="O66" s="442">
        <f t="shared" si="19"/>
        <v>0</v>
      </c>
      <c r="P66" s="446">
        <f t="shared" si="18"/>
        <v>0</v>
      </c>
    </row>
    <row r="67" spans="3:16" ht="17.25" customHeight="1">
      <c r="C67" s="318"/>
      <c r="D67" s="322" t="s">
        <v>727</v>
      </c>
      <c r="E67" s="326"/>
      <c r="F67" s="342">
        <v>0</v>
      </c>
      <c r="G67" s="342">
        <v>0</v>
      </c>
      <c r="H67" s="444">
        <f t="shared" si="17"/>
        <v>0</v>
      </c>
      <c r="I67" s="341"/>
      <c r="J67" s="325">
        <v>0</v>
      </c>
      <c r="K67" s="323">
        <v>0</v>
      </c>
      <c r="L67" s="323">
        <v>0</v>
      </c>
      <c r="M67" s="323">
        <v>0</v>
      </c>
      <c r="N67" s="325">
        <v>0</v>
      </c>
      <c r="O67" s="442">
        <f t="shared" si="19"/>
        <v>0</v>
      </c>
      <c r="P67" s="446">
        <f t="shared" si="18"/>
        <v>0</v>
      </c>
    </row>
    <row r="68" spans="3:17" ht="17.25" customHeight="1">
      <c r="C68" s="318"/>
      <c r="D68" s="322" t="s">
        <v>728</v>
      </c>
      <c r="E68" s="326"/>
      <c r="F68" s="550">
        <v>0</v>
      </c>
      <c r="G68" s="342">
        <v>0</v>
      </c>
      <c r="H68" s="444">
        <f t="shared" si="17"/>
        <v>0</v>
      </c>
      <c r="I68" s="343"/>
      <c r="J68" s="325">
        <v>0</v>
      </c>
      <c r="K68" s="323">
        <v>0</v>
      </c>
      <c r="L68" s="323">
        <v>0</v>
      </c>
      <c r="M68" s="323">
        <v>0</v>
      </c>
      <c r="N68" s="555">
        <v>0</v>
      </c>
      <c r="O68" s="442">
        <f t="shared" si="19"/>
        <v>0</v>
      </c>
      <c r="P68" s="446">
        <f t="shared" si="18"/>
        <v>0</v>
      </c>
      <c r="Q68" s="552"/>
    </row>
    <row r="69" spans="3:16" ht="24.75" customHeight="1">
      <c r="C69" s="352"/>
      <c r="D69" s="1676" t="s">
        <v>679</v>
      </c>
      <c r="E69" s="1677"/>
      <c r="F69" s="355">
        <v>0</v>
      </c>
      <c r="G69" s="355">
        <v>0</v>
      </c>
      <c r="H69" s="444">
        <f t="shared" si="17"/>
        <v>0</v>
      </c>
      <c r="I69" s="341"/>
      <c r="J69" s="353">
        <v>0</v>
      </c>
      <c r="K69" s="355">
        <v>0</v>
      </c>
      <c r="L69" s="355">
        <v>0</v>
      </c>
      <c r="M69" s="355">
        <v>0</v>
      </c>
      <c r="N69" s="353">
        <v>0</v>
      </c>
      <c r="O69" s="459">
        <f t="shared" si="19"/>
        <v>0</v>
      </c>
      <c r="P69" s="460">
        <f t="shared" si="18"/>
        <v>0</v>
      </c>
    </row>
    <row r="70" spans="3:16" ht="24.75" customHeight="1">
      <c r="C70" s="333"/>
      <c r="D70" s="1674" t="s">
        <v>1354</v>
      </c>
      <c r="E70" s="1675"/>
      <c r="F70" s="351">
        <v>0</v>
      </c>
      <c r="G70" s="351">
        <v>0</v>
      </c>
      <c r="H70" s="444">
        <f t="shared" si="17"/>
        <v>0</v>
      </c>
      <c r="I70" s="551"/>
      <c r="J70" s="350">
        <v>0</v>
      </c>
      <c r="K70" s="351">
        <v>0</v>
      </c>
      <c r="L70" s="351">
        <v>0</v>
      </c>
      <c r="M70" s="351">
        <v>0</v>
      </c>
      <c r="N70" s="350">
        <v>0</v>
      </c>
      <c r="O70" s="459">
        <f t="shared" si="19"/>
        <v>0</v>
      </c>
      <c r="P70" s="460">
        <f t="shared" si="18"/>
        <v>0</v>
      </c>
    </row>
    <row r="71" spans="3:17" ht="17.25" customHeight="1">
      <c r="C71" s="318" t="s">
        <v>729</v>
      </c>
      <c r="D71" s="320"/>
      <c r="E71" s="320"/>
      <c r="F71" s="438">
        <f>SUM(F72:F74)</f>
        <v>0</v>
      </c>
      <c r="G71" s="438">
        <f>SUM(G72:G74)</f>
        <v>0</v>
      </c>
      <c r="H71" s="439">
        <f>SUM(H72:H74)</f>
        <v>0</v>
      </c>
      <c r="I71" s="447"/>
      <c r="J71" s="438">
        <f aca="true" t="shared" si="20" ref="J71:P71">SUM(J72:J74)</f>
        <v>0</v>
      </c>
      <c r="K71" s="437">
        <f t="shared" si="20"/>
        <v>0</v>
      </c>
      <c r="L71" s="437">
        <f t="shared" si="20"/>
        <v>0</v>
      </c>
      <c r="M71" s="437">
        <f t="shared" si="20"/>
        <v>0</v>
      </c>
      <c r="N71" s="438">
        <f t="shared" si="20"/>
        <v>0</v>
      </c>
      <c r="O71" s="437">
        <f t="shared" si="20"/>
        <v>0</v>
      </c>
      <c r="P71" s="441">
        <f t="shared" si="20"/>
        <v>0</v>
      </c>
      <c r="Q71" s="298"/>
    </row>
    <row r="72" spans="3:17" ht="17.25" customHeight="1">
      <c r="C72" s="318"/>
      <c r="D72" s="329" t="s">
        <v>988</v>
      </c>
      <c r="E72" s="329"/>
      <c r="F72" s="325">
        <v>0</v>
      </c>
      <c r="G72" s="325">
        <v>0</v>
      </c>
      <c r="H72" s="444">
        <f>SUM(F72:G72)</f>
        <v>0</v>
      </c>
      <c r="I72" s="345"/>
      <c r="J72" s="325">
        <v>0</v>
      </c>
      <c r="K72" s="323">
        <v>0</v>
      </c>
      <c r="L72" s="323">
        <v>0</v>
      </c>
      <c r="M72" s="323">
        <v>0</v>
      </c>
      <c r="N72" s="325">
        <v>0</v>
      </c>
      <c r="O72" s="442">
        <f>SUM(I72:N72)</f>
        <v>0</v>
      </c>
      <c r="P72" s="446">
        <f>H72+O72</f>
        <v>0</v>
      </c>
      <c r="Q72" s="298"/>
    </row>
    <row r="73" spans="3:17" ht="17.25" customHeight="1">
      <c r="C73" s="318"/>
      <c r="D73" s="329" t="s">
        <v>989</v>
      </c>
      <c r="E73" s="329"/>
      <c r="F73" s="323">
        <v>0</v>
      </c>
      <c r="G73" s="325">
        <v>0</v>
      </c>
      <c r="H73" s="444">
        <f>SUM(F73:G73)</f>
        <v>0</v>
      </c>
      <c r="I73" s="346"/>
      <c r="J73" s="325">
        <v>0</v>
      </c>
      <c r="K73" s="323">
        <v>0</v>
      </c>
      <c r="L73" s="323">
        <v>0</v>
      </c>
      <c r="M73" s="323">
        <v>0</v>
      </c>
      <c r="N73" s="325">
        <v>0</v>
      </c>
      <c r="O73" s="442">
        <f>SUM(I73:N73)</f>
        <v>0</v>
      </c>
      <c r="P73" s="446">
        <f>H73+O73</f>
        <v>0</v>
      </c>
      <c r="Q73" s="298"/>
    </row>
    <row r="74" spans="3:17" ht="17.25" customHeight="1">
      <c r="C74" s="318"/>
      <c r="D74" s="347" t="s">
        <v>990</v>
      </c>
      <c r="E74" s="347"/>
      <c r="F74" s="348">
        <v>0</v>
      </c>
      <c r="G74" s="356">
        <v>0</v>
      </c>
      <c r="H74" s="453">
        <f>SUM(F74:G74)</f>
        <v>0</v>
      </c>
      <c r="I74" s="349"/>
      <c r="J74" s="350">
        <v>0</v>
      </c>
      <c r="K74" s="351">
        <v>0</v>
      </c>
      <c r="L74" s="351">
        <v>0</v>
      </c>
      <c r="M74" s="351">
        <v>0</v>
      </c>
      <c r="N74" s="350">
        <v>0</v>
      </c>
      <c r="O74" s="455">
        <f>SUM(I74:N74)</f>
        <v>0</v>
      </c>
      <c r="P74" s="456">
        <f>H74+O74</f>
        <v>0</v>
      </c>
      <c r="Q74" s="298"/>
    </row>
    <row r="75" spans="3:17" ht="17.25" customHeight="1" thickBot="1">
      <c r="C75" s="553" t="s">
        <v>4</v>
      </c>
      <c r="D75" s="554"/>
      <c r="E75" s="554"/>
      <c r="F75" s="448">
        <f aca="true" t="shared" si="21" ref="F75:P75">F44+F62+F71</f>
        <v>0</v>
      </c>
      <c r="G75" s="449">
        <f t="shared" si="21"/>
        <v>0</v>
      </c>
      <c r="H75" s="450">
        <f t="shared" si="21"/>
        <v>0</v>
      </c>
      <c r="I75" s="451">
        <f t="shared" si="21"/>
        <v>0</v>
      </c>
      <c r="J75" s="449">
        <f t="shared" si="21"/>
        <v>0</v>
      </c>
      <c r="K75" s="448">
        <f t="shared" si="21"/>
        <v>0</v>
      </c>
      <c r="L75" s="448">
        <f t="shared" si="21"/>
        <v>0</v>
      </c>
      <c r="M75" s="448">
        <f t="shared" si="21"/>
        <v>0</v>
      </c>
      <c r="N75" s="449">
        <f t="shared" si="21"/>
        <v>0</v>
      </c>
      <c r="O75" s="448">
        <f t="shared" si="21"/>
        <v>0</v>
      </c>
      <c r="P75" s="457">
        <f t="shared" si="21"/>
        <v>0</v>
      </c>
      <c r="Q75" s="298"/>
    </row>
    <row r="76" spans="3:16" ht="17.25" customHeight="1">
      <c r="C76" s="366" t="s">
        <v>740</v>
      </c>
      <c r="D76" s="361"/>
      <c r="E76" s="361"/>
      <c r="F76" s="361"/>
      <c r="G76" s="361"/>
      <c r="H76" s="361"/>
      <c r="I76" s="361"/>
      <c r="J76" s="361"/>
      <c r="K76" s="361"/>
      <c r="L76" s="361"/>
      <c r="M76" s="361"/>
      <c r="N76" s="361"/>
      <c r="O76" s="361"/>
      <c r="P76" s="362"/>
    </row>
    <row r="77" spans="3:17" ht="17.25" customHeight="1">
      <c r="C77" s="316" t="s">
        <v>20</v>
      </c>
      <c r="D77" s="317"/>
      <c r="E77" s="317"/>
      <c r="F77" s="437">
        <f aca="true" t="shared" si="22" ref="F77:P77">F78+F84+F87+F91+F95+F96</f>
        <v>0</v>
      </c>
      <c r="G77" s="438">
        <f t="shared" si="22"/>
        <v>0</v>
      </c>
      <c r="H77" s="439">
        <f t="shared" si="22"/>
        <v>0</v>
      </c>
      <c r="I77" s="440">
        <f t="shared" si="22"/>
        <v>0</v>
      </c>
      <c r="J77" s="461">
        <f t="shared" si="22"/>
        <v>0</v>
      </c>
      <c r="K77" s="437">
        <f t="shared" si="22"/>
        <v>0</v>
      </c>
      <c r="L77" s="437">
        <f t="shared" si="22"/>
        <v>0</v>
      </c>
      <c r="M77" s="437">
        <f t="shared" si="22"/>
        <v>0</v>
      </c>
      <c r="N77" s="438">
        <f t="shared" si="22"/>
        <v>0</v>
      </c>
      <c r="O77" s="437">
        <f t="shared" si="22"/>
        <v>0</v>
      </c>
      <c r="P77" s="441">
        <f t="shared" si="22"/>
        <v>0</v>
      </c>
      <c r="Q77" s="298"/>
    </row>
    <row r="78" spans="3:17" ht="17.25" customHeight="1">
      <c r="C78" s="318"/>
      <c r="D78" s="319" t="s">
        <v>21</v>
      </c>
      <c r="E78" s="320"/>
      <c r="F78" s="442">
        <f aca="true" t="shared" si="23" ref="F78:P78">SUM(F79:F83)</f>
        <v>0</v>
      </c>
      <c r="G78" s="443">
        <f t="shared" si="23"/>
        <v>0</v>
      </c>
      <c r="H78" s="444">
        <f t="shared" si="23"/>
        <v>0</v>
      </c>
      <c r="I78" s="445">
        <f t="shared" si="23"/>
        <v>0</v>
      </c>
      <c r="J78" s="462">
        <f t="shared" si="23"/>
        <v>0</v>
      </c>
      <c r="K78" s="442">
        <f t="shared" si="23"/>
        <v>0</v>
      </c>
      <c r="L78" s="442">
        <f t="shared" si="23"/>
        <v>0</v>
      </c>
      <c r="M78" s="442">
        <f t="shared" si="23"/>
        <v>0</v>
      </c>
      <c r="N78" s="443">
        <f t="shared" si="23"/>
        <v>0</v>
      </c>
      <c r="O78" s="442">
        <f t="shared" si="23"/>
        <v>0</v>
      </c>
      <c r="P78" s="446">
        <f t="shared" si="23"/>
        <v>0</v>
      </c>
      <c r="Q78" s="298"/>
    </row>
    <row r="79" spans="3:17" ht="17.25" customHeight="1">
      <c r="C79" s="318"/>
      <c r="D79" s="321"/>
      <c r="E79" s="322" t="s">
        <v>22</v>
      </c>
      <c r="F79" s="323">
        <v>0</v>
      </c>
      <c r="G79" s="325">
        <v>0</v>
      </c>
      <c r="H79" s="444">
        <f>SUM(F79:G79)</f>
        <v>0</v>
      </c>
      <c r="I79" s="324">
        <v>0</v>
      </c>
      <c r="J79" s="357">
        <v>0</v>
      </c>
      <c r="K79" s="323">
        <v>0</v>
      </c>
      <c r="L79" s="323">
        <v>0</v>
      </c>
      <c r="M79" s="323">
        <v>0</v>
      </c>
      <c r="N79" s="325">
        <v>0</v>
      </c>
      <c r="O79" s="442">
        <f>SUM(I79:N79)</f>
        <v>0</v>
      </c>
      <c r="P79" s="446">
        <f>H79+O79</f>
        <v>0</v>
      </c>
      <c r="Q79" s="298"/>
    </row>
    <row r="80" spans="3:17" ht="17.25" customHeight="1">
      <c r="C80" s="318"/>
      <c r="D80" s="321"/>
      <c r="E80" s="322" t="s">
        <v>23</v>
      </c>
      <c r="F80" s="323">
        <v>0</v>
      </c>
      <c r="G80" s="325">
        <v>0</v>
      </c>
      <c r="H80" s="444">
        <f>SUM(F80:G80)</f>
        <v>0</v>
      </c>
      <c r="I80" s="324">
        <v>0</v>
      </c>
      <c r="J80" s="357">
        <v>0</v>
      </c>
      <c r="K80" s="323">
        <v>0</v>
      </c>
      <c r="L80" s="323">
        <v>0</v>
      </c>
      <c r="M80" s="323">
        <v>0</v>
      </c>
      <c r="N80" s="325">
        <v>0</v>
      </c>
      <c r="O80" s="442">
        <f>SUM(I80:N80)</f>
        <v>0</v>
      </c>
      <c r="P80" s="446">
        <f>H80+O80</f>
        <v>0</v>
      </c>
      <c r="Q80" s="298"/>
    </row>
    <row r="81" spans="3:17" ht="17.25" customHeight="1">
      <c r="C81" s="318"/>
      <c r="D81" s="321"/>
      <c r="E81" s="322" t="s">
        <v>24</v>
      </c>
      <c r="F81" s="323">
        <v>0</v>
      </c>
      <c r="G81" s="325">
        <v>0</v>
      </c>
      <c r="H81" s="444">
        <f>SUM(F81:G81)</f>
        <v>0</v>
      </c>
      <c r="I81" s="324">
        <v>0</v>
      </c>
      <c r="J81" s="357">
        <v>0</v>
      </c>
      <c r="K81" s="323">
        <v>0</v>
      </c>
      <c r="L81" s="323">
        <v>0</v>
      </c>
      <c r="M81" s="323">
        <v>0</v>
      </c>
      <c r="N81" s="325">
        <v>0</v>
      </c>
      <c r="O81" s="442">
        <f>SUM(I81:N81)</f>
        <v>0</v>
      </c>
      <c r="P81" s="446">
        <f>H81+O81</f>
        <v>0</v>
      </c>
      <c r="Q81" s="298"/>
    </row>
    <row r="82" spans="3:17" ht="17.25" customHeight="1">
      <c r="C82" s="318"/>
      <c r="D82" s="321"/>
      <c r="E82" s="322" t="s">
        <v>25</v>
      </c>
      <c r="F82" s="323">
        <v>0</v>
      </c>
      <c r="G82" s="325">
        <v>0</v>
      </c>
      <c r="H82" s="444">
        <f>SUM(F82:G82)</f>
        <v>0</v>
      </c>
      <c r="I82" s="324">
        <v>0</v>
      </c>
      <c r="J82" s="357">
        <v>0</v>
      </c>
      <c r="K82" s="323">
        <v>0</v>
      </c>
      <c r="L82" s="323">
        <v>0</v>
      </c>
      <c r="M82" s="323">
        <v>0</v>
      </c>
      <c r="N82" s="325">
        <v>0</v>
      </c>
      <c r="O82" s="442">
        <f>SUM(I82:N82)</f>
        <v>0</v>
      </c>
      <c r="P82" s="446">
        <f>H82+O82</f>
        <v>0</v>
      </c>
      <c r="Q82" s="298"/>
    </row>
    <row r="83" spans="3:17" ht="17.25" customHeight="1">
      <c r="C83" s="318"/>
      <c r="D83" s="321"/>
      <c r="E83" s="322" t="s">
        <v>26</v>
      </c>
      <c r="F83" s="323">
        <v>0</v>
      </c>
      <c r="G83" s="325">
        <v>0</v>
      </c>
      <c r="H83" s="444">
        <f>SUM(F83:G83)</f>
        <v>0</v>
      </c>
      <c r="I83" s="324">
        <v>0</v>
      </c>
      <c r="J83" s="357">
        <v>0</v>
      </c>
      <c r="K83" s="323">
        <v>0</v>
      </c>
      <c r="L83" s="323">
        <v>0</v>
      </c>
      <c r="M83" s="323">
        <v>0</v>
      </c>
      <c r="N83" s="325">
        <v>0</v>
      </c>
      <c r="O83" s="442">
        <f>SUM(I83:N83)</f>
        <v>0</v>
      </c>
      <c r="P83" s="446">
        <f>H83+O83</f>
        <v>0</v>
      </c>
      <c r="Q83" s="298"/>
    </row>
    <row r="84" spans="3:17" ht="17.25" customHeight="1">
      <c r="C84" s="318"/>
      <c r="D84" s="319" t="s">
        <v>27</v>
      </c>
      <c r="E84" s="326"/>
      <c r="F84" s="442">
        <f aca="true" t="shared" si="24" ref="F84:P84">SUM(F85:F86)</f>
        <v>0</v>
      </c>
      <c r="G84" s="443">
        <f t="shared" si="24"/>
        <v>0</v>
      </c>
      <c r="H84" s="444">
        <f t="shared" si="24"/>
        <v>0</v>
      </c>
      <c r="I84" s="445">
        <f t="shared" si="24"/>
        <v>0</v>
      </c>
      <c r="J84" s="462">
        <f t="shared" si="24"/>
        <v>0</v>
      </c>
      <c r="K84" s="442">
        <f t="shared" si="24"/>
        <v>0</v>
      </c>
      <c r="L84" s="442">
        <f t="shared" si="24"/>
        <v>0</v>
      </c>
      <c r="M84" s="442">
        <f t="shared" si="24"/>
        <v>0</v>
      </c>
      <c r="N84" s="443">
        <f t="shared" si="24"/>
        <v>0</v>
      </c>
      <c r="O84" s="442">
        <f t="shared" si="24"/>
        <v>0</v>
      </c>
      <c r="P84" s="446">
        <f t="shared" si="24"/>
        <v>0</v>
      </c>
      <c r="Q84" s="298"/>
    </row>
    <row r="85" spans="3:17" ht="17.25" customHeight="1">
      <c r="C85" s="318"/>
      <c r="D85" s="321"/>
      <c r="E85" s="327" t="s">
        <v>28</v>
      </c>
      <c r="F85" s="323">
        <v>0</v>
      </c>
      <c r="G85" s="325">
        <v>0</v>
      </c>
      <c r="H85" s="444">
        <f>SUM(F85:G85)</f>
        <v>0</v>
      </c>
      <c r="I85" s="324">
        <v>0</v>
      </c>
      <c r="J85" s="357">
        <v>0</v>
      </c>
      <c r="K85" s="323">
        <v>0</v>
      </c>
      <c r="L85" s="323">
        <v>0</v>
      </c>
      <c r="M85" s="323">
        <v>0</v>
      </c>
      <c r="N85" s="325">
        <v>0</v>
      </c>
      <c r="O85" s="442">
        <f>SUM(I85:N85)</f>
        <v>0</v>
      </c>
      <c r="P85" s="446">
        <f>H85+O85</f>
        <v>0</v>
      </c>
      <c r="Q85" s="298"/>
    </row>
    <row r="86" spans="3:17" ht="17.25" customHeight="1">
      <c r="C86" s="318"/>
      <c r="D86" s="321"/>
      <c r="E86" s="327" t="s">
        <v>29</v>
      </c>
      <c r="F86" s="323">
        <v>0</v>
      </c>
      <c r="G86" s="325">
        <v>0</v>
      </c>
      <c r="H86" s="444">
        <f>SUM(F86:G86)</f>
        <v>0</v>
      </c>
      <c r="I86" s="324">
        <v>0</v>
      </c>
      <c r="J86" s="357">
        <v>0</v>
      </c>
      <c r="K86" s="323">
        <v>0</v>
      </c>
      <c r="L86" s="323">
        <v>0</v>
      </c>
      <c r="M86" s="323">
        <v>0</v>
      </c>
      <c r="N86" s="325">
        <v>0</v>
      </c>
      <c r="O86" s="442">
        <f>SUM(I86:N86)</f>
        <v>0</v>
      </c>
      <c r="P86" s="446">
        <f>H86+O86</f>
        <v>0</v>
      </c>
      <c r="Q86" s="298"/>
    </row>
    <row r="87" spans="3:17" ht="17.25" customHeight="1">
      <c r="C87" s="318"/>
      <c r="D87" s="319" t="s">
        <v>12</v>
      </c>
      <c r="E87" s="320"/>
      <c r="F87" s="442">
        <f aca="true" t="shared" si="25" ref="F87:P87">SUM(F88:F90)</f>
        <v>0</v>
      </c>
      <c r="G87" s="443">
        <f t="shared" si="25"/>
        <v>0</v>
      </c>
      <c r="H87" s="444">
        <f t="shared" si="25"/>
        <v>0</v>
      </c>
      <c r="I87" s="445">
        <f t="shared" si="25"/>
        <v>0</v>
      </c>
      <c r="J87" s="462">
        <f t="shared" si="25"/>
        <v>0</v>
      </c>
      <c r="K87" s="442">
        <f t="shared" si="25"/>
        <v>0</v>
      </c>
      <c r="L87" s="442">
        <f t="shared" si="25"/>
        <v>0</v>
      </c>
      <c r="M87" s="442">
        <f t="shared" si="25"/>
        <v>0</v>
      </c>
      <c r="N87" s="443">
        <f t="shared" si="25"/>
        <v>0</v>
      </c>
      <c r="O87" s="442">
        <f t="shared" si="25"/>
        <v>0</v>
      </c>
      <c r="P87" s="446">
        <f t="shared" si="25"/>
        <v>0</v>
      </c>
      <c r="Q87" s="298"/>
    </row>
    <row r="88" spans="3:17" ht="17.25" customHeight="1">
      <c r="C88" s="318"/>
      <c r="D88" s="321"/>
      <c r="E88" s="322" t="s">
        <v>30</v>
      </c>
      <c r="F88" s="323">
        <v>0</v>
      </c>
      <c r="G88" s="325">
        <v>0</v>
      </c>
      <c r="H88" s="444">
        <f>SUM(F88:G88)</f>
        <v>0</v>
      </c>
      <c r="I88" s="324">
        <v>0</v>
      </c>
      <c r="J88" s="357">
        <v>0</v>
      </c>
      <c r="K88" s="323">
        <v>0</v>
      </c>
      <c r="L88" s="323">
        <v>0</v>
      </c>
      <c r="M88" s="323">
        <v>0</v>
      </c>
      <c r="N88" s="325">
        <v>0</v>
      </c>
      <c r="O88" s="442">
        <f>SUM(I88:N88)</f>
        <v>0</v>
      </c>
      <c r="P88" s="446">
        <f>H88+O88</f>
        <v>0</v>
      </c>
      <c r="Q88" s="298"/>
    </row>
    <row r="89" spans="3:17" ht="24.75" customHeight="1">
      <c r="C89" s="318"/>
      <c r="D89" s="321"/>
      <c r="E89" s="328" t="s">
        <v>31</v>
      </c>
      <c r="F89" s="323">
        <v>0</v>
      </c>
      <c r="G89" s="325">
        <v>0</v>
      </c>
      <c r="H89" s="444">
        <f>SUM(F89:G89)</f>
        <v>0</v>
      </c>
      <c r="I89" s="324">
        <v>0</v>
      </c>
      <c r="J89" s="357">
        <v>0</v>
      </c>
      <c r="K89" s="323">
        <v>0</v>
      </c>
      <c r="L89" s="323">
        <v>0</v>
      </c>
      <c r="M89" s="323">
        <v>0</v>
      </c>
      <c r="N89" s="325">
        <v>0</v>
      </c>
      <c r="O89" s="442">
        <f>SUM(I89:N89)</f>
        <v>0</v>
      </c>
      <c r="P89" s="446">
        <f>H89+O89</f>
        <v>0</v>
      </c>
      <c r="Q89" s="298"/>
    </row>
    <row r="90" spans="3:17" ht="24.75" customHeight="1">
      <c r="C90" s="318"/>
      <c r="D90" s="327"/>
      <c r="E90" s="328" t="s">
        <v>32</v>
      </c>
      <c r="F90" s="323">
        <v>0</v>
      </c>
      <c r="G90" s="325">
        <v>0</v>
      </c>
      <c r="H90" s="444">
        <f>SUM(F90:G90)</f>
        <v>0</v>
      </c>
      <c r="I90" s="324">
        <v>0</v>
      </c>
      <c r="J90" s="357">
        <v>0</v>
      </c>
      <c r="K90" s="323">
        <v>0</v>
      </c>
      <c r="L90" s="323">
        <v>0</v>
      </c>
      <c r="M90" s="323">
        <v>0</v>
      </c>
      <c r="N90" s="325">
        <v>0</v>
      </c>
      <c r="O90" s="442">
        <f>SUM(I90:N90)</f>
        <v>0</v>
      </c>
      <c r="P90" s="446">
        <f>H90+O90</f>
        <v>0</v>
      </c>
      <c r="Q90" s="298"/>
    </row>
    <row r="91" spans="3:17" ht="17.25" customHeight="1">
      <c r="C91" s="318"/>
      <c r="D91" s="319" t="s">
        <v>534</v>
      </c>
      <c r="E91" s="320"/>
      <c r="F91" s="442">
        <f aca="true" t="shared" si="26" ref="F91:P91">SUM(F92:F94)</f>
        <v>0</v>
      </c>
      <c r="G91" s="443">
        <f t="shared" si="26"/>
        <v>0</v>
      </c>
      <c r="H91" s="444">
        <f t="shared" si="26"/>
        <v>0</v>
      </c>
      <c r="I91" s="445">
        <f t="shared" si="26"/>
        <v>0</v>
      </c>
      <c r="J91" s="443">
        <f t="shared" si="26"/>
        <v>0</v>
      </c>
      <c r="K91" s="442">
        <f t="shared" si="26"/>
        <v>0</v>
      </c>
      <c r="L91" s="442">
        <f t="shared" si="26"/>
        <v>0</v>
      </c>
      <c r="M91" s="442">
        <f t="shared" si="26"/>
        <v>0</v>
      </c>
      <c r="N91" s="443">
        <f t="shared" si="26"/>
        <v>0</v>
      </c>
      <c r="O91" s="442">
        <f t="shared" si="26"/>
        <v>0</v>
      </c>
      <c r="P91" s="446">
        <f t="shared" si="26"/>
        <v>0</v>
      </c>
      <c r="Q91" s="298"/>
    </row>
    <row r="92" spans="3:17" ht="17.25" customHeight="1">
      <c r="C92" s="318"/>
      <c r="D92" s="321"/>
      <c r="E92" s="329" t="s">
        <v>393</v>
      </c>
      <c r="F92" s="323">
        <v>0</v>
      </c>
      <c r="G92" s="325">
        <v>0</v>
      </c>
      <c r="H92" s="444">
        <f>SUM(F92:G92)</f>
        <v>0</v>
      </c>
      <c r="I92" s="324">
        <v>0</v>
      </c>
      <c r="J92" s="325">
        <v>0</v>
      </c>
      <c r="K92" s="323">
        <v>0</v>
      </c>
      <c r="L92" s="323">
        <v>0</v>
      </c>
      <c r="M92" s="323">
        <v>0</v>
      </c>
      <c r="N92" s="325">
        <v>0</v>
      </c>
      <c r="O92" s="442">
        <f>SUM(I92:N92)</f>
        <v>0</v>
      </c>
      <c r="P92" s="446">
        <f>H92+O92</f>
        <v>0</v>
      </c>
      <c r="Q92" s="298"/>
    </row>
    <row r="93" spans="3:17" ht="17.25" customHeight="1">
      <c r="C93" s="318"/>
      <c r="D93" s="330"/>
      <c r="E93" s="327" t="s">
        <v>394</v>
      </c>
      <c r="F93" s="323">
        <v>0</v>
      </c>
      <c r="G93" s="325">
        <v>0</v>
      </c>
      <c r="H93" s="444">
        <f>SUM(F93:G93)</f>
        <v>0</v>
      </c>
      <c r="I93" s="324">
        <v>0</v>
      </c>
      <c r="J93" s="325">
        <v>0</v>
      </c>
      <c r="K93" s="323">
        <v>0</v>
      </c>
      <c r="L93" s="323">
        <v>0</v>
      </c>
      <c r="M93" s="323">
        <v>0</v>
      </c>
      <c r="N93" s="325">
        <v>0</v>
      </c>
      <c r="O93" s="442">
        <f>SUM(I93:N93)</f>
        <v>0</v>
      </c>
      <c r="P93" s="446">
        <f>H93+O93</f>
        <v>0</v>
      </c>
      <c r="Q93" s="298"/>
    </row>
    <row r="94" spans="3:17" ht="17.25" customHeight="1">
      <c r="C94" s="318"/>
      <c r="D94" s="331"/>
      <c r="E94" s="322" t="s">
        <v>395</v>
      </c>
      <c r="F94" s="323">
        <v>0</v>
      </c>
      <c r="G94" s="325">
        <v>0</v>
      </c>
      <c r="H94" s="444">
        <f>SUM(F94:G94)</f>
        <v>0</v>
      </c>
      <c r="I94" s="324">
        <v>0</v>
      </c>
      <c r="J94" s="325">
        <v>0</v>
      </c>
      <c r="K94" s="323">
        <v>0</v>
      </c>
      <c r="L94" s="323">
        <v>0</v>
      </c>
      <c r="M94" s="323">
        <v>0</v>
      </c>
      <c r="N94" s="325">
        <v>0</v>
      </c>
      <c r="O94" s="442">
        <f>SUM(I94:N94)</f>
        <v>0</v>
      </c>
      <c r="P94" s="446">
        <f>H94+O94</f>
        <v>0</v>
      </c>
      <c r="Q94" s="298"/>
    </row>
    <row r="95" spans="3:17" ht="17.25" customHeight="1">
      <c r="C95" s="318"/>
      <c r="D95" s="321" t="s">
        <v>721</v>
      </c>
      <c r="E95" s="332"/>
      <c r="F95" s="323">
        <v>0</v>
      </c>
      <c r="G95" s="325">
        <v>0</v>
      </c>
      <c r="H95" s="444">
        <f>SUM(F95:G95)</f>
        <v>0</v>
      </c>
      <c r="I95" s="324">
        <v>0</v>
      </c>
      <c r="J95" s="325">
        <v>0</v>
      </c>
      <c r="K95" s="323">
        <v>0</v>
      </c>
      <c r="L95" s="323">
        <v>0</v>
      </c>
      <c r="M95" s="323">
        <v>0</v>
      </c>
      <c r="N95" s="325">
        <v>0</v>
      </c>
      <c r="O95" s="442">
        <f>SUM(I95:N95)</f>
        <v>0</v>
      </c>
      <c r="P95" s="446">
        <f>H95+O95</f>
        <v>0</v>
      </c>
      <c r="Q95" s="298"/>
    </row>
    <row r="96" spans="3:17" ht="17.25" customHeight="1">
      <c r="C96" s="333"/>
      <c r="D96" s="334" t="s">
        <v>722</v>
      </c>
      <c r="E96" s="335"/>
      <c r="F96" s="336">
        <v>0</v>
      </c>
      <c r="G96" s="338">
        <v>0</v>
      </c>
      <c r="H96" s="452">
        <f>SUM(F96:G96)</f>
        <v>0</v>
      </c>
      <c r="I96" s="337">
        <v>0</v>
      </c>
      <c r="J96" s="338">
        <v>0</v>
      </c>
      <c r="K96" s="336">
        <v>0</v>
      </c>
      <c r="L96" s="336">
        <v>0</v>
      </c>
      <c r="M96" s="336">
        <v>0</v>
      </c>
      <c r="N96" s="338">
        <v>0</v>
      </c>
      <c r="O96" s="452">
        <f>SUM(I96:N96)</f>
        <v>0</v>
      </c>
      <c r="P96" s="454">
        <f>H96+O96</f>
        <v>0</v>
      </c>
      <c r="Q96" s="298"/>
    </row>
    <row r="97" spans="3:16" ht="17.25" customHeight="1">
      <c r="C97" s="316" t="s">
        <v>723</v>
      </c>
      <c r="D97" s="339"/>
      <c r="E97" s="340"/>
      <c r="F97" s="437">
        <f aca="true" t="shared" si="27" ref="F97:P97">SUM(F99:F104)</f>
        <v>0</v>
      </c>
      <c r="G97" s="438">
        <f t="shared" si="27"/>
        <v>0</v>
      </c>
      <c r="H97" s="439">
        <f t="shared" si="27"/>
        <v>0</v>
      </c>
      <c r="I97" s="440">
        <f t="shared" si="27"/>
        <v>0</v>
      </c>
      <c r="J97" s="438">
        <f t="shared" si="27"/>
        <v>0</v>
      </c>
      <c r="K97" s="437">
        <f t="shared" si="27"/>
        <v>0</v>
      </c>
      <c r="L97" s="437">
        <f t="shared" si="27"/>
        <v>0</v>
      </c>
      <c r="M97" s="437">
        <f t="shared" si="27"/>
        <v>0</v>
      </c>
      <c r="N97" s="438">
        <f t="shared" si="27"/>
        <v>0</v>
      </c>
      <c r="O97" s="437">
        <f t="shared" si="27"/>
        <v>0</v>
      </c>
      <c r="P97" s="441">
        <f t="shared" si="27"/>
        <v>0</v>
      </c>
    </row>
    <row r="98" spans="3:16" ht="17.25" customHeight="1">
      <c r="C98" s="318"/>
      <c r="D98" s="1678" t="s">
        <v>1353</v>
      </c>
      <c r="E98" s="1679"/>
      <c r="F98" s="550">
        <v>0</v>
      </c>
      <c r="G98" s="342">
        <v>0</v>
      </c>
      <c r="H98" s="444">
        <f aca="true" t="shared" si="28" ref="H98:H105">SUM(F98:G98)</f>
        <v>0</v>
      </c>
      <c r="I98" s="341"/>
      <c r="J98" s="325">
        <v>0</v>
      </c>
      <c r="K98" s="323">
        <v>0</v>
      </c>
      <c r="L98" s="323">
        <v>0</v>
      </c>
      <c r="M98" s="323">
        <v>0</v>
      </c>
      <c r="N98" s="325">
        <v>0</v>
      </c>
      <c r="O98" s="442">
        <f>SUM(I98:N98)</f>
        <v>0</v>
      </c>
      <c r="P98" s="446">
        <f aca="true" t="shared" si="29" ref="P98:P105">H98+O98</f>
        <v>0</v>
      </c>
    </row>
    <row r="99" spans="3:16" ht="17.25" customHeight="1">
      <c r="C99" s="318"/>
      <c r="D99" s="322" t="s">
        <v>724</v>
      </c>
      <c r="E99" s="326"/>
      <c r="F99" s="550">
        <v>0</v>
      </c>
      <c r="G99" s="342">
        <v>0</v>
      </c>
      <c r="H99" s="444">
        <f t="shared" si="28"/>
        <v>0</v>
      </c>
      <c r="I99" s="341"/>
      <c r="J99" s="325">
        <v>0</v>
      </c>
      <c r="K99" s="323">
        <v>0</v>
      </c>
      <c r="L99" s="323">
        <v>0</v>
      </c>
      <c r="M99" s="323">
        <v>0</v>
      </c>
      <c r="N99" s="325">
        <v>0</v>
      </c>
      <c r="O99" s="442">
        <f aca="true" t="shared" si="30" ref="O99:O105">SUM(I99:N99)</f>
        <v>0</v>
      </c>
      <c r="P99" s="446">
        <f t="shared" si="29"/>
        <v>0</v>
      </c>
    </row>
    <row r="100" spans="3:16" ht="17.25" customHeight="1">
      <c r="C100" s="318"/>
      <c r="D100" s="322" t="s">
        <v>725</v>
      </c>
      <c r="E100" s="326"/>
      <c r="F100" s="323">
        <v>0</v>
      </c>
      <c r="G100" s="323">
        <v>0</v>
      </c>
      <c r="H100" s="444">
        <f t="shared" si="28"/>
        <v>0</v>
      </c>
      <c r="I100" s="324">
        <v>0</v>
      </c>
      <c r="J100" s="325">
        <v>0</v>
      </c>
      <c r="K100" s="323">
        <v>0</v>
      </c>
      <c r="L100" s="323">
        <v>0</v>
      </c>
      <c r="M100" s="323">
        <v>0</v>
      </c>
      <c r="N100" s="325">
        <v>0</v>
      </c>
      <c r="O100" s="442">
        <f t="shared" si="30"/>
        <v>0</v>
      </c>
      <c r="P100" s="446">
        <f t="shared" si="29"/>
        <v>0</v>
      </c>
    </row>
    <row r="101" spans="3:16" ht="17.25" customHeight="1">
      <c r="C101" s="318"/>
      <c r="D101" s="322" t="s">
        <v>726</v>
      </c>
      <c r="E101" s="326"/>
      <c r="F101" s="323">
        <v>0</v>
      </c>
      <c r="G101" s="323">
        <v>0</v>
      </c>
      <c r="H101" s="444">
        <f t="shared" si="28"/>
        <v>0</v>
      </c>
      <c r="I101" s="324">
        <v>0</v>
      </c>
      <c r="J101" s="325">
        <v>0</v>
      </c>
      <c r="K101" s="323">
        <v>0</v>
      </c>
      <c r="L101" s="323">
        <v>0</v>
      </c>
      <c r="M101" s="323">
        <v>0</v>
      </c>
      <c r="N101" s="325">
        <v>0</v>
      </c>
      <c r="O101" s="442">
        <f t="shared" si="30"/>
        <v>0</v>
      </c>
      <c r="P101" s="446">
        <f t="shared" si="29"/>
        <v>0</v>
      </c>
    </row>
    <row r="102" spans="3:16" ht="17.25" customHeight="1">
      <c r="C102" s="318"/>
      <c r="D102" s="322" t="s">
        <v>727</v>
      </c>
      <c r="E102" s="326"/>
      <c r="F102" s="342">
        <v>0</v>
      </c>
      <c r="G102" s="342">
        <v>0</v>
      </c>
      <c r="H102" s="444">
        <f t="shared" si="28"/>
        <v>0</v>
      </c>
      <c r="I102" s="341"/>
      <c r="J102" s="325">
        <v>0</v>
      </c>
      <c r="K102" s="323">
        <v>0</v>
      </c>
      <c r="L102" s="323">
        <v>0</v>
      </c>
      <c r="M102" s="323">
        <v>0</v>
      </c>
      <c r="N102" s="325">
        <v>0</v>
      </c>
      <c r="O102" s="442">
        <f t="shared" si="30"/>
        <v>0</v>
      </c>
      <c r="P102" s="446">
        <f t="shared" si="29"/>
        <v>0</v>
      </c>
    </row>
    <row r="103" spans="3:17" ht="17.25" customHeight="1">
      <c r="C103" s="318"/>
      <c r="D103" s="322" t="s">
        <v>728</v>
      </c>
      <c r="E103" s="326"/>
      <c r="F103" s="550">
        <v>0</v>
      </c>
      <c r="G103" s="342">
        <v>0</v>
      </c>
      <c r="H103" s="444">
        <f t="shared" si="28"/>
        <v>0</v>
      </c>
      <c r="I103" s="343"/>
      <c r="J103" s="325">
        <v>0</v>
      </c>
      <c r="K103" s="323">
        <v>0</v>
      </c>
      <c r="L103" s="323">
        <v>0</v>
      </c>
      <c r="M103" s="323">
        <v>0</v>
      </c>
      <c r="N103" s="555">
        <v>0</v>
      </c>
      <c r="O103" s="442">
        <f t="shared" si="30"/>
        <v>0</v>
      </c>
      <c r="P103" s="446">
        <f t="shared" si="29"/>
        <v>0</v>
      </c>
      <c r="Q103" s="552"/>
    </row>
    <row r="104" spans="3:16" ht="24.75" customHeight="1">
      <c r="C104" s="352"/>
      <c r="D104" s="1676" t="s">
        <v>679</v>
      </c>
      <c r="E104" s="1677"/>
      <c r="F104" s="353">
        <v>0</v>
      </c>
      <c r="G104" s="355">
        <v>0</v>
      </c>
      <c r="H104" s="444">
        <f t="shared" si="28"/>
        <v>0</v>
      </c>
      <c r="I104" s="341"/>
      <c r="J104" s="353">
        <v>0</v>
      </c>
      <c r="K104" s="355">
        <v>0</v>
      </c>
      <c r="L104" s="355">
        <v>0</v>
      </c>
      <c r="M104" s="355">
        <v>0</v>
      </c>
      <c r="N104" s="353">
        <v>0</v>
      </c>
      <c r="O104" s="459">
        <f t="shared" si="30"/>
        <v>0</v>
      </c>
      <c r="P104" s="460">
        <f t="shared" si="29"/>
        <v>0</v>
      </c>
    </row>
    <row r="105" spans="3:16" ht="24.75" customHeight="1">
      <c r="C105" s="333"/>
      <c r="D105" s="1674" t="s">
        <v>1354</v>
      </c>
      <c r="E105" s="1675"/>
      <c r="F105" s="351">
        <v>0</v>
      </c>
      <c r="G105" s="351">
        <v>0</v>
      </c>
      <c r="H105" s="444">
        <f t="shared" si="28"/>
        <v>0</v>
      </c>
      <c r="I105" s="551"/>
      <c r="J105" s="350">
        <v>0</v>
      </c>
      <c r="K105" s="351">
        <v>0</v>
      </c>
      <c r="L105" s="351">
        <v>0</v>
      </c>
      <c r="M105" s="351">
        <v>0</v>
      </c>
      <c r="N105" s="350">
        <v>0</v>
      </c>
      <c r="O105" s="459">
        <f t="shared" si="30"/>
        <v>0</v>
      </c>
      <c r="P105" s="460">
        <f t="shared" si="29"/>
        <v>0</v>
      </c>
    </row>
    <row r="106" spans="3:17" ht="17.25" customHeight="1">
      <c r="C106" s="318" t="s">
        <v>729</v>
      </c>
      <c r="D106" s="320"/>
      <c r="E106" s="320"/>
      <c r="F106" s="438">
        <f>SUM(F107:F109)</f>
        <v>0</v>
      </c>
      <c r="G106" s="438">
        <f>SUM(G107:G109)</f>
        <v>0</v>
      </c>
      <c r="H106" s="439">
        <f>SUM(H107:H109)</f>
        <v>0</v>
      </c>
      <c r="I106" s="447"/>
      <c r="J106" s="461">
        <f aca="true" t="shared" si="31" ref="J106:P106">SUM(J107:J109)</f>
        <v>0</v>
      </c>
      <c r="K106" s="437">
        <f t="shared" si="31"/>
        <v>0</v>
      </c>
      <c r="L106" s="437">
        <f t="shared" si="31"/>
        <v>0</v>
      </c>
      <c r="M106" s="437">
        <f t="shared" si="31"/>
        <v>0</v>
      </c>
      <c r="N106" s="438">
        <f t="shared" si="31"/>
        <v>0</v>
      </c>
      <c r="O106" s="437">
        <f t="shared" si="31"/>
        <v>0</v>
      </c>
      <c r="P106" s="441">
        <f t="shared" si="31"/>
        <v>0</v>
      </c>
      <c r="Q106" s="298"/>
    </row>
    <row r="107" spans="3:17" ht="17.25" customHeight="1">
      <c r="C107" s="318"/>
      <c r="D107" s="329" t="s">
        <v>988</v>
      </c>
      <c r="E107" s="329"/>
      <c r="F107" s="325">
        <v>0</v>
      </c>
      <c r="G107" s="325">
        <v>0</v>
      </c>
      <c r="H107" s="444">
        <f>SUM(F107:G107)</f>
        <v>0</v>
      </c>
      <c r="I107" s="345"/>
      <c r="J107" s="357">
        <v>0</v>
      </c>
      <c r="K107" s="323">
        <v>0</v>
      </c>
      <c r="L107" s="323">
        <v>0</v>
      </c>
      <c r="M107" s="323">
        <v>0</v>
      </c>
      <c r="N107" s="325">
        <v>0</v>
      </c>
      <c r="O107" s="442">
        <f>SUM(I107:N107)</f>
        <v>0</v>
      </c>
      <c r="P107" s="446">
        <f>H107+O107</f>
        <v>0</v>
      </c>
      <c r="Q107" s="298"/>
    </row>
    <row r="108" spans="3:17" ht="17.25" customHeight="1">
      <c r="C108" s="318"/>
      <c r="D108" s="329" t="s">
        <v>989</v>
      </c>
      <c r="E108" s="329"/>
      <c r="F108" s="323">
        <v>0</v>
      </c>
      <c r="G108" s="325">
        <v>0</v>
      </c>
      <c r="H108" s="444">
        <f>SUM(F108:G108)</f>
        <v>0</v>
      </c>
      <c r="I108" s="346"/>
      <c r="J108" s="357">
        <v>0</v>
      </c>
      <c r="K108" s="323">
        <v>0</v>
      </c>
      <c r="L108" s="323">
        <v>0</v>
      </c>
      <c r="M108" s="323">
        <v>0</v>
      </c>
      <c r="N108" s="325">
        <v>0</v>
      </c>
      <c r="O108" s="442">
        <f>SUM(I108:N108)</f>
        <v>0</v>
      </c>
      <c r="P108" s="446">
        <f>H108+O108</f>
        <v>0</v>
      </c>
      <c r="Q108" s="298"/>
    </row>
    <row r="109" spans="3:17" ht="17.25" customHeight="1">
      <c r="C109" s="318"/>
      <c r="D109" s="347" t="s">
        <v>990</v>
      </c>
      <c r="E109" s="347"/>
      <c r="F109" s="348">
        <v>0</v>
      </c>
      <c r="G109" s="356">
        <v>0</v>
      </c>
      <c r="H109" s="453">
        <f>SUM(F109:G109)</f>
        <v>0</v>
      </c>
      <c r="I109" s="349"/>
      <c r="J109" s="358">
        <v>0</v>
      </c>
      <c r="K109" s="351">
        <v>0</v>
      </c>
      <c r="L109" s="351">
        <v>0</v>
      </c>
      <c r="M109" s="351">
        <v>0</v>
      </c>
      <c r="N109" s="350">
        <v>0</v>
      </c>
      <c r="O109" s="455">
        <f>SUM(I109:N109)</f>
        <v>0</v>
      </c>
      <c r="P109" s="456">
        <f>H109+O109</f>
        <v>0</v>
      </c>
      <c r="Q109" s="298"/>
    </row>
    <row r="110" spans="3:17" ht="17.25" customHeight="1" thickBot="1">
      <c r="C110" s="392" t="s">
        <v>4</v>
      </c>
      <c r="D110" s="393"/>
      <c r="E110" s="393"/>
      <c r="F110" s="448">
        <f aca="true" t="shared" si="32" ref="F110:P110">F77+F97+F106</f>
        <v>0</v>
      </c>
      <c r="G110" s="449">
        <f t="shared" si="32"/>
        <v>0</v>
      </c>
      <c r="H110" s="450">
        <f t="shared" si="32"/>
        <v>0</v>
      </c>
      <c r="I110" s="451">
        <f t="shared" si="32"/>
        <v>0</v>
      </c>
      <c r="J110" s="463">
        <f t="shared" si="32"/>
        <v>0</v>
      </c>
      <c r="K110" s="448">
        <f t="shared" si="32"/>
        <v>0</v>
      </c>
      <c r="L110" s="448">
        <f t="shared" si="32"/>
        <v>0</v>
      </c>
      <c r="M110" s="448">
        <f t="shared" si="32"/>
        <v>0</v>
      </c>
      <c r="N110" s="449">
        <f t="shared" si="32"/>
        <v>0</v>
      </c>
      <c r="O110" s="448">
        <f t="shared" si="32"/>
        <v>0</v>
      </c>
      <c r="P110" s="457">
        <f t="shared" si="32"/>
        <v>0</v>
      </c>
      <c r="Q110" s="298"/>
    </row>
    <row r="111" spans="3:16" ht="17.25" customHeight="1">
      <c r="C111" s="366" t="s">
        <v>741</v>
      </c>
      <c r="D111" s="361"/>
      <c r="E111" s="361"/>
      <c r="F111" s="361"/>
      <c r="G111" s="361"/>
      <c r="H111" s="361"/>
      <c r="I111" s="361"/>
      <c r="J111" s="361"/>
      <c r="K111" s="361"/>
      <c r="L111" s="361"/>
      <c r="M111" s="361"/>
      <c r="N111" s="361"/>
      <c r="O111" s="361"/>
      <c r="P111" s="362"/>
    </row>
    <row r="112" spans="3:17" ht="17.25" customHeight="1">
      <c r="C112" s="316" t="s">
        <v>20</v>
      </c>
      <c r="D112" s="317"/>
      <c r="E112" s="317"/>
      <c r="F112" s="437">
        <f aca="true" t="shared" si="33" ref="F112:P112">F113+F119+F122+F126+F130+F131</f>
        <v>0</v>
      </c>
      <c r="G112" s="438">
        <f t="shared" si="33"/>
        <v>0</v>
      </c>
      <c r="H112" s="439">
        <f t="shared" si="33"/>
        <v>0</v>
      </c>
      <c r="I112" s="440">
        <f t="shared" si="33"/>
        <v>0</v>
      </c>
      <c r="J112" s="461">
        <f t="shared" si="33"/>
        <v>0</v>
      </c>
      <c r="K112" s="437">
        <f t="shared" si="33"/>
        <v>0</v>
      </c>
      <c r="L112" s="437">
        <f t="shared" si="33"/>
        <v>0</v>
      </c>
      <c r="M112" s="437">
        <f t="shared" si="33"/>
        <v>0</v>
      </c>
      <c r="N112" s="438">
        <f t="shared" si="33"/>
        <v>0</v>
      </c>
      <c r="O112" s="437">
        <f t="shared" si="33"/>
        <v>0</v>
      </c>
      <c r="P112" s="441">
        <f t="shared" si="33"/>
        <v>0</v>
      </c>
      <c r="Q112" s="298"/>
    </row>
    <row r="113" spans="3:17" ht="17.25" customHeight="1">
      <c r="C113" s="318"/>
      <c r="D113" s="319" t="s">
        <v>21</v>
      </c>
      <c r="E113" s="320"/>
      <c r="F113" s="442">
        <f aca="true" t="shared" si="34" ref="F113:P113">SUM(F114:F118)</f>
        <v>0</v>
      </c>
      <c r="G113" s="443">
        <f t="shared" si="34"/>
        <v>0</v>
      </c>
      <c r="H113" s="444">
        <f t="shared" si="34"/>
        <v>0</v>
      </c>
      <c r="I113" s="445">
        <f t="shared" si="34"/>
        <v>0</v>
      </c>
      <c r="J113" s="462">
        <f t="shared" si="34"/>
        <v>0</v>
      </c>
      <c r="K113" s="442">
        <f t="shared" si="34"/>
        <v>0</v>
      </c>
      <c r="L113" s="442">
        <f t="shared" si="34"/>
        <v>0</v>
      </c>
      <c r="M113" s="442">
        <f t="shared" si="34"/>
        <v>0</v>
      </c>
      <c r="N113" s="443">
        <f t="shared" si="34"/>
        <v>0</v>
      </c>
      <c r="O113" s="442">
        <f t="shared" si="34"/>
        <v>0</v>
      </c>
      <c r="P113" s="446">
        <f t="shared" si="34"/>
        <v>0</v>
      </c>
      <c r="Q113" s="298"/>
    </row>
    <row r="114" spans="3:17" ht="17.25" customHeight="1">
      <c r="C114" s="318"/>
      <c r="D114" s="321"/>
      <c r="E114" s="322" t="s">
        <v>22</v>
      </c>
      <c r="F114" s="323">
        <v>0</v>
      </c>
      <c r="G114" s="325">
        <v>0</v>
      </c>
      <c r="H114" s="444">
        <f>SUM(F114:G114)</f>
        <v>0</v>
      </c>
      <c r="I114" s="324">
        <v>0</v>
      </c>
      <c r="J114" s="357">
        <v>0</v>
      </c>
      <c r="K114" s="323">
        <v>0</v>
      </c>
      <c r="L114" s="323">
        <v>0</v>
      </c>
      <c r="M114" s="323">
        <v>0</v>
      </c>
      <c r="N114" s="325">
        <v>0</v>
      </c>
      <c r="O114" s="442">
        <f>SUM(I114:N114)</f>
        <v>0</v>
      </c>
      <c r="P114" s="446">
        <f>H114+O114</f>
        <v>0</v>
      </c>
      <c r="Q114" s="298"/>
    </row>
    <row r="115" spans="3:17" ht="17.25" customHeight="1">
      <c r="C115" s="318"/>
      <c r="D115" s="321"/>
      <c r="E115" s="322" t="s">
        <v>23</v>
      </c>
      <c r="F115" s="323">
        <v>0</v>
      </c>
      <c r="G115" s="325">
        <v>0</v>
      </c>
      <c r="H115" s="444">
        <f>SUM(F115:G115)</f>
        <v>0</v>
      </c>
      <c r="I115" s="324">
        <v>0</v>
      </c>
      <c r="J115" s="357">
        <v>0</v>
      </c>
      <c r="K115" s="323">
        <v>0</v>
      </c>
      <c r="L115" s="323">
        <v>0</v>
      </c>
      <c r="M115" s="323">
        <v>0</v>
      </c>
      <c r="N115" s="325">
        <v>0</v>
      </c>
      <c r="O115" s="442">
        <f>SUM(I115:N115)</f>
        <v>0</v>
      </c>
      <c r="P115" s="446">
        <f>H115+O115</f>
        <v>0</v>
      </c>
      <c r="Q115" s="298"/>
    </row>
    <row r="116" spans="3:17" ht="17.25" customHeight="1">
      <c r="C116" s="318"/>
      <c r="D116" s="321"/>
      <c r="E116" s="322" t="s">
        <v>24</v>
      </c>
      <c r="F116" s="323">
        <v>0</v>
      </c>
      <c r="G116" s="325">
        <v>0</v>
      </c>
      <c r="H116" s="444">
        <f>SUM(F116:G116)</f>
        <v>0</v>
      </c>
      <c r="I116" s="324">
        <v>0</v>
      </c>
      <c r="J116" s="357">
        <v>0</v>
      </c>
      <c r="K116" s="323">
        <v>0</v>
      </c>
      <c r="L116" s="323">
        <v>0</v>
      </c>
      <c r="M116" s="323">
        <v>0</v>
      </c>
      <c r="N116" s="325">
        <v>0</v>
      </c>
      <c r="O116" s="442">
        <f>SUM(I116:N116)</f>
        <v>0</v>
      </c>
      <c r="P116" s="446">
        <f>H116+O116</f>
        <v>0</v>
      </c>
      <c r="Q116" s="298"/>
    </row>
    <row r="117" spans="3:17" ht="17.25" customHeight="1">
      <c r="C117" s="318"/>
      <c r="D117" s="321"/>
      <c r="E117" s="322" t="s">
        <v>25</v>
      </c>
      <c r="F117" s="323">
        <v>0</v>
      </c>
      <c r="G117" s="325">
        <v>0</v>
      </c>
      <c r="H117" s="444">
        <f>SUM(F117:G117)</f>
        <v>0</v>
      </c>
      <c r="I117" s="324">
        <v>0</v>
      </c>
      <c r="J117" s="357">
        <v>0</v>
      </c>
      <c r="K117" s="323">
        <v>0</v>
      </c>
      <c r="L117" s="323">
        <v>0</v>
      </c>
      <c r="M117" s="323">
        <v>0</v>
      </c>
      <c r="N117" s="325">
        <v>0</v>
      </c>
      <c r="O117" s="442">
        <f>SUM(I117:N117)</f>
        <v>0</v>
      </c>
      <c r="P117" s="446">
        <f>H117+O117</f>
        <v>0</v>
      </c>
      <c r="Q117" s="298"/>
    </row>
    <row r="118" spans="3:17" ht="17.25" customHeight="1">
      <c r="C118" s="318"/>
      <c r="D118" s="321"/>
      <c r="E118" s="322" t="s">
        <v>26</v>
      </c>
      <c r="F118" s="323">
        <v>0</v>
      </c>
      <c r="G118" s="325">
        <v>0</v>
      </c>
      <c r="H118" s="444">
        <f>SUM(F118:G118)</f>
        <v>0</v>
      </c>
      <c r="I118" s="324">
        <v>0</v>
      </c>
      <c r="J118" s="357">
        <v>0</v>
      </c>
      <c r="K118" s="323">
        <v>0</v>
      </c>
      <c r="L118" s="323">
        <v>0</v>
      </c>
      <c r="M118" s="323">
        <v>0</v>
      </c>
      <c r="N118" s="325">
        <v>0</v>
      </c>
      <c r="O118" s="442">
        <f>SUM(I118:N118)</f>
        <v>0</v>
      </c>
      <c r="P118" s="446">
        <f>H118+O118</f>
        <v>0</v>
      </c>
      <c r="Q118" s="298"/>
    </row>
    <row r="119" spans="3:17" ht="17.25" customHeight="1">
      <c r="C119" s="318"/>
      <c r="D119" s="319" t="s">
        <v>27</v>
      </c>
      <c r="E119" s="326"/>
      <c r="F119" s="442">
        <f aca="true" t="shared" si="35" ref="F119:P119">SUM(F120:F121)</f>
        <v>0</v>
      </c>
      <c r="G119" s="443">
        <f t="shared" si="35"/>
        <v>0</v>
      </c>
      <c r="H119" s="444">
        <f t="shared" si="35"/>
        <v>0</v>
      </c>
      <c r="I119" s="445">
        <f t="shared" si="35"/>
        <v>0</v>
      </c>
      <c r="J119" s="462">
        <f t="shared" si="35"/>
        <v>0</v>
      </c>
      <c r="K119" s="442">
        <f t="shared" si="35"/>
        <v>0</v>
      </c>
      <c r="L119" s="442">
        <f t="shared" si="35"/>
        <v>0</v>
      </c>
      <c r="M119" s="442">
        <f t="shared" si="35"/>
        <v>0</v>
      </c>
      <c r="N119" s="443">
        <f t="shared" si="35"/>
        <v>0</v>
      </c>
      <c r="O119" s="442">
        <f t="shared" si="35"/>
        <v>0</v>
      </c>
      <c r="P119" s="446">
        <f t="shared" si="35"/>
        <v>0</v>
      </c>
      <c r="Q119" s="298"/>
    </row>
    <row r="120" spans="3:17" ht="17.25" customHeight="1">
      <c r="C120" s="318"/>
      <c r="D120" s="321"/>
      <c r="E120" s="327" t="s">
        <v>28</v>
      </c>
      <c r="F120" s="323">
        <v>0</v>
      </c>
      <c r="G120" s="325">
        <v>0</v>
      </c>
      <c r="H120" s="444">
        <f>SUM(F120:G120)</f>
        <v>0</v>
      </c>
      <c r="I120" s="324">
        <v>0</v>
      </c>
      <c r="J120" s="357">
        <v>0</v>
      </c>
      <c r="K120" s="323">
        <v>0</v>
      </c>
      <c r="L120" s="323">
        <v>0</v>
      </c>
      <c r="M120" s="323">
        <v>0</v>
      </c>
      <c r="N120" s="325">
        <v>0</v>
      </c>
      <c r="O120" s="442">
        <f>SUM(I120:N120)</f>
        <v>0</v>
      </c>
      <c r="P120" s="446">
        <f>H120+O120</f>
        <v>0</v>
      </c>
      <c r="Q120" s="298"/>
    </row>
    <row r="121" spans="3:17" ht="17.25" customHeight="1">
      <c r="C121" s="318"/>
      <c r="D121" s="321"/>
      <c r="E121" s="327" t="s">
        <v>29</v>
      </c>
      <c r="F121" s="323">
        <v>0</v>
      </c>
      <c r="G121" s="325">
        <v>0</v>
      </c>
      <c r="H121" s="444">
        <f>SUM(F121:G121)</f>
        <v>0</v>
      </c>
      <c r="I121" s="324">
        <v>0</v>
      </c>
      <c r="J121" s="357">
        <v>0</v>
      </c>
      <c r="K121" s="323">
        <v>0</v>
      </c>
      <c r="L121" s="323">
        <v>0</v>
      </c>
      <c r="M121" s="323">
        <v>0</v>
      </c>
      <c r="N121" s="325">
        <v>0</v>
      </c>
      <c r="O121" s="442">
        <f>SUM(I121:N121)</f>
        <v>0</v>
      </c>
      <c r="P121" s="446">
        <f>H121+O121</f>
        <v>0</v>
      </c>
      <c r="Q121" s="298"/>
    </row>
    <row r="122" spans="3:17" ht="17.25" customHeight="1">
      <c r="C122" s="318"/>
      <c r="D122" s="319" t="s">
        <v>12</v>
      </c>
      <c r="E122" s="320"/>
      <c r="F122" s="442">
        <f aca="true" t="shared" si="36" ref="F122:P122">SUM(F123:F125)</f>
        <v>0</v>
      </c>
      <c r="G122" s="443">
        <f t="shared" si="36"/>
        <v>0</v>
      </c>
      <c r="H122" s="444">
        <f t="shared" si="36"/>
        <v>0</v>
      </c>
      <c r="I122" s="445">
        <f t="shared" si="36"/>
        <v>0</v>
      </c>
      <c r="J122" s="462">
        <f t="shared" si="36"/>
        <v>0</v>
      </c>
      <c r="K122" s="442">
        <f t="shared" si="36"/>
        <v>0</v>
      </c>
      <c r="L122" s="442">
        <f t="shared" si="36"/>
        <v>0</v>
      </c>
      <c r="M122" s="442">
        <f t="shared" si="36"/>
        <v>0</v>
      </c>
      <c r="N122" s="443">
        <f t="shared" si="36"/>
        <v>0</v>
      </c>
      <c r="O122" s="442">
        <f t="shared" si="36"/>
        <v>0</v>
      </c>
      <c r="P122" s="446">
        <f t="shared" si="36"/>
        <v>0</v>
      </c>
      <c r="Q122" s="298"/>
    </row>
    <row r="123" spans="3:17" ht="17.25" customHeight="1">
      <c r="C123" s="318"/>
      <c r="D123" s="321"/>
      <c r="E123" s="322" t="s">
        <v>30</v>
      </c>
      <c r="F123" s="323">
        <v>0</v>
      </c>
      <c r="G123" s="325">
        <v>0</v>
      </c>
      <c r="H123" s="444">
        <f>SUM(F123:G123)</f>
        <v>0</v>
      </c>
      <c r="I123" s="324">
        <v>0</v>
      </c>
      <c r="J123" s="357">
        <v>0</v>
      </c>
      <c r="K123" s="323">
        <v>0</v>
      </c>
      <c r="L123" s="323">
        <v>0</v>
      </c>
      <c r="M123" s="323">
        <v>0</v>
      </c>
      <c r="N123" s="325">
        <v>0</v>
      </c>
      <c r="O123" s="442">
        <f>SUM(I123:N123)</f>
        <v>0</v>
      </c>
      <c r="P123" s="446">
        <f>H123+O123</f>
        <v>0</v>
      </c>
      <c r="Q123" s="298"/>
    </row>
    <row r="124" spans="3:17" ht="24.75" customHeight="1">
      <c r="C124" s="318"/>
      <c r="D124" s="321"/>
      <c r="E124" s="328" t="s">
        <v>31</v>
      </c>
      <c r="F124" s="323">
        <v>0</v>
      </c>
      <c r="G124" s="325">
        <v>0</v>
      </c>
      <c r="H124" s="444">
        <f>SUM(F124:G124)</f>
        <v>0</v>
      </c>
      <c r="I124" s="324">
        <v>0</v>
      </c>
      <c r="J124" s="357">
        <v>0</v>
      </c>
      <c r="K124" s="323">
        <v>0</v>
      </c>
      <c r="L124" s="323">
        <v>0</v>
      </c>
      <c r="M124" s="323">
        <v>0</v>
      </c>
      <c r="N124" s="325">
        <v>0</v>
      </c>
      <c r="O124" s="442">
        <f>SUM(I124:N124)</f>
        <v>0</v>
      </c>
      <c r="P124" s="446">
        <f>H124+O124</f>
        <v>0</v>
      </c>
      <c r="Q124" s="298"/>
    </row>
    <row r="125" spans="3:17" ht="24.75" customHeight="1">
      <c r="C125" s="318"/>
      <c r="D125" s="327"/>
      <c r="E125" s="328" t="s">
        <v>32</v>
      </c>
      <c r="F125" s="323">
        <v>0</v>
      </c>
      <c r="G125" s="325">
        <v>0</v>
      </c>
      <c r="H125" s="444">
        <f>SUM(F125:G125)</f>
        <v>0</v>
      </c>
      <c r="I125" s="324">
        <v>0</v>
      </c>
      <c r="J125" s="357">
        <v>0</v>
      </c>
      <c r="K125" s="323">
        <v>0</v>
      </c>
      <c r="L125" s="323">
        <v>0</v>
      </c>
      <c r="M125" s="323">
        <v>0</v>
      </c>
      <c r="N125" s="325">
        <v>0</v>
      </c>
      <c r="O125" s="442">
        <f>SUM(I125:N125)</f>
        <v>0</v>
      </c>
      <c r="P125" s="446">
        <f>H125+O125</f>
        <v>0</v>
      </c>
      <c r="Q125" s="298"/>
    </row>
    <row r="126" spans="3:17" ht="17.25" customHeight="1">
      <c r="C126" s="318"/>
      <c r="D126" s="319" t="s">
        <v>534</v>
      </c>
      <c r="E126" s="320"/>
      <c r="F126" s="442">
        <f aca="true" t="shared" si="37" ref="F126:P126">SUM(F127:F129)</f>
        <v>0</v>
      </c>
      <c r="G126" s="443">
        <f t="shared" si="37"/>
        <v>0</v>
      </c>
      <c r="H126" s="444">
        <f t="shared" si="37"/>
        <v>0</v>
      </c>
      <c r="I126" s="445">
        <f t="shared" si="37"/>
        <v>0</v>
      </c>
      <c r="J126" s="443">
        <f t="shared" si="37"/>
        <v>0</v>
      </c>
      <c r="K126" s="442">
        <f t="shared" si="37"/>
        <v>0</v>
      </c>
      <c r="L126" s="442">
        <f t="shared" si="37"/>
        <v>0</v>
      </c>
      <c r="M126" s="442">
        <f t="shared" si="37"/>
        <v>0</v>
      </c>
      <c r="N126" s="443">
        <f t="shared" si="37"/>
        <v>0</v>
      </c>
      <c r="O126" s="442">
        <f t="shared" si="37"/>
        <v>0</v>
      </c>
      <c r="P126" s="446">
        <f t="shared" si="37"/>
        <v>0</v>
      </c>
      <c r="Q126" s="298"/>
    </row>
    <row r="127" spans="3:17" ht="17.25" customHeight="1">
      <c r="C127" s="318"/>
      <c r="D127" s="321"/>
      <c r="E127" s="329" t="s">
        <v>393</v>
      </c>
      <c r="F127" s="323">
        <v>0</v>
      </c>
      <c r="G127" s="325">
        <v>0</v>
      </c>
      <c r="H127" s="444">
        <f>SUM(F127:G127)</f>
        <v>0</v>
      </c>
      <c r="I127" s="324">
        <v>0</v>
      </c>
      <c r="J127" s="325">
        <v>0</v>
      </c>
      <c r="K127" s="323">
        <v>0</v>
      </c>
      <c r="L127" s="323">
        <v>0</v>
      </c>
      <c r="M127" s="323">
        <v>0</v>
      </c>
      <c r="N127" s="325">
        <v>0</v>
      </c>
      <c r="O127" s="442">
        <f>SUM(I127:N127)</f>
        <v>0</v>
      </c>
      <c r="P127" s="446">
        <f>H127+O127</f>
        <v>0</v>
      </c>
      <c r="Q127" s="298"/>
    </row>
    <row r="128" spans="3:17" ht="17.25" customHeight="1">
      <c r="C128" s="318"/>
      <c r="D128" s="330"/>
      <c r="E128" s="327" t="s">
        <v>394</v>
      </c>
      <c r="F128" s="323">
        <v>0</v>
      </c>
      <c r="G128" s="325">
        <v>0</v>
      </c>
      <c r="H128" s="444">
        <f>SUM(F128:G128)</f>
        <v>0</v>
      </c>
      <c r="I128" s="324">
        <v>0</v>
      </c>
      <c r="J128" s="325">
        <v>0</v>
      </c>
      <c r="K128" s="323">
        <v>0</v>
      </c>
      <c r="L128" s="323">
        <v>0</v>
      </c>
      <c r="M128" s="323">
        <v>0</v>
      </c>
      <c r="N128" s="325">
        <v>0</v>
      </c>
      <c r="O128" s="442">
        <f>SUM(I128:N128)</f>
        <v>0</v>
      </c>
      <c r="P128" s="446">
        <f>H128+O128</f>
        <v>0</v>
      </c>
      <c r="Q128" s="298"/>
    </row>
    <row r="129" spans="3:17" ht="17.25" customHeight="1">
      <c r="C129" s="318"/>
      <c r="D129" s="331"/>
      <c r="E129" s="322" t="s">
        <v>395</v>
      </c>
      <c r="F129" s="323">
        <v>0</v>
      </c>
      <c r="G129" s="325">
        <v>0</v>
      </c>
      <c r="H129" s="444">
        <f>SUM(F129:G129)</f>
        <v>0</v>
      </c>
      <c r="I129" s="324">
        <v>0</v>
      </c>
      <c r="J129" s="325">
        <v>0</v>
      </c>
      <c r="K129" s="323">
        <v>0</v>
      </c>
      <c r="L129" s="323">
        <v>0</v>
      </c>
      <c r="M129" s="323">
        <v>0</v>
      </c>
      <c r="N129" s="325">
        <v>0</v>
      </c>
      <c r="O129" s="442">
        <f>SUM(I129:N129)</f>
        <v>0</v>
      </c>
      <c r="P129" s="446">
        <f>H129+O129</f>
        <v>0</v>
      </c>
      <c r="Q129" s="298"/>
    </row>
    <row r="130" spans="3:17" ht="17.25" customHeight="1">
      <c r="C130" s="318"/>
      <c r="D130" s="321" t="s">
        <v>721</v>
      </c>
      <c r="E130" s="332"/>
      <c r="F130" s="323">
        <v>0</v>
      </c>
      <c r="G130" s="325">
        <v>0</v>
      </c>
      <c r="H130" s="444">
        <f>SUM(F130:G130)</f>
        <v>0</v>
      </c>
      <c r="I130" s="324">
        <v>0</v>
      </c>
      <c r="J130" s="325">
        <v>0</v>
      </c>
      <c r="K130" s="323">
        <v>0</v>
      </c>
      <c r="L130" s="323">
        <v>0</v>
      </c>
      <c r="M130" s="323">
        <v>0</v>
      </c>
      <c r="N130" s="325">
        <v>0</v>
      </c>
      <c r="O130" s="442">
        <f>SUM(I130:N130)</f>
        <v>0</v>
      </c>
      <c r="P130" s="446">
        <f>H130+O130</f>
        <v>0</v>
      </c>
      <c r="Q130" s="298"/>
    </row>
    <row r="131" spans="3:17" ht="17.25" customHeight="1">
      <c r="C131" s="333"/>
      <c r="D131" s="334" t="s">
        <v>722</v>
      </c>
      <c r="E131" s="335"/>
      <c r="F131" s="336">
        <v>0</v>
      </c>
      <c r="G131" s="338">
        <v>0</v>
      </c>
      <c r="H131" s="452">
        <f>SUM(F131:G131)</f>
        <v>0</v>
      </c>
      <c r="I131" s="337">
        <v>0</v>
      </c>
      <c r="J131" s="338">
        <v>0</v>
      </c>
      <c r="K131" s="336">
        <v>0</v>
      </c>
      <c r="L131" s="336">
        <v>0</v>
      </c>
      <c r="M131" s="336">
        <v>0</v>
      </c>
      <c r="N131" s="338">
        <v>0</v>
      </c>
      <c r="O131" s="452">
        <f>SUM(I131:N131)</f>
        <v>0</v>
      </c>
      <c r="P131" s="454">
        <f>H131+O131</f>
        <v>0</v>
      </c>
      <c r="Q131" s="298"/>
    </row>
    <row r="132" spans="3:16" ht="17.25" customHeight="1">
      <c r="C132" s="316" t="s">
        <v>723</v>
      </c>
      <c r="D132" s="339"/>
      <c r="E132" s="340"/>
      <c r="F132" s="437">
        <f aca="true" t="shared" si="38" ref="F132:P132">SUM(F134:F139)</f>
        <v>0</v>
      </c>
      <c r="G132" s="438">
        <f t="shared" si="38"/>
        <v>0</v>
      </c>
      <c r="H132" s="439">
        <f t="shared" si="38"/>
        <v>0</v>
      </c>
      <c r="I132" s="440">
        <f t="shared" si="38"/>
        <v>0</v>
      </c>
      <c r="J132" s="438">
        <f t="shared" si="38"/>
        <v>0</v>
      </c>
      <c r="K132" s="437">
        <f t="shared" si="38"/>
        <v>0</v>
      </c>
      <c r="L132" s="437">
        <f t="shared" si="38"/>
        <v>0</v>
      </c>
      <c r="M132" s="437">
        <f t="shared" si="38"/>
        <v>0</v>
      </c>
      <c r="N132" s="438">
        <f t="shared" si="38"/>
        <v>0</v>
      </c>
      <c r="O132" s="437">
        <f t="shared" si="38"/>
        <v>0</v>
      </c>
      <c r="P132" s="441">
        <f t="shared" si="38"/>
        <v>0</v>
      </c>
    </row>
    <row r="133" spans="3:16" ht="17.25" customHeight="1">
      <c r="C133" s="318"/>
      <c r="D133" s="1678" t="s">
        <v>1353</v>
      </c>
      <c r="E133" s="1679"/>
      <c r="F133" s="550">
        <v>0</v>
      </c>
      <c r="G133" s="342">
        <v>0</v>
      </c>
      <c r="H133" s="444">
        <f aca="true" t="shared" si="39" ref="H133:H140">SUM(F133:G133)</f>
        <v>0</v>
      </c>
      <c r="I133" s="341"/>
      <c r="J133" s="325">
        <v>0</v>
      </c>
      <c r="K133" s="323">
        <v>0</v>
      </c>
      <c r="L133" s="323">
        <v>0</v>
      </c>
      <c r="M133" s="323">
        <v>0</v>
      </c>
      <c r="N133" s="325">
        <v>0</v>
      </c>
      <c r="O133" s="442">
        <f>SUM(I133:N133)</f>
        <v>0</v>
      </c>
      <c r="P133" s="446">
        <f aca="true" t="shared" si="40" ref="P133:P140">H133+O133</f>
        <v>0</v>
      </c>
    </row>
    <row r="134" spans="3:16" ht="17.25" customHeight="1">
      <c r="C134" s="318"/>
      <c r="D134" s="322" t="s">
        <v>724</v>
      </c>
      <c r="E134" s="326"/>
      <c r="F134" s="550">
        <v>0</v>
      </c>
      <c r="G134" s="342">
        <v>0</v>
      </c>
      <c r="H134" s="444">
        <f t="shared" si="39"/>
        <v>0</v>
      </c>
      <c r="I134" s="341"/>
      <c r="J134" s="325">
        <v>0</v>
      </c>
      <c r="K134" s="323">
        <v>0</v>
      </c>
      <c r="L134" s="323">
        <v>0</v>
      </c>
      <c r="M134" s="323">
        <v>0</v>
      </c>
      <c r="N134" s="325">
        <v>0</v>
      </c>
      <c r="O134" s="442">
        <f aca="true" t="shared" si="41" ref="O134:O140">SUM(I134:N134)</f>
        <v>0</v>
      </c>
      <c r="P134" s="446">
        <f t="shared" si="40"/>
        <v>0</v>
      </c>
    </row>
    <row r="135" spans="3:16" ht="17.25" customHeight="1">
      <c r="C135" s="318"/>
      <c r="D135" s="322" t="s">
        <v>725</v>
      </c>
      <c r="E135" s="326"/>
      <c r="F135" s="323">
        <v>0</v>
      </c>
      <c r="G135" s="323">
        <v>0</v>
      </c>
      <c r="H135" s="444">
        <f t="shared" si="39"/>
        <v>0</v>
      </c>
      <c r="I135" s="324">
        <v>0</v>
      </c>
      <c r="J135" s="325">
        <v>0</v>
      </c>
      <c r="K135" s="323">
        <v>0</v>
      </c>
      <c r="L135" s="323">
        <v>0</v>
      </c>
      <c r="M135" s="323">
        <v>0</v>
      </c>
      <c r="N135" s="325">
        <v>0</v>
      </c>
      <c r="O135" s="442">
        <f t="shared" si="41"/>
        <v>0</v>
      </c>
      <c r="P135" s="446">
        <f t="shared" si="40"/>
        <v>0</v>
      </c>
    </row>
    <row r="136" spans="3:16" ht="17.25" customHeight="1">
      <c r="C136" s="318"/>
      <c r="D136" s="322" t="s">
        <v>726</v>
      </c>
      <c r="E136" s="326"/>
      <c r="F136" s="323">
        <v>0</v>
      </c>
      <c r="G136" s="323">
        <v>0</v>
      </c>
      <c r="H136" s="444">
        <f t="shared" si="39"/>
        <v>0</v>
      </c>
      <c r="I136" s="324">
        <v>0</v>
      </c>
      <c r="J136" s="325">
        <v>0</v>
      </c>
      <c r="K136" s="323">
        <v>0</v>
      </c>
      <c r="L136" s="323">
        <v>0</v>
      </c>
      <c r="M136" s="323">
        <v>0</v>
      </c>
      <c r="N136" s="325">
        <v>0</v>
      </c>
      <c r="O136" s="442">
        <f t="shared" si="41"/>
        <v>0</v>
      </c>
      <c r="P136" s="446">
        <f t="shared" si="40"/>
        <v>0</v>
      </c>
    </row>
    <row r="137" spans="3:16" ht="17.25" customHeight="1">
      <c r="C137" s="318"/>
      <c r="D137" s="322" t="s">
        <v>727</v>
      </c>
      <c r="E137" s="326"/>
      <c r="F137" s="342">
        <v>0</v>
      </c>
      <c r="G137" s="342">
        <v>0</v>
      </c>
      <c r="H137" s="444">
        <f t="shared" si="39"/>
        <v>0</v>
      </c>
      <c r="I137" s="341"/>
      <c r="J137" s="325">
        <v>0</v>
      </c>
      <c r="K137" s="323">
        <v>0</v>
      </c>
      <c r="L137" s="323">
        <v>0</v>
      </c>
      <c r="M137" s="323">
        <v>0</v>
      </c>
      <c r="N137" s="325">
        <v>0</v>
      </c>
      <c r="O137" s="442">
        <f t="shared" si="41"/>
        <v>0</v>
      </c>
      <c r="P137" s="446">
        <f t="shared" si="40"/>
        <v>0</v>
      </c>
    </row>
    <row r="138" spans="3:17" ht="17.25" customHeight="1">
      <c r="C138" s="318"/>
      <c r="D138" s="322" t="s">
        <v>728</v>
      </c>
      <c r="E138" s="326"/>
      <c r="F138" s="550">
        <v>0</v>
      </c>
      <c r="G138" s="342">
        <v>0</v>
      </c>
      <c r="H138" s="444">
        <f t="shared" si="39"/>
        <v>0</v>
      </c>
      <c r="I138" s="343"/>
      <c r="J138" s="325">
        <v>0</v>
      </c>
      <c r="K138" s="323">
        <v>0</v>
      </c>
      <c r="L138" s="323">
        <v>0</v>
      </c>
      <c r="M138" s="323">
        <v>0</v>
      </c>
      <c r="N138" s="555">
        <v>0</v>
      </c>
      <c r="O138" s="442">
        <f t="shared" si="41"/>
        <v>0</v>
      </c>
      <c r="P138" s="446">
        <f t="shared" si="40"/>
        <v>0</v>
      </c>
      <c r="Q138" s="552"/>
    </row>
    <row r="139" spans="3:16" ht="24.75" customHeight="1">
      <c r="C139" s="352"/>
      <c r="D139" s="1676" t="s">
        <v>679</v>
      </c>
      <c r="E139" s="1677"/>
      <c r="F139" s="355">
        <v>0</v>
      </c>
      <c r="G139" s="355">
        <v>0</v>
      </c>
      <c r="H139" s="444">
        <f t="shared" si="39"/>
        <v>0</v>
      </c>
      <c r="I139" s="341"/>
      <c r="J139" s="353">
        <v>0</v>
      </c>
      <c r="K139" s="355">
        <v>0</v>
      </c>
      <c r="L139" s="355">
        <v>0</v>
      </c>
      <c r="M139" s="355">
        <v>0</v>
      </c>
      <c r="N139" s="353">
        <v>0</v>
      </c>
      <c r="O139" s="459">
        <f t="shared" si="41"/>
        <v>0</v>
      </c>
      <c r="P139" s="460">
        <f t="shared" si="40"/>
        <v>0</v>
      </c>
    </row>
    <row r="140" spans="3:16" ht="24.75" customHeight="1">
      <c r="C140" s="333"/>
      <c r="D140" s="1674" t="s">
        <v>1354</v>
      </c>
      <c r="E140" s="1675"/>
      <c r="F140" s="351">
        <v>0</v>
      </c>
      <c r="G140" s="351">
        <v>0</v>
      </c>
      <c r="H140" s="444">
        <f t="shared" si="39"/>
        <v>0</v>
      </c>
      <c r="I140" s="551"/>
      <c r="J140" s="350">
        <v>0</v>
      </c>
      <c r="K140" s="351">
        <v>0</v>
      </c>
      <c r="L140" s="351">
        <v>0</v>
      </c>
      <c r="M140" s="351">
        <v>0</v>
      </c>
      <c r="N140" s="350">
        <v>0</v>
      </c>
      <c r="O140" s="459">
        <f t="shared" si="41"/>
        <v>0</v>
      </c>
      <c r="P140" s="460">
        <f t="shared" si="40"/>
        <v>0</v>
      </c>
    </row>
    <row r="141" spans="3:17" ht="17.25" customHeight="1">
      <c r="C141" s="318" t="s">
        <v>729</v>
      </c>
      <c r="D141" s="320"/>
      <c r="E141" s="320"/>
      <c r="F141" s="438">
        <f>SUM(F142:F144)</f>
        <v>0</v>
      </c>
      <c r="G141" s="438">
        <f>SUM(G142:G144)</f>
        <v>0</v>
      </c>
      <c r="H141" s="439">
        <f>SUM(H142:H144)</f>
        <v>0</v>
      </c>
      <c r="I141" s="447"/>
      <c r="J141" s="461">
        <f aca="true" t="shared" si="42" ref="J141:P141">SUM(J142:J144)</f>
        <v>0</v>
      </c>
      <c r="K141" s="437">
        <f t="shared" si="42"/>
        <v>0</v>
      </c>
      <c r="L141" s="437">
        <f t="shared" si="42"/>
        <v>0</v>
      </c>
      <c r="M141" s="437">
        <f t="shared" si="42"/>
        <v>0</v>
      </c>
      <c r="N141" s="438">
        <f t="shared" si="42"/>
        <v>0</v>
      </c>
      <c r="O141" s="437">
        <f t="shared" si="42"/>
        <v>0</v>
      </c>
      <c r="P141" s="441">
        <f t="shared" si="42"/>
        <v>0</v>
      </c>
      <c r="Q141" s="298"/>
    </row>
    <row r="142" spans="3:17" ht="17.25" customHeight="1">
      <c r="C142" s="318"/>
      <c r="D142" s="329" t="s">
        <v>988</v>
      </c>
      <c r="E142" s="329"/>
      <c r="F142" s="325">
        <v>0</v>
      </c>
      <c r="G142" s="325">
        <v>0</v>
      </c>
      <c r="H142" s="444">
        <f>SUM(F142:G142)</f>
        <v>0</v>
      </c>
      <c r="I142" s="345"/>
      <c r="J142" s="357">
        <v>0</v>
      </c>
      <c r="K142" s="323">
        <v>0</v>
      </c>
      <c r="L142" s="323">
        <v>0</v>
      </c>
      <c r="M142" s="323">
        <v>0</v>
      </c>
      <c r="N142" s="325">
        <v>0</v>
      </c>
      <c r="O142" s="442">
        <f>SUM(I142:N142)</f>
        <v>0</v>
      </c>
      <c r="P142" s="446">
        <f>H142+O142</f>
        <v>0</v>
      </c>
      <c r="Q142" s="298"/>
    </row>
    <row r="143" spans="3:17" ht="17.25" customHeight="1">
      <c r="C143" s="318"/>
      <c r="D143" s="329" t="s">
        <v>989</v>
      </c>
      <c r="E143" s="329"/>
      <c r="F143" s="323">
        <v>0</v>
      </c>
      <c r="G143" s="325">
        <v>0</v>
      </c>
      <c r="H143" s="444">
        <f>SUM(F143:G143)</f>
        <v>0</v>
      </c>
      <c r="I143" s="346"/>
      <c r="J143" s="357">
        <v>0</v>
      </c>
      <c r="K143" s="323">
        <v>0</v>
      </c>
      <c r="L143" s="323">
        <v>0</v>
      </c>
      <c r="M143" s="323">
        <v>0</v>
      </c>
      <c r="N143" s="325">
        <v>0</v>
      </c>
      <c r="O143" s="442">
        <f>SUM(I143:N143)</f>
        <v>0</v>
      </c>
      <c r="P143" s="446">
        <f>H143+O143</f>
        <v>0</v>
      </c>
      <c r="Q143" s="298"/>
    </row>
    <row r="144" spans="3:17" ht="17.25" customHeight="1">
      <c r="C144" s="318"/>
      <c r="D144" s="347" t="s">
        <v>990</v>
      </c>
      <c r="E144" s="347"/>
      <c r="F144" s="338">
        <v>0</v>
      </c>
      <c r="G144" s="356">
        <v>0</v>
      </c>
      <c r="H144" s="453">
        <f>SUM(F144:G144)</f>
        <v>0</v>
      </c>
      <c r="I144" s="349"/>
      <c r="J144" s="358">
        <v>0</v>
      </c>
      <c r="K144" s="351">
        <v>0</v>
      </c>
      <c r="L144" s="351">
        <v>0</v>
      </c>
      <c r="M144" s="351">
        <v>0</v>
      </c>
      <c r="N144" s="350">
        <v>0</v>
      </c>
      <c r="O144" s="455">
        <f>SUM(I144:N144)</f>
        <v>0</v>
      </c>
      <c r="P144" s="456">
        <f>H144+O144</f>
        <v>0</v>
      </c>
      <c r="Q144" s="298"/>
    </row>
    <row r="145" spans="3:17" ht="17.25" customHeight="1" thickBot="1">
      <c r="C145" s="392" t="s">
        <v>4</v>
      </c>
      <c r="D145" s="393"/>
      <c r="E145" s="393"/>
      <c r="F145" s="449">
        <f aca="true" t="shared" si="43" ref="F145:P145">F112+F132+F141</f>
        <v>0</v>
      </c>
      <c r="G145" s="449">
        <f t="shared" si="43"/>
        <v>0</v>
      </c>
      <c r="H145" s="450">
        <f t="shared" si="43"/>
        <v>0</v>
      </c>
      <c r="I145" s="451">
        <f t="shared" si="43"/>
        <v>0</v>
      </c>
      <c r="J145" s="463">
        <f t="shared" si="43"/>
        <v>0</v>
      </c>
      <c r="K145" s="448">
        <f t="shared" si="43"/>
        <v>0</v>
      </c>
      <c r="L145" s="448">
        <f t="shared" si="43"/>
        <v>0</v>
      </c>
      <c r="M145" s="448">
        <f t="shared" si="43"/>
        <v>0</v>
      </c>
      <c r="N145" s="449">
        <f t="shared" si="43"/>
        <v>0</v>
      </c>
      <c r="O145" s="448">
        <f t="shared" si="43"/>
        <v>0</v>
      </c>
      <c r="P145" s="457">
        <f t="shared" si="43"/>
        <v>0</v>
      </c>
      <c r="Q145" s="298"/>
    </row>
    <row r="146" ht="13.5">
      <c r="Q146" s="298"/>
    </row>
  </sheetData>
  <sheetProtection/>
  <mergeCells count="12">
    <mergeCell ref="D30:E30"/>
    <mergeCell ref="D37:E37"/>
    <mergeCell ref="D63:E63"/>
    <mergeCell ref="D70:E70"/>
    <mergeCell ref="D98:E98"/>
    <mergeCell ref="D105:E105"/>
    <mergeCell ref="D133:E133"/>
    <mergeCell ref="D140:E140"/>
    <mergeCell ref="D36:E36"/>
    <mergeCell ref="D69:E69"/>
    <mergeCell ref="D104:E104"/>
    <mergeCell ref="D139:E139"/>
  </mergeCells>
  <printOptions horizontalCentered="1"/>
  <pageMargins left="0.3937007874015748" right="0.3937007874015748" top="0.7086614173228347" bottom="0.4724409448818898" header="0.5118110236220472" footer="0.31496062992125984"/>
  <pageSetup firstPageNumber="40" useFirstPageNumber="1" horizontalDpi="600" verticalDpi="600" orientation="landscape" paperSize="9" scale="67" r:id="rId2"/>
  <headerFooter scaleWithDoc="0" alignWithMargins="0">
    <oddFooter>&amp;C- &amp;P -</oddFooter>
  </headerFooter>
  <rowBreaks count="3" manualBreakCount="3">
    <brk id="42" max="255" man="1"/>
    <brk id="75" max="255" man="1"/>
    <brk id="110" max="255" man="1"/>
  </rowBreaks>
  <drawing r:id="rId1"/>
</worksheet>
</file>

<file path=xl/worksheets/sheet22.xml><?xml version="1.0" encoding="utf-8"?>
<worksheet xmlns="http://schemas.openxmlformats.org/spreadsheetml/2006/main" xmlns:r="http://schemas.openxmlformats.org/officeDocument/2006/relationships">
  <sheetPr>
    <tabColor indexed="13"/>
  </sheetPr>
  <dimension ref="A1:Q146"/>
  <sheetViews>
    <sheetView view="pageBreakPreview" zoomScaleSheetLayoutView="100" zoomScalePageLayoutView="0" workbookViewId="0" topLeftCell="A1">
      <selection activeCell="AJ164" sqref="AJ164"/>
    </sheetView>
  </sheetViews>
  <sheetFormatPr defaultColWidth="9.00390625" defaultRowHeight="13.5"/>
  <cols>
    <col min="1" max="2" width="1.625" style="298" customWidth="1"/>
    <col min="3" max="4" width="3.625" style="298" customWidth="1"/>
    <col min="5" max="5" width="21.25390625" style="298" customWidth="1"/>
    <col min="6" max="16" width="13.125" style="298" customWidth="1"/>
    <col min="17" max="16384" width="9.00390625" style="299" customWidth="1"/>
  </cols>
  <sheetData>
    <row r="1" spans="1:9" ht="13.5">
      <c r="A1" s="298" t="s">
        <v>810</v>
      </c>
      <c r="I1" s="300" t="s">
        <v>13</v>
      </c>
    </row>
    <row r="2" spans="9:15" ht="13.5">
      <c r="I2" s="556" t="s">
        <v>1535</v>
      </c>
      <c r="N2" s="363" t="s">
        <v>734</v>
      </c>
      <c r="O2" s="363" t="s">
        <v>1049</v>
      </c>
    </row>
    <row r="3" spans="2:15" ht="13.5">
      <c r="B3" s="298" t="s">
        <v>1050</v>
      </c>
      <c r="M3" s="32"/>
      <c r="N3" s="364" t="s">
        <v>736</v>
      </c>
      <c r="O3" s="364" t="s">
        <v>737</v>
      </c>
    </row>
    <row r="4" spans="2:9" ht="13.5">
      <c r="B4" s="298" t="s">
        <v>972</v>
      </c>
      <c r="I4" s="301"/>
    </row>
    <row r="5" ht="14.25" thickBot="1">
      <c r="C5" s="298" t="s">
        <v>809</v>
      </c>
    </row>
    <row r="6" spans="3:16" ht="17.25" customHeight="1">
      <c r="C6" s="302" t="s">
        <v>15</v>
      </c>
      <c r="D6" s="303"/>
      <c r="E6" s="303"/>
      <c r="F6" s="304" t="s">
        <v>16</v>
      </c>
      <c r="G6" s="305"/>
      <c r="H6" s="306"/>
      <c r="I6" s="307" t="s">
        <v>17</v>
      </c>
      <c r="J6" s="305"/>
      <c r="K6" s="305"/>
      <c r="L6" s="305"/>
      <c r="M6" s="305"/>
      <c r="N6" s="305"/>
      <c r="O6" s="306"/>
      <c r="P6" s="308" t="s">
        <v>327</v>
      </c>
    </row>
    <row r="7" spans="3:16" ht="17.25" customHeight="1">
      <c r="C7" s="309"/>
      <c r="D7" s="310"/>
      <c r="E7" s="310"/>
      <c r="F7" s="311" t="s">
        <v>127</v>
      </c>
      <c r="G7" s="312" t="s">
        <v>18</v>
      </c>
      <c r="H7" s="313" t="s">
        <v>128</v>
      </c>
      <c r="I7" s="314" t="s">
        <v>19</v>
      </c>
      <c r="J7" s="312" t="s">
        <v>992</v>
      </c>
      <c r="K7" s="311" t="s">
        <v>993</v>
      </c>
      <c r="L7" s="311" t="s">
        <v>691</v>
      </c>
      <c r="M7" s="311" t="s">
        <v>692</v>
      </c>
      <c r="N7" s="312" t="s">
        <v>693</v>
      </c>
      <c r="O7" s="313" t="s">
        <v>991</v>
      </c>
      <c r="P7" s="315"/>
    </row>
    <row r="8" spans="3:16" ht="17.25" customHeight="1">
      <c r="C8" s="365" t="s">
        <v>738</v>
      </c>
      <c r="D8" s="359"/>
      <c r="E8" s="359"/>
      <c r="F8" s="359"/>
      <c r="G8" s="359"/>
      <c r="H8" s="359"/>
      <c r="I8" s="359"/>
      <c r="J8" s="359"/>
      <c r="K8" s="359"/>
      <c r="L8" s="359"/>
      <c r="M8" s="359"/>
      <c r="N8" s="359"/>
      <c r="O8" s="359"/>
      <c r="P8" s="360"/>
    </row>
    <row r="9" spans="3:16" ht="17.25" customHeight="1">
      <c r="C9" s="316" t="s">
        <v>20</v>
      </c>
      <c r="D9" s="317"/>
      <c r="E9" s="317"/>
      <c r="F9" s="437">
        <f aca="true" t="shared" si="0" ref="F9:P9">F10+F16+F19+F23+F27+F28</f>
        <v>0</v>
      </c>
      <c r="G9" s="438">
        <f t="shared" si="0"/>
        <v>0</v>
      </c>
      <c r="H9" s="439">
        <f t="shared" si="0"/>
        <v>0</v>
      </c>
      <c r="I9" s="440">
        <f t="shared" si="0"/>
        <v>0</v>
      </c>
      <c r="J9" s="438">
        <f t="shared" si="0"/>
        <v>0</v>
      </c>
      <c r="K9" s="437">
        <f t="shared" si="0"/>
        <v>0</v>
      </c>
      <c r="L9" s="437">
        <f t="shared" si="0"/>
        <v>0</v>
      </c>
      <c r="M9" s="437">
        <f t="shared" si="0"/>
        <v>0</v>
      </c>
      <c r="N9" s="438">
        <f t="shared" si="0"/>
        <v>0</v>
      </c>
      <c r="O9" s="437">
        <f t="shared" si="0"/>
        <v>0</v>
      </c>
      <c r="P9" s="441">
        <f t="shared" si="0"/>
        <v>0</v>
      </c>
    </row>
    <row r="10" spans="3:16" ht="17.25" customHeight="1">
      <c r="C10" s="318"/>
      <c r="D10" s="319" t="s">
        <v>21</v>
      </c>
      <c r="E10" s="320"/>
      <c r="F10" s="442">
        <f aca="true" t="shared" si="1" ref="F10:P10">SUM(F11:F15)</f>
        <v>0</v>
      </c>
      <c r="G10" s="443">
        <f t="shared" si="1"/>
        <v>0</v>
      </c>
      <c r="H10" s="444">
        <f t="shared" si="1"/>
        <v>0</v>
      </c>
      <c r="I10" s="445">
        <f t="shared" si="1"/>
        <v>0</v>
      </c>
      <c r="J10" s="443">
        <f t="shared" si="1"/>
        <v>0</v>
      </c>
      <c r="K10" s="442">
        <f t="shared" si="1"/>
        <v>0</v>
      </c>
      <c r="L10" s="442">
        <f t="shared" si="1"/>
        <v>0</v>
      </c>
      <c r="M10" s="442">
        <f t="shared" si="1"/>
        <v>0</v>
      </c>
      <c r="N10" s="443">
        <f t="shared" si="1"/>
        <v>0</v>
      </c>
      <c r="O10" s="442">
        <f t="shared" si="1"/>
        <v>0</v>
      </c>
      <c r="P10" s="446">
        <f t="shared" si="1"/>
        <v>0</v>
      </c>
    </row>
    <row r="11" spans="3:16" ht="17.25" customHeight="1">
      <c r="C11" s="318"/>
      <c r="D11" s="321"/>
      <c r="E11" s="322" t="s">
        <v>22</v>
      </c>
      <c r="F11" s="323">
        <v>0</v>
      </c>
      <c r="G11" s="323">
        <v>0</v>
      </c>
      <c r="H11" s="444">
        <f>SUM(F11:G11)</f>
        <v>0</v>
      </c>
      <c r="I11" s="324">
        <v>0</v>
      </c>
      <c r="J11" s="325">
        <v>0</v>
      </c>
      <c r="K11" s="323">
        <v>0</v>
      </c>
      <c r="L11" s="323">
        <v>0</v>
      </c>
      <c r="M11" s="323">
        <v>0</v>
      </c>
      <c r="N11" s="325">
        <v>0</v>
      </c>
      <c r="O11" s="442">
        <f>SUM(I11:N11)</f>
        <v>0</v>
      </c>
      <c r="P11" s="446">
        <f>H11+O11</f>
        <v>0</v>
      </c>
    </row>
    <row r="12" spans="3:16" ht="17.25" customHeight="1">
      <c r="C12" s="318"/>
      <c r="D12" s="321"/>
      <c r="E12" s="322" t="s">
        <v>23</v>
      </c>
      <c r="F12" s="323">
        <v>0</v>
      </c>
      <c r="G12" s="323">
        <v>0</v>
      </c>
      <c r="H12" s="444">
        <f>SUM(F12:G12)</f>
        <v>0</v>
      </c>
      <c r="I12" s="324">
        <v>0</v>
      </c>
      <c r="J12" s="325">
        <v>0</v>
      </c>
      <c r="K12" s="323">
        <v>0</v>
      </c>
      <c r="L12" s="323">
        <v>0</v>
      </c>
      <c r="M12" s="323">
        <v>0</v>
      </c>
      <c r="N12" s="325">
        <v>0</v>
      </c>
      <c r="O12" s="442">
        <f>SUM(I12:N12)</f>
        <v>0</v>
      </c>
      <c r="P12" s="446">
        <f>H12+O12</f>
        <v>0</v>
      </c>
    </row>
    <row r="13" spans="3:16" ht="17.25" customHeight="1">
      <c r="C13" s="318"/>
      <c r="D13" s="321"/>
      <c r="E13" s="322" t="s">
        <v>24</v>
      </c>
      <c r="F13" s="323">
        <v>0</v>
      </c>
      <c r="G13" s="323">
        <v>0</v>
      </c>
      <c r="H13" s="444">
        <f>SUM(F13:G13)</f>
        <v>0</v>
      </c>
      <c r="I13" s="324">
        <v>0</v>
      </c>
      <c r="J13" s="325">
        <v>0</v>
      </c>
      <c r="K13" s="323">
        <v>0</v>
      </c>
      <c r="L13" s="323">
        <v>0</v>
      </c>
      <c r="M13" s="323">
        <v>0</v>
      </c>
      <c r="N13" s="325">
        <v>0</v>
      </c>
      <c r="O13" s="442">
        <f>SUM(I13:N13)</f>
        <v>0</v>
      </c>
      <c r="P13" s="446">
        <f>H13+O13</f>
        <v>0</v>
      </c>
    </row>
    <row r="14" spans="3:16" ht="17.25" customHeight="1">
      <c r="C14" s="318"/>
      <c r="D14" s="321"/>
      <c r="E14" s="322" t="s">
        <v>25</v>
      </c>
      <c r="F14" s="323">
        <v>0</v>
      </c>
      <c r="G14" s="323">
        <v>0</v>
      </c>
      <c r="H14" s="444">
        <f>SUM(F14:G14)</f>
        <v>0</v>
      </c>
      <c r="I14" s="324">
        <v>0</v>
      </c>
      <c r="J14" s="325">
        <v>0</v>
      </c>
      <c r="K14" s="323">
        <v>0</v>
      </c>
      <c r="L14" s="323">
        <v>0</v>
      </c>
      <c r="M14" s="323">
        <v>0</v>
      </c>
      <c r="N14" s="325">
        <v>0</v>
      </c>
      <c r="O14" s="442">
        <f>SUM(I14:N14)</f>
        <v>0</v>
      </c>
      <c r="P14" s="446">
        <f>H14+O14</f>
        <v>0</v>
      </c>
    </row>
    <row r="15" spans="3:16" ht="17.25" customHeight="1">
      <c r="C15" s="318"/>
      <c r="D15" s="321"/>
      <c r="E15" s="322" t="s">
        <v>26</v>
      </c>
      <c r="F15" s="323">
        <v>0</v>
      </c>
      <c r="G15" s="323">
        <v>0</v>
      </c>
      <c r="H15" s="444">
        <f>SUM(F15:G15)</f>
        <v>0</v>
      </c>
      <c r="I15" s="324">
        <v>0</v>
      </c>
      <c r="J15" s="325">
        <v>0</v>
      </c>
      <c r="K15" s="323">
        <v>0</v>
      </c>
      <c r="L15" s="323">
        <v>0</v>
      </c>
      <c r="M15" s="323">
        <v>0</v>
      </c>
      <c r="N15" s="325">
        <v>0</v>
      </c>
      <c r="O15" s="442">
        <f>SUM(I15:N15)</f>
        <v>0</v>
      </c>
      <c r="P15" s="446">
        <f>H15+O15</f>
        <v>0</v>
      </c>
    </row>
    <row r="16" spans="3:16" ht="17.25" customHeight="1">
      <c r="C16" s="318"/>
      <c r="D16" s="319" t="s">
        <v>27</v>
      </c>
      <c r="E16" s="326"/>
      <c r="F16" s="442">
        <f aca="true" t="shared" si="2" ref="F16:P16">SUM(F17:F18)</f>
        <v>0</v>
      </c>
      <c r="G16" s="443">
        <f t="shared" si="2"/>
        <v>0</v>
      </c>
      <c r="H16" s="444">
        <f t="shared" si="2"/>
        <v>0</v>
      </c>
      <c r="I16" s="445">
        <f t="shared" si="2"/>
        <v>0</v>
      </c>
      <c r="J16" s="443">
        <f t="shared" si="2"/>
        <v>0</v>
      </c>
      <c r="K16" s="442">
        <f t="shared" si="2"/>
        <v>0</v>
      </c>
      <c r="L16" s="442">
        <f t="shared" si="2"/>
        <v>0</v>
      </c>
      <c r="M16" s="442">
        <f t="shared" si="2"/>
        <v>0</v>
      </c>
      <c r="N16" s="443">
        <f t="shared" si="2"/>
        <v>0</v>
      </c>
      <c r="O16" s="442">
        <f t="shared" si="2"/>
        <v>0</v>
      </c>
      <c r="P16" s="446">
        <f t="shared" si="2"/>
        <v>0</v>
      </c>
    </row>
    <row r="17" spans="3:16" ht="17.25" customHeight="1">
      <c r="C17" s="318"/>
      <c r="D17" s="321"/>
      <c r="E17" s="327" t="s">
        <v>28</v>
      </c>
      <c r="F17" s="323">
        <v>0</v>
      </c>
      <c r="G17" s="323">
        <v>0</v>
      </c>
      <c r="H17" s="444">
        <f>SUM(F17:G17)</f>
        <v>0</v>
      </c>
      <c r="I17" s="324">
        <v>0</v>
      </c>
      <c r="J17" s="325">
        <v>0</v>
      </c>
      <c r="K17" s="323">
        <v>0</v>
      </c>
      <c r="L17" s="323">
        <v>0</v>
      </c>
      <c r="M17" s="323">
        <v>0</v>
      </c>
      <c r="N17" s="325">
        <v>0</v>
      </c>
      <c r="O17" s="442">
        <f>SUM(I17:N17)</f>
        <v>0</v>
      </c>
      <c r="P17" s="446">
        <f>H17+O17</f>
        <v>0</v>
      </c>
    </row>
    <row r="18" spans="3:16" ht="17.25" customHeight="1">
      <c r="C18" s="318"/>
      <c r="D18" s="321"/>
      <c r="E18" s="327" t="s">
        <v>29</v>
      </c>
      <c r="F18" s="323">
        <v>0</v>
      </c>
      <c r="G18" s="323">
        <v>0</v>
      </c>
      <c r="H18" s="444">
        <f>SUM(F18:G18)</f>
        <v>0</v>
      </c>
      <c r="I18" s="324">
        <v>0</v>
      </c>
      <c r="J18" s="325">
        <v>0</v>
      </c>
      <c r="K18" s="323">
        <v>0</v>
      </c>
      <c r="L18" s="323">
        <v>0</v>
      </c>
      <c r="M18" s="323">
        <v>0</v>
      </c>
      <c r="N18" s="325">
        <v>0</v>
      </c>
      <c r="O18" s="442">
        <f>SUM(I18:N18)</f>
        <v>0</v>
      </c>
      <c r="P18" s="446">
        <f>H18+O18</f>
        <v>0</v>
      </c>
    </row>
    <row r="19" spans="3:16" ht="17.25" customHeight="1">
      <c r="C19" s="318"/>
      <c r="D19" s="319" t="s">
        <v>12</v>
      </c>
      <c r="E19" s="320"/>
      <c r="F19" s="442">
        <f aca="true" t="shared" si="3" ref="F19:P19">SUM(F20:F22)</f>
        <v>0</v>
      </c>
      <c r="G19" s="443">
        <f t="shared" si="3"/>
        <v>0</v>
      </c>
      <c r="H19" s="444">
        <f t="shared" si="3"/>
        <v>0</v>
      </c>
      <c r="I19" s="445">
        <f t="shared" si="3"/>
        <v>0</v>
      </c>
      <c r="J19" s="443">
        <f t="shared" si="3"/>
        <v>0</v>
      </c>
      <c r="K19" s="442">
        <f t="shared" si="3"/>
        <v>0</v>
      </c>
      <c r="L19" s="442">
        <f t="shared" si="3"/>
        <v>0</v>
      </c>
      <c r="M19" s="442">
        <f t="shared" si="3"/>
        <v>0</v>
      </c>
      <c r="N19" s="443">
        <f t="shared" si="3"/>
        <v>0</v>
      </c>
      <c r="O19" s="442">
        <f t="shared" si="3"/>
        <v>0</v>
      </c>
      <c r="P19" s="446">
        <f t="shared" si="3"/>
        <v>0</v>
      </c>
    </row>
    <row r="20" spans="3:16" ht="17.25" customHeight="1">
      <c r="C20" s="318"/>
      <c r="D20" s="321"/>
      <c r="E20" s="322" t="s">
        <v>30</v>
      </c>
      <c r="F20" s="323">
        <v>0</v>
      </c>
      <c r="G20" s="323">
        <v>0</v>
      </c>
      <c r="H20" s="444">
        <f>SUM(F20:G20)</f>
        <v>0</v>
      </c>
      <c r="I20" s="324">
        <v>0</v>
      </c>
      <c r="J20" s="325">
        <v>0</v>
      </c>
      <c r="K20" s="323">
        <v>0</v>
      </c>
      <c r="L20" s="323">
        <v>0</v>
      </c>
      <c r="M20" s="323">
        <v>0</v>
      </c>
      <c r="N20" s="325">
        <v>0</v>
      </c>
      <c r="O20" s="442">
        <f>SUM(I20:N20)</f>
        <v>0</v>
      </c>
      <c r="P20" s="446">
        <f>H20+O20</f>
        <v>0</v>
      </c>
    </row>
    <row r="21" spans="3:16" ht="24.75" customHeight="1">
      <c r="C21" s="318"/>
      <c r="D21" s="321"/>
      <c r="E21" s="328" t="s">
        <v>31</v>
      </c>
      <c r="F21" s="323">
        <v>0</v>
      </c>
      <c r="G21" s="323">
        <v>0</v>
      </c>
      <c r="H21" s="444">
        <f>SUM(F21:G21)</f>
        <v>0</v>
      </c>
      <c r="I21" s="324">
        <v>0</v>
      </c>
      <c r="J21" s="325">
        <v>0</v>
      </c>
      <c r="K21" s="323">
        <v>0</v>
      </c>
      <c r="L21" s="323">
        <v>0</v>
      </c>
      <c r="M21" s="323">
        <v>0</v>
      </c>
      <c r="N21" s="325">
        <v>0</v>
      </c>
      <c r="O21" s="442">
        <f>SUM(I21:N21)</f>
        <v>0</v>
      </c>
      <c r="P21" s="446">
        <f>H21+O21</f>
        <v>0</v>
      </c>
    </row>
    <row r="22" spans="3:16" ht="24.75" customHeight="1">
      <c r="C22" s="318"/>
      <c r="D22" s="327"/>
      <c r="E22" s="328" t="s">
        <v>32</v>
      </c>
      <c r="F22" s="323">
        <v>0</v>
      </c>
      <c r="G22" s="323">
        <v>0</v>
      </c>
      <c r="H22" s="444">
        <f>SUM(F22:G22)</f>
        <v>0</v>
      </c>
      <c r="I22" s="324">
        <v>0</v>
      </c>
      <c r="J22" s="325">
        <v>0</v>
      </c>
      <c r="K22" s="323">
        <v>0</v>
      </c>
      <c r="L22" s="323">
        <v>0</v>
      </c>
      <c r="M22" s="323">
        <v>0</v>
      </c>
      <c r="N22" s="325">
        <v>0</v>
      </c>
      <c r="O22" s="442">
        <f>SUM(I22:N22)</f>
        <v>0</v>
      </c>
      <c r="P22" s="446">
        <f>H22+O22</f>
        <v>0</v>
      </c>
    </row>
    <row r="23" spans="3:16" ht="17.25" customHeight="1">
      <c r="C23" s="318"/>
      <c r="D23" s="319" t="s">
        <v>534</v>
      </c>
      <c r="E23" s="320"/>
      <c r="F23" s="442">
        <f aca="true" t="shared" si="4" ref="F23:P23">SUM(F24:F26)</f>
        <v>0</v>
      </c>
      <c r="G23" s="443">
        <f t="shared" si="4"/>
        <v>0</v>
      </c>
      <c r="H23" s="444">
        <f t="shared" si="4"/>
        <v>0</v>
      </c>
      <c r="I23" s="445">
        <f t="shared" si="4"/>
        <v>0</v>
      </c>
      <c r="J23" s="443">
        <f t="shared" si="4"/>
        <v>0</v>
      </c>
      <c r="K23" s="442">
        <f t="shared" si="4"/>
        <v>0</v>
      </c>
      <c r="L23" s="442">
        <f t="shared" si="4"/>
        <v>0</v>
      </c>
      <c r="M23" s="442">
        <f t="shared" si="4"/>
        <v>0</v>
      </c>
      <c r="N23" s="443">
        <f t="shared" si="4"/>
        <v>0</v>
      </c>
      <c r="O23" s="442">
        <f t="shared" si="4"/>
        <v>0</v>
      </c>
      <c r="P23" s="446">
        <f t="shared" si="4"/>
        <v>0</v>
      </c>
    </row>
    <row r="24" spans="3:16" ht="17.25" customHeight="1">
      <c r="C24" s="318"/>
      <c r="D24" s="321"/>
      <c r="E24" s="329" t="s">
        <v>393</v>
      </c>
      <c r="F24" s="323">
        <v>0</v>
      </c>
      <c r="G24" s="323">
        <v>0</v>
      </c>
      <c r="H24" s="444">
        <f>SUM(F24:G24)</f>
        <v>0</v>
      </c>
      <c r="I24" s="324">
        <v>0</v>
      </c>
      <c r="J24" s="325">
        <v>0</v>
      </c>
      <c r="K24" s="323">
        <v>0</v>
      </c>
      <c r="L24" s="323">
        <v>0</v>
      </c>
      <c r="M24" s="323">
        <v>0</v>
      </c>
      <c r="N24" s="325">
        <v>0</v>
      </c>
      <c r="O24" s="442">
        <f>SUM(I24:N24)</f>
        <v>0</v>
      </c>
      <c r="P24" s="446">
        <f>H24+O24</f>
        <v>0</v>
      </c>
    </row>
    <row r="25" spans="3:16" ht="17.25" customHeight="1">
      <c r="C25" s="318"/>
      <c r="D25" s="330"/>
      <c r="E25" s="327" t="s">
        <v>394</v>
      </c>
      <c r="F25" s="323">
        <v>0</v>
      </c>
      <c r="G25" s="323">
        <v>0</v>
      </c>
      <c r="H25" s="444">
        <f>SUM(F25:G25)</f>
        <v>0</v>
      </c>
      <c r="I25" s="324">
        <v>0</v>
      </c>
      <c r="J25" s="325">
        <v>0</v>
      </c>
      <c r="K25" s="323">
        <v>0</v>
      </c>
      <c r="L25" s="323">
        <v>0</v>
      </c>
      <c r="M25" s="323">
        <v>0</v>
      </c>
      <c r="N25" s="325">
        <v>0</v>
      </c>
      <c r="O25" s="442">
        <f>SUM(I25:N25)</f>
        <v>0</v>
      </c>
      <c r="P25" s="446">
        <f>H25+O25</f>
        <v>0</v>
      </c>
    </row>
    <row r="26" spans="3:16" ht="17.25" customHeight="1">
      <c r="C26" s="318"/>
      <c r="D26" s="331"/>
      <c r="E26" s="322" t="s">
        <v>395</v>
      </c>
      <c r="F26" s="323">
        <v>0</v>
      </c>
      <c r="G26" s="323">
        <v>0</v>
      </c>
      <c r="H26" s="444">
        <f>SUM(F26:G26)</f>
        <v>0</v>
      </c>
      <c r="I26" s="324">
        <v>0</v>
      </c>
      <c r="J26" s="325">
        <v>0</v>
      </c>
      <c r="K26" s="323">
        <v>0</v>
      </c>
      <c r="L26" s="323">
        <v>0</v>
      </c>
      <c r="M26" s="323">
        <v>0</v>
      </c>
      <c r="N26" s="325">
        <v>0</v>
      </c>
      <c r="O26" s="442">
        <f>SUM(I26:N26)</f>
        <v>0</v>
      </c>
      <c r="P26" s="446">
        <f>H26+O26</f>
        <v>0</v>
      </c>
    </row>
    <row r="27" spans="3:16" ht="17.25" customHeight="1">
      <c r="C27" s="318"/>
      <c r="D27" s="321" t="s">
        <v>721</v>
      </c>
      <c r="E27" s="332"/>
      <c r="F27" s="323">
        <v>0</v>
      </c>
      <c r="G27" s="323">
        <v>0</v>
      </c>
      <c r="H27" s="444">
        <f>SUM(F27:G27)</f>
        <v>0</v>
      </c>
      <c r="I27" s="324">
        <v>0</v>
      </c>
      <c r="J27" s="325">
        <v>0</v>
      </c>
      <c r="K27" s="323">
        <v>0</v>
      </c>
      <c r="L27" s="323">
        <v>0</v>
      </c>
      <c r="M27" s="323">
        <v>0</v>
      </c>
      <c r="N27" s="325">
        <v>0</v>
      </c>
      <c r="O27" s="442">
        <f>SUM(I27:N27)</f>
        <v>0</v>
      </c>
      <c r="P27" s="446">
        <f>H27+O27</f>
        <v>0</v>
      </c>
    </row>
    <row r="28" spans="3:16" ht="17.25" customHeight="1">
      <c r="C28" s="333"/>
      <c r="D28" s="334" t="s">
        <v>722</v>
      </c>
      <c r="E28" s="335"/>
      <c r="F28" s="336">
        <v>0</v>
      </c>
      <c r="G28" s="336">
        <v>0</v>
      </c>
      <c r="H28" s="452">
        <f>SUM(F28:G28)</f>
        <v>0</v>
      </c>
      <c r="I28" s="337">
        <v>0</v>
      </c>
      <c r="J28" s="338">
        <v>0</v>
      </c>
      <c r="K28" s="336">
        <v>0</v>
      </c>
      <c r="L28" s="336">
        <v>0</v>
      </c>
      <c r="M28" s="336">
        <v>0</v>
      </c>
      <c r="N28" s="338">
        <v>0</v>
      </c>
      <c r="O28" s="452">
        <f>SUM(I28:N28)</f>
        <v>0</v>
      </c>
      <c r="P28" s="454">
        <f>H28+O28</f>
        <v>0</v>
      </c>
    </row>
    <row r="29" spans="3:16" ht="17.25" customHeight="1">
      <c r="C29" s="316" t="s">
        <v>723</v>
      </c>
      <c r="D29" s="339"/>
      <c r="E29" s="340"/>
      <c r="F29" s="437">
        <f aca="true" t="shared" si="5" ref="F29:P29">SUM(F31:F36)</f>
        <v>0</v>
      </c>
      <c r="G29" s="438">
        <f t="shared" si="5"/>
        <v>0</v>
      </c>
      <c r="H29" s="439">
        <f t="shared" si="5"/>
        <v>0</v>
      </c>
      <c r="I29" s="440">
        <f t="shared" si="5"/>
        <v>0</v>
      </c>
      <c r="J29" s="438">
        <f t="shared" si="5"/>
        <v>0</v>
      </c>
      <c r="K29" s="437">
        <f t="shared" si="5"/>
        <v>0</v>
      </c>
      <c r="L29" s="437">
        <f t="shared" si="5"/>
        <v>0</v>
      </c>
      <c r="M29" s="437">
        <f t="shared" si="5"/>
        <v>0</v>
      </c>
      <c r="N29" s="438">
        <f t="shared" si="5"/>
        <v>0</v>
      </c>
      <c r="O29" s="437">
        <f t="shared" si="5"/>
        <v>0</v>
      </c>
      <c r="P29" s="441">
        <f t="shared" si="5"/>
        <v>0</v>
      </c>
    </row>
    <row r="30" spans="3:16" ht="17.25" customHeight="1">
      <c r="C30" s="318"/>
      <c r="D30" s="1678" t="s">
        <v>1353</v>
      </c>
      <c r="E30" s="1679"/>
      <c r="F30" s="550">
        <v>0</v>
      </c>
      <c r="G30" s="342">
        <v>0</v>
      </c>
      <c r="H30" s="444">
        <f aca="true" t="shared" si="6" ref="H30:H37">SUM(F30:G30)</f>
        <v>0</v>
      </c>
      <c r="I30" s="341"/>
      <c r="J30" s="325">
        <v>0</v>
      </c>
      <c r="K30" s="323">
        <v>0</v>
      </c>
      <c r="L30" s="323">
        <v>0</v>
      </c>
      <c r="M30" s="323">
        <v>0</v>
      </c>
      <c r="N30" s="325">
        <v>0</v>
      </c>
      <c r="O30" s="442">
        <f>SUM(I30:N30)</f>
        <v>0</v>
      </c>
      <c r="P30" s="446">
        <f aca="true" t="shared" si="7" ref="P30:P37">H30+O30</f>
        <v>0</v>
      </c>
    </row>
    <row r="31" spans="3:16" ht="17.25" customHeight="1">
      <c r="C31" s="318"/>
      <c r="D31" s="322" t="s">
        <v>724</v>
      </c>
      <c r="E31" s="326"/>
      <c r="F31" s="550">
        <v>0</v>
      </c>
      <c r="G31" s="342">
        <v>0</v>
      </c>
      <c r="H31" s="444">
        <f t="shared" si="6"/>
        <v>0</v>
      </c>
      <c r="I31" s="341"/>
      <c r="J31" s="325">
        <v>0</v>
      </c>
      <c r="K31" s="323">
        <v>0</v>
      </c>
      <c r="L31" s="323">
        <v>0</v>
      </c>
      <c r="M31" s="323">
        <v>0</v>
      </c>
      <c r="N31" s="325">
        <v>0</v>
      </c>
      <c r="O31" s="442">
        <f aca="true" t="shared" si="8" ref="O31:O37">SUM(I31:N31)</f>
        <v>0</v>
      </c>
      <c r="P31" s="446">
        <f t="shared" si="7"/>
        <v>0</v>
      </c>
    </row>
    <row r="32" spans="3:16" ht="17.25" customHeight="1">
      <c r="C32" s="318"/>
      <c r="D32" s="322" t="s">
        <v>725</v>
      </c>
      <c r="E32" s="326"/>
      <c r="F32" s="323">
        <v>0</v>
      </c>
      <c r="G32" s="323">
        <v>0</v>
      </c>
      <c r="H32" s="444">
        <f t="shared" si="6"/>
        <v>0</v>
      </c>
      <c r="I32" s="324">
        <v>0</v>
      </c>
      <c r="J32" s="325">
        <v>0</v>
      </c>
      <c r="K32" s="323">
        <v>0</v>
      </c>
      <c r="L32" s="323">
        <v>0</v>
      </c>
      <c r="M32" s="323">
        <v>0</v>
      </c>
      <c r="N32" s="325">
        <v>0</v>
      </c>
      <c r="O32" s="442">
        <f t="shared" si="8"/>
        <v>0</v>
      </c>
      <c r="P32" s="446">
        <f t="shared" si="7"/>
        <v>0</v>
      </c>
    </row>
    <row r="33" spans="3:16" ht="17.25" customHeight="1">
      <c r="C33" s="318"/>
      <c r="D33" s="322" t="s">
        <v>726</v>
      </c>
      <c r="E33" s="326"/>
      <c r="F33" s="323">
        <v>0</v>
      </c>
      <c r="G33" s="323">
        <v>0</v>
      </c>
      <c r="H33" s="444">
        <f t="shared" si="6"/>
        <v>0</v>
      </c>
      <c r="I33" s="324">
        <v>0</v>
      </c>
      <c r="J33" s="325">
        <v>0</v>
      </c>
      <c r="K33" s="323">
        <v>0</v>
      </c>
      <c r="L33" s="323">
        <v>0</v>
      </c>
      <c r="M33" s="323">
        <v>0</v>
      </c>
      <c r="N33" s="325">
        <v>0</v>
      </c>
      <c r="O33" s="442">
        <f t="shared" si="8"/>
        <v>0</v>
      </c>
      <c r="P33" s="446">
        <f t="shared" si="7"/>
        <v>0</v>
      </c>
    </row>
    <row r="34" spans="3:16" ht="17.25" customHeight="1">
      <c r="C34" s="318"/>
      <c r="D34" s="322" t="s">
        <v>727</v>
      </c>
      <c r="E34" s="326"/>
      <c r="F34" s="342">
        <v>0</v>
      </c>
      <c r="G34" s="342">
        <v>0</v>
      </c>
      <c r="H34" s="444">
        <f t="shared" si="6"/>
        <v>0</v>
      </c>
      <c r="I34" s="341"/>
      <c r="J34" s="325">
        <v>0</v>
      </c>
      <c r="K34" s="323">
        <v>0</v>
      </c>
      <c r="L34" s="323">
        <v>0</v>
      </c>
      <c r="M34" s="323">
        <v>0</v>
      </c>
      <c r="N34" s="325">
        <v>0</v>
      </c>
      <c r="O34" s="442">
        <f t="shared" si="8"/>
        <v>0</v>
      </c>
      <c r="P34" s="446">
        <f t="shared" si="7"/>
        <v>0</v>
      </c>
    </row>
    <row r="35" spans="3:17" ht="17.25" customHeight="1">
      <c r="C35" s="318"/>
      <c r="D35" s="322" t="s">
        <v>728</v>
      </c>
      <c r="E35" s="326"/>
      <c r="F35" s="550">
        <v>0</v>
      </c>
      <c r="G35" s="342">
        <v>0</v>
      </c>
      <c r="H35" s="444">
        <f t="shared" si="6"/>
        <v>0</v>
      </c>
      <c r="I35" s="343"/>
      <c r="J35" s="325">
        <v>0</v>
      </c>
      <c r="K35" s="323">
        <v>0</v>
      </c>
      <c r="L35" s="323">
        <v>0</v>
      </c>
      <c r="M35" s="323">
        <v>0</v>
      </c>
      <c r="N35" s="557">
        <v>0</v>
      </c>
      <c r="O35" s="442">
        <f t="shared" si="8"/>
        <v>0</v>
      </c>
      <c r="P35" s="446">
        <f t="shared" si="7"/>
        <v>0</v>
      </c>
      <c r="Q35" s="552"/>
    </row>
    <row r="36" spans="3:16" ht="24.75" customHeight="1">
      <c r="C36" s="352"/>
      <c r="D36" s="1676" t="s">
        <v>679</v>
      </c>
      <c r="E36" s="1677"/>
      <c r="F36" s="355">
        <v>0</v>
      </c>
      <c r="G36" s="355">
        <v>0</v>
      </c>
      <c r="H36" s="444">
        <f t="shared" si="6"/>
        <v>0</v>
      </c>
      <c r="I36" s="341"/>
      <c r="J36" s="353">
        <v>0</v>
      </c>
      <c r="K36" s="355">
        <v>0</v>
      </c>
      <c r="L36" s="355">
        <v>0</v>
      </c>
      <c r="M36" s="355">
        <v>0</v>
      </c>
      <c r="N36" s="353">
        <v>0</v>
      </c>
      <c r="O36" s="459">
        <f t="shared" si="8"/>
        <v>0</v>
      </c>
      <c r="P36" s="460">
        <f t="shared" si="7"/>
        <v>0</v>
      </c>
    </row>
    <row r="37" spans="3:16" ht="24.75" customHeight="1">
      <c r="C37" s="333"/>
      <c r="D37" s="1674" t="s">
        <v>1354</v>
      </c>
      <c r="E37" s="1675"/>
      <c r="F37" s="351">
        <v>0</v>
      </c>
      <c r="G37" s="351">
        <v>0</v>
      </c>
      <c r="H37" s="444">
        <f t="shared" si="6"/>
        <v>0</v>
      </c>
      <c r="I37" s="551"/>
      <c r="J37" s="350">
        <v>0</v>
      </c>
      <c r="K37" s="351">
        <v>0</v>
      </c>
      <c r="L37" s="351">
        <v>0</v>
      </c>
      <c r="M37" s="351">
        <v>0</v>
      </c>
      <c r="N37" s="350">
        <v>0</v>
      </c>
      <c r="O37" s="459">
        <f t="shared" si="8"/>
        <v>0</v>
      </c>
      <c r="P37" s="460">
        <f t="shared" si="7"/>
        <v>0</v>
      </c>
    </row>
    <row r="38" spans="3:16" ht="17.25" customHeight="1">
      <c r="C38" s="318" t="s">
        <v>729</v>
      </c>
      <c r="D38" s="320"/>
      <c r="E38" s="320"/>
      <c r="F38" s="438">
        <f>SUM(F39:F41)</f>
        <v>0</v>
      </c>
      <c r="G38" s="438">
        <f>SUM(G39:G41)</f>
        <v>0</v>
      </c>
      <c r="H38" s="439">
        <f>SUM(H39:H41)</f>
        <v>0</v>
      </c>
      <c r="I38" s="447"/>
      <c r="J38" s="438">
        <f aca="true" t="shared" si="9" ref="J38:P38">SUM(J39:J41)</f>
        <v>0</v>
      </c>
      <c r="K38" s="437">
        <f t="shared" si="9"/>
        <v>0</v>
      </c>
      <c r="L38" s="437">
        <f t="shared" si="9"/>
        <v>0</v>
      </c>
      <c r="M38" s="437">
        <f t="shared" si="9"/>
        <v>0</v>
      </c>
      <c r="N38" s="438">
        <f t="shared" si="9"/>
        <v>0</v>
      </c>
      <c r="O38" s="437">
        <f t="shared" si="9"/>
        <v>0</v>
      </c>
      <c r="P38" s="441">
        <f t="shared" si="9"/>
        <v>0</v>
      </c>
    </row>
    <row r="39" spans="3:16" ht="17.25" customHeight="1">
      <c r="C39" s="318"/>
      <c r="D39" s="329" t="s">
        <v>988</v>
      </c>
      <c r="E39" s="329"/>
      <c r="F39" s="325">
        <v>0</v>
      </c>
      <c r="G39" s="325">
        <v>0</v>
      </c>
      <c r="H39" s="444">
        <f>SUM(F39:G39)</f>
        <v>0</v>
      </c>
      <c r="I39" s="345"/>
      <c r="J39" s="325">
        <v>0</v>
      </c>
      <c r="K39" s="323">
        <v>0</v>
      </c>
      <c r="L39" s="323">
        <v>0</v>
      </c>
      <c r="M39" s="323">
        <v>0</v>
      </c>
      <c r="N39" s="325">
        <v>0</v>
      </c>
      <c r="O39" s="442">
        <f>SUM(I39:N39)</f>
        <v>0</v>
      </c>
      <c r="P39" s="446">
        <f>H39+O39</f>
        <v>0</v>
      </c>
    </row>
    <row r="40" spans="3:16" ht="17.25" customHeight="1">
      <c r="C40" s="318"/>
      <c r="D40" s="329" t="s">
        <v>989</v>
      </c>
      <c r="E40" s="329"/>
      <c r="F40" s="323">
        <v>0</v>
      </c>
      <c r="G40" s="323">
        <v>0</v>
      </c>
      <c r="H40" s="444">
        <f>SUM(F40:G40)</f>
        <v>0</v>
      </c>
      <c r="I40" s="346"/>
      <c r="J40" s="325">
        <v>0</v>
      </c>
      <c r="K40" s="323">
        <v>0</v>
      </c>
      <c r="L40" s="323">
        <v>0</v>
      </c>
      <c r="M40" s="323">
        <v>0</v>
      </c>
      <c r="N40" s="325">
        <v>0</v>
      </c>
      <c r="O40" s="442">
        <f>SUM(I40:N40)</f>
        <v>0</v>
      </c>
      <c r="P40" s="446">
        <f>H40+O40</f>
        <v>0</v>
      </c>
    </row>
    <row r="41" spans="3:16" ht="17.25" customHeight="1">
      <c r="C41" s="318"/>
      <c r="D41" s="347" t="s">
        <v>990</v>
      </c>
      <c r="E41" s="347"/>
      <c r="F41" s="348">
        <v>0</v>
      </c>
      <c r="G41" s="348">
        <v>0</v>
      </c>
      <c r="H41" s="453">
        <f>SUM(F41:G41)</f>
        <v>0</v>
      </c>
      <c r="I41" s="349"/>
      <c r="J41" s="350">
        <v>0</v>
      </c>
      <c r="K41" s="351">
        <v>0</v>
      </c>
      <c r="L41" s="351">
        <v>0</v>
      </c>
      <c r="M41" s="351">
        <v>0</v>
      </c>
      <c r="N41" s="350">
        <v>0</v>
      </c>
      <c r="O41" s="455">
        <f>SUM(I41:N41)</f>
        <v>0</v>
      </c>
      <c r="P41" s="456">
        <f>H41+O41</f>
        <v>0</v>
      </c>
    </row>
    <row r="42" spans="3:16" ht="17.25" customHeight="1" thickBot="1">
      <c r="C42" s="392" t="s">
        <v>4</v>
      </c>
      <c r="D42" s="393"/>
      <c r="E42" s="393"/>
      <c r="F42" s="448">
        <f aca="true" t="shared" si="10" ref="F42:P42">F9+F29+F38</f>
        <v>0</v>
      </c>
      <c r="G42" s="449">
        <f t="shared" si="10"/>
        <v>0</v>
      </c>
      <c r="H42" s="450">
        <f t="shared" si="10"/>
        <v>0</v>
      </c>
      <c r="I42" s="451">
        <f t="shared" si="10"/>
        <v>0</v>
      </c>
      <c r="J42" s="449">
        <f t="shared" si="10"/>
        <v>0</v>
      </c>
      <c r="K42" s="448">
        <f t="shared" si="10"/>
        <v>0</v>
      </c>
      <c r="L42" s="448">
        <f t="shared" si="10"/>
        <v>0</v>
      </c>
      <c r="M42" s="448">
        <f t="shared" si="10"/>
        <v>0</v>
      </c>
      <c r="N42" s="449">
        <f t="shared" si="10"/>
        <v>0</v>
      </c>
      <c r="O42" s="448">
        <f t="shared" si="10"/>
        <v>0</v>
      </c>
      <c r="P42" s="457">
        <f t="shared" si="10"/>
        <v>0</v>
      </c>
    </row>
    <row r="43" spans="3:16" ht="17.25" customHeight="1">
      <c r="C43" s="366" t="s">
        <v>739</v>
      </c>
      <c r="D43" s="361"/>
      <c r="E43" s="361"/>
      <c r="F43" s="361"/>
      <c r="G43" s="361"/>
      <c r="H43" s="361"/>
      <c r="I43" s="361"/>
      <c r="J43" s="361"/>
      <c r="K43" s="361"/>
      <c r="L43" s="361"/>
      <c r="M43" s="361"/>
      <c r="N43" s="361"/>
      <c r="O43" s="361"/>
      <c r="P43" s="362"/>
    </row>
    <row r="44" spans="3:17" ht="17.25" customHeight="1">
      <c r="C44" s="316" t="s">
        <v>20</v>
      </c>
      <c r="D44" s="317"/>
      <c r="E44" s="317"/>
      <c r="F44" s="437">
        <f aca="true" t="shared" si="11" ref="F44:P44">F45+F51+F54+F58+F60+F61</f>
        <v>0</v>
      </c>
      <c r="G44" s="438">
        <f t="shared" si="11"/>
        <v>0</v>
      </c>
      <c r="H44" s="439">
        <f t="shared" si="11"/>
        <v>0</v>
      </c>
      <c r="I44" s="440">
        <f t="shared" si="11"/>
        <v>0</v>
      </c>
      <c r="J44" s="438">
        <f t="shared" si="11"/>
        <v>0</v>
      </c>
      <c r="K44" s="437">
        <f t="shared" si="11"/>
        <v>0</v>
      </c>
      <c r="L44" s="437">
        <f t="shared" si="11"/>
        <v>0</v>
      </c>
      <c r="M44" s="437">
        <f t="shared" si="11"/>
        <v>0</v>
      </c>
      <c r="N44" s="438">
        <f t="shared" si="11"/>
        <v>0</v>
      </c>
      <c r="O44" s="437">
        <f t="shared" si="11"/>
        <v>0</v>
      </c>
      <c r="P44" s="441">
        <f t="shared" si="11"/>
        <v>0</v>
      </c>
      <c r="Q44" s="298"/>
    </row>
    <row r="45" spans="3:17" ht="17.25" customHeight="1">
      <c r="C45" s="318"/>
      <c r="D45" s="319" t="s">
        <v>21</v>
      </c>
      <c r="E45" s="320"/>
      <c r="F45" s="442">
        <f aca="true" t="shared" si="12" ref="F45:P45">SUM(F46:F50)</f>
        <v>0</v>
      </c>
      <c r="G45" s="443">
        <f t="shared" si="12"/>
        <v>0</v>
      </c>
      <c r="H45" s="444">
        <f t="shared" si="12"/>
        <v>0</v>
      </c>
      <c r="I45" s="445">
        <f t="shared" si="12"/>
        <v>0</v>
      </c>
      <c r="J45" s="443">
        <f t="shared" si="12"/>
        <v>0</v>
      </c>
      <c r="K45" s="442">
        <f t="shared" si="12"/>
        <v>0</v>
      </c>
      <c r="L45" s="442">
        <f t="shared" si="12"/>
        <v>0</v>
      </c>
      <c r="M45" s="442">
        <f t="shared" si="12"/>
        <v>0</v>
      </c>
      <c r="N45" s="443">
        <f t="shared" si="12"/>
        <v>0</v>
      </c>
      <c r="O45" s="442">
        <f t="shared" si="12"/>
        <v>0</v>
      </c>
      <c r="P45" s="446">
        <f t="shared" si="12"/>
        <v>0</v>
      </c>
      <c r="Q45" s="298"/>
    </row>
    <row r="46" spans="3:17" ht="17.25" customHeight="1">
      <c r="C46" s="318"/>
      <c r="D46" s="321"/>
      <c r="E46" s="322" t="s">
        <v>22</v>
      </c>
      <c r="F46" s="323">
        <v>0</v>
      </c>
      <c r="G46" s="325">
        <v>0</v>
      </c>
      <c r="H46" s="444">
        <f>SUM(F46:G46)</f>
        <v>0</v>
      </c>
      <c r="I46" s="324">
        <v>0</v>
      </c>
      <c r="J46" s="325">
        <v>0</v>
      </c>
      <c r="K46" s="323">
        <v>0</v>
      </c>
      <c r="L46" s="323">
        <v>0</v>
      </c>
      <c r="M46" s="323">
        <v>0</v>
      </c>
      <c r="N46" s="325">
        <v>0</v>
      </c>
      <c r="O46" s="442">
        <f>SUM(I46:N46)</f>
        <v>0</v>
      </c>
      <c r="P46" s="446">
        <f>H46+O46</f>
        <v>0</v>
      </c>
      <c r="Q46" s="298"/>
    </row>
    <row r="47" spans="3:17" ht="17.25" customHeight="1">
      <c r="C47" s="318"/>
      <c r="D47" s="321"/>
      <c r="E47" s="322" t="s">
        <v>23</v>
      </c>
      <c r="F47" s="323">
        <v>0</v>
      </c>
      <c r="G47" s="325">
        <v>0</v>
      </c>
      <c r="H47" s="444">
        <f>SUM(F47:G47)</f>
        <v>0</v>
      </c>
      <c r="I47" s="324">
        <v>0</v>
      </c>
      <c r="J47" s="325">
        <v>0</v>
      </c>
      <c r="K47" s="323">
        <v>0</v>
      </c>
      <c r="L47" s="323">
        <v>0</v>
      </c>
      <c r="M47" s="323">
        <v>0</v>
      </c>
      <c r="N47" s="325">
        <v>0</v>
      </c>
      <c r="O47" s="442">
        <f>SUM(I47:N47)</f>
        <v>0</v>
      </c>
      <c r="P47" s="446">
        <f>H47+O47</f>
        <v>0</v>
      </c>
      <c r="Q47" s="298"/>
    </row>
    <row r="48" spans="3:17" ht="17.25" customHeight="1">
      <c r="C48" s="318"/>
      <c r="D48" s="321"/>
      <c r="E48" s="322" t="s">
        <v>24</v>
      </c>
      <c r="F48" s="323">
        <v>0</v>
      </c>
      <c r="G48" s="325">
        <v>0</v>
      </c>
      <c r="H48" s="444">
        <f>SUM(F48:G48)</f>
        <v>0</v>
      </c>
      <c r="I48" s="324">
        <v>0</v>
      </c>
      <c r="J48" s="325">
        <v>0</v>
      </c>
      <c r="K48" s="323">
        <v>0</v>
      </c>
      <c r="L48" s="323">
        <v>0</v>
      </c>
      <c r="M48" s="323">
        <v>0</v>
      </c>
      <c r="N48" s="325">
        <v>0</v>
      </c>
      <c r="O48" s="442">
        <f>SUM(I48:N48)</f>
        <v>0</v>
      </c>
      <c r="P48" s="446">
        <f>H48+O48</f>
        <v>0</v>
      </c>
      <c r="Q48" s="298"/>
    </row>
    <row r="49" spans="3:17" ht="17.25" customHeight="1">
      <c r="C49" s="318"/>
      <c r="D49" s="321"/>
      <c r="E49" s="322" t="s">
        <v>25</v>
      </c>
      <c r="F49" s="323">
        <v>0</v>
      </c>
      <c r="G49" s="325">
        <v>0</v>
      </c>
      <c r="H49" s="444">
        <f>SUM(F49:G49)</f>
        <v>0</v>
      </c>
      <c r="I49" s="324">
        <v>0</v>
      </c>
      <c r="J49" s="325">
        <v>0</v>
      </c>
      <c r="K49" s="323">
        <v>0</v>
      </c>
      <c r="L49" s="323">
        <v>0</v>
      </c>
      <c r="M49" s="323">
        <v>0</v>
      </c>
      <c r="N49" s="325">
        <v>0</v>
      </c>
      <c r="O49" s="442">
        <f>SUM(I49:N49)</f>
        <v>0</v>
      </c>
      <c r="P49" s="446">
        <f>H49+O49</f>
        <v>0</v>
      </c>
      <c r="Q49" s="298"/>
    </row>
    <row r="50" spans="3:17" ht="17.25" customHeight="1">
      <c r="C50" s="318"/>
      <c r="D50" s="321"/>
      <c r="E50" s="322" t="s">
        <v>26</v>
      </c>
      <c r="F50" s="323">
        <v>0</v>
      </c>
      <c r="G50" s="325">
        <v>0</v>
      </c>
      <c r="H50" s="444">
        <f>SUM(F50:G50)</f>
        <v>0</v>
      </c>
      <c r="I50" s="324">
        <v>0</v>
      </c>
      <c r="J50" s="325">
        <v>0</v>
      </c>
      <c r="K50" s="323">
        <v>0</v>
      </c>
      <c r="L50" s="323">
        <v>0</v>
      </c>
      <c r="M50" s="323">
        <v>0</v>
      </c>
      <c r="N50" s="325">
        <v>0</v>
      </c>
      <c r="O50" s="442">
        <f>SUM(I50:N50)</f>
        <v>0</v>
      </c>
      <c r="P50" s="446">
        <f>H50+O50</f>
        <v>0</v>
      </c>
      <c r="Q50" s="298"/>
    </row>
    <row r="51" spans="3:17" ht="17.25" customHeight="1">
      <c r="C51" s="318"/>
      <c r="D51" s="319" t="s">
        <v>27</v>
      </c>
      <c r="E51" s="326"/>
      <c r="F51" s="442">
        <f aca="true" t="shared" si="13" ref="F51:P51">SUM(F52:F53)</f>
        <v>0</v>
      </c>
      <c r="G51" s="443">
        <f t="shared" si="13"/>
        <v>0</v>
      </c>
      <c r="H51" s="444">
        <f t="shared" si="13"/>
        <v>0</v>
      </c>
      <c r="I51" s="445">
        <f t="shared" si="13"/>
        <v>0</v>
      </c>
      <c r="J51" s="443">
        <f t="shared" si="13"/>
        <v>0</v>
      </c>
      <c r="K51" s="442">
        <f t="shared" si="13"/>
        <v>0</v>
      </c>
      <c r="L51" s="442">
        <f t="shared" si="13"/>
        <v>0</v>
      </c>
      <c r="M51" s="442">
        <f t="shared" si="13"/>
        <v>0</v>
      </c>
      <c r="N51" s="443">
        <f t="shared" si="13"/>
        <v>0</v>
      </c>
      <c r="O51" s="442">
        <f t="shared" si="13"/>
        <v>0</v>
      </c>
      <c r="P51" s="446">
        <f t="shared" si="13"/>
        <v>0</v>
      </c>
      <c r="Q51" s="298"/>
    </row>
    <row r="52" spans="3:17" ht="17.25" customHeight="1">
      <c r="C52" s="318"/>
      <c r="D52" s="321"/>
      <c r="E52" s="327" t="s">
        <v>28</v>
      </c>
      <c r="F52" s="323">
        <v>0</v>
      </c>
      <c r="G52" s="325">
        <v>0</v>
      </c>
      <c r="H52" s="444">
        <f>SUM(F52:G52)</f>
        <v>0</v>
      </c>
      <c r="I52" s="324">
        <v>0</v>
      </c>
      <c r="J52" s="325">
        <v>0</v>
      </c>
      <c r="K52" s="323">
        <v>0</v>
      </c>
      <c r="L52" s="323">
        <v>0</v>
      </c>
      <c r="M52" s="323">
        <v>0</v>
      </c>
      <c r="N52" s="325">
        <v>0</v>
      </c>
      <c r="O52" s="442">
        <f>SUM(I52:N52)</f>
        <v>0</v>
      </c>
      <c r="P52" s="446">
        <f>H52+O52</f>
        <v>0</v>
      </c>
      <c r="Q52" s="298"/>
    </row>
    <row r="53" spans="3:17" ht="17.25" customHeight="1">
      <c r="C53" s="318"/>
      <c r="D53" s="321"/>
      <c r="E53" s="327" t="s">
        <v>29</v>
      </c>
      <c r="F53" s="323">
        <v>0</v>
      </c>
      <c r="G53" s="325">
        <v>0</v>
      </c>
      <c r="H53" s="444">
        <f>SUM(F53:G53)</f>
        <v>0</v>
      </c>
      <c r="I53" s="324">
        <v>0</v>
      </c>
      <c r="J53" s="325">
        <v>0</v>
      </c>
      <c r="K53" s="323">
        <v>0</v>
      </c>
      <c r="L53" s="323">
        <v>0</v>
      </c>
      <c r="M53" s="323">
        <v>0</v>
      </c>
      <c r="N53" s="325">
        <v>0</v>
      </c>
      <c r="O53" s="442">
        <f>SUM(I53:N53)</f>
        <v>0</v>
      </c>
      <c r="P53" s="446">
        <f>H53+O53</f>
        <v>0</v>
      </c>
      <c r="Q53" s="298"/>
    </row>
    <row r="54" spans="3:17" ht="17.25" customHeight="1">
      <c r="C54" s="318"/>
      <c r="D54" s="319" t="s">
        <v>12</v>
      </c>
      <c r="E54" s="320"/>
      <c r="F54" s="442">
        <f aca="true" t="shared" si="14" ref="F54:P54">SUM(F55:F57)</f>
        <v>0</v>
      </c>
      <c r="G54" s="443">
        <f t="shared" si="14"/>
        <v>0</v>
      </c>
      <c r="H54" s="444">
        <f t="shared" si="14"/>
        <v>0</v>
      </c>
      <c r="I54" s="445">
        <f t="shared" si="14"/>
        <v>0</v>
      </c>
      <c r="J54" s="443">
        <f t="shared" si="14"/>
        <v>0</v>
      </c>
      <c r="K54" s="442">
        <f t="shared" si="14"/>
        <v>0</v>
      </c>
      <c r="L54" s="442">
        <f t="shared" si="14"/>
        <v>0</v>
      </c>
      <c r="M54" s="442">
        <f t="shared" si="14"/>
        <v>0</v>
      </c>
      <c r="N54" s="443">
        <f t="shared" si="14"/>
        <v>0</v>
      </c>
      <c r="O54" s="442">
        <f t="shared" si="14"/>
        <v>0</v>
      </c>
      <c r="P54" s="446">
        <f t="shared" si="14"/>
        <v>0</v>
      </c>
      <c r="Q54" s="298"/>
    </row>
    <row r="55" spans="3:17" ht="17.25" customHeight="1">
      <c r="C55" s="318"/>
      <c r="D55" s="321"/>
      <c r="E55" s="322" t="s">
        <v>30</v>
      </c>
      <c r="F55" s="323">
        <v>0</v>
      </c>
      <c r="G55" s="325">
        <v>0</v>
      </c>
      <c r="H55" s="444">
        <f>SUM(F55:G55)</f>
        <v>0</v>
      </c>
      <c r="I55" s="324">
        <v>0</v>
      </c>
      <c r="J55" s="325">
        <v>0</v>
      </c>
      <c r="K55" s="323">
        <v>0</v>
      </c>
      <c r="L55" s="323">
        <v>0</v>
      </c>
      <c r="M55" s="323">
        <v>0</v>
      </c>
      <c r="N55" s="325">
        <v>0</v>
      </c>
      <c r="O55" s="442">
        <f>SUM(I55:N55)</f>
        <v>0</v>
      </c>
      <c r="P55" s="446">
        <f>H55+O55</f>
        <v>0</v>
      </c>
      <c r="Q55" s="298"/>
    </row>
    <row r="56" spans="3:17" ht="24.75" customHeight="1">
      <c r="C56" s="318"/>
      <c r="D56" s="321"/>
      <c r="E56" s="328" t="s">
        <v>31</v>
      </c>
      <c r="F56" s="323">
        <v>0</v>
      </c>
      <c r="G56" s="325">
        <v>0</v>
      </c>
      <c r="H56" s="444">
        <f>SUM(F56:G56)</f>
        <v>0</v>
      </c>
      <c r="I56" s="324">
        <v>0</v>
      </c>
      <c r="J56" s="325">
        <v>0</v>
      </c>
      <c r="K56" s="323">
        <v>0</v>
      </c>
      <c r="L56" s="323">
        <v>0</v>
      </c>
      <c r="M56" s="323">
        <v>0</v>
      </c>
      <c r="N56" s="325">
        <v>0</v>
      </c>
      <c r="O56" s="442">
        <f>SUM(I56:N56)</f>
        <v>0</v>
      </c>
      <c r="P56" s="446">
        <f>H56+O56</f>
        <v>0</v>
      </c>
      <c r="Q56" s="298"/>
    </row>
    <row r="57" spans="3:17" ht="24.75" customHeight="1">
      <c r="C57" s="318"/>
      <c r="D57" s="327"/>
      <c r="E57" s="328" t="s">
        <v>32</v>
      </c>
      <c r="F57" s="323">
        <v>0</v>
      </c>
      <c r="G57" s="325">
        <v>0</v>
      </c>
      <c r="H57" s="444">
        <f>SUM(F57:G57)</f>
        <v>0</v>
      </c>
      <c r="I57" s="324">
        <v>0</v>
      </c>
      <c r="J57" s="325">
        <v>0</v>
      </c>
      <c r="K57" s="323">
        <v>0</v>
      </c>
      <c r="L57" s="323">
        <v>0</v>
      </c>
      <c r="M57" s="323">
        <v>0</v>
      </c>
      <c r="N57" s="325">
        <v>0</v>
      </c>
      <c r="O57" s="442">
        <f>SUM(I57:N57)</f>
        <v>0</v>
      </c>
      <c r="P57" s="446">
        <f>H57+O57</f>
        <v>0</v>
      </c>
      <c r="Q57" s="298"/>
    </row>
    <row r="58" spans="3:17" ht="17.25" customHeight="1">
      <c r="C58" s="318"/>
      <c r="D58" s="319" t="s">
        <v>534</v>
      </c>
      <c r="E58" s="320"/>
      <c r="F58" s="442">
        <f aca="true" t="shared" si="15" ref="F58:P58">F59</f>
        <v>0</v>
      </c>
      <c r="G58" s="443">
        <f t="shared" si="15"/>
        <v>0</v>
      </c>
      <c r="H58" s="444">
        <f t="shared" si="15"/>
        <v>0</v>
      </c>
      <c r="I58" s="445">
        <f t="shared" si="15"/>
        <v>0</v>
      </c>
      <c r="J58" s="443">
        <f t="shared" si="15"/>
        <v>0</v>
      </c>
      <c r="K58" s="442">
        <f t="shared" si="15"/>
        <v>0</v>
      </c>
      <c r="L58" s="442">
        <f t="shared" si="15"/>
        <v>0</v>
      </c>
      <c r="M58" s="442">
        <f t="shared" si="15"/>
        <v>0</v>
      </c>
      <c r="N58" s="443">
        <f t="shared" si="15"/>
        <v>0</v>
      </c>
      <c r="O58" s="442">
        <f t="shared" si="15"/>
        <v>0</v>
      </c>
      <c r="P58" s="446">
        <f t="shared" si="15"/>
        <v>0</v>
      </c>
      <c r="Q58" s="298"/>
    </row>
    <row r="59" spans="3:17" ht="17.25" customHeight="1">
      <c r="C59" s="318"/>
      <c r="D59" s="321"/>
      <c r="E59" s="322" t="s">
        <v>393</v>
      </c>
      <c r="F59" s="323">
        <v>0</v>
      </c>
      <c r="G59" s="325">
        <v>0</v>
      </c>
      <c r="H59" s="444">
        <f>SUM(F59:G59)</f>
        <v>0</v>
      </c>
      <c r="I59" s="324">
        <v>0</v>
      </c>
      <c r="J59" s="325">
        <v>0</v>
      </c>
      <c r="K59" s="323">
        <v>0</v>
      </c>
      <c r="L59" s="323">
        <v>0</v>
      </c>
      <c r="M59" s="323">
        <v>0</v>
      </c>
      <c r="N59" s="325">
        <v>0</v>
      </c>
      <c r="O59" s="442">
        <f>SUM(I59:N59)</f>
        <v>0</v>
      </c>
      <c r="P59" s="446">
        <f>H59+O59</f>
        <v>0</v>
      </c>
      <c r="Q59" s="298"/>
    </row>
    <row r="60" spans="3:17" ht="17.25" customHeight="1">
      <c r="C60" s="352"/>
      <c r="D60" s="322" t="s">
        <v>731</v>
      </c>
      <c r="E60" s="326"/>
      <c r="F60" s="353">
        <v>0</v>
      </c>
      <c r="G60" s="353">
        <v>0</v>
      </c>
      <c r="H60" s="458">
        <f>SUM(F60:G60)</f>
        <v>0</v>
      </c>
      <c r="I60" s="354">
        <v>0</v>
      </c>
      <c r="J60" s="353">
        <v>0</v>
      </c>
      <c r="K60" s="355">
        <v>0</v>
      </c>
      <c r="L60" s="355">
        <v>0</v>
      </c>
      <c r="M60" s="355">
        <v>0</v>
      </c>
      <c r="N60" s="353">
        <v>0</v>
      </c>
      <c r="O60" s="459">
        <f>SUM(I60:N60)</f>
        <v>0</v>
      </c>
      <c r="P60" s="460">
        <f>H60+O60</f>
        <v>0</v>
      </c>
      <c r="Q60" s="298"/>
    </row>
    <row r="61" spans="3:17" ht="17.25" customHeight="1">
      <c r="C61" s="333"/>
      <c r="D61" s="334" t="s">
        <v>722</v>
      </c>
      <c r="E61" s="335"/>
      <c r="F61" s="336">
        <v>0</v>
      </c>
      <c r="G61" s="338">
        <v>0</v>
      </c>
      <c r="H61" s="452">
        <f>SUM(F61:G61)</f>
        <v>0</v>
      </c>
      <c r="I61" s="337">
        <v>0</v>
      </c>
      <c r="J61" s="338">
        <v>0</v>
      </c>
      <c r="K61" s="336">
        <v>0</v>
      </c>
      <c r="L61" s="336">
        <v>0</v>
      </c>
      <c r="M61" s="336">
        <v>0</v>
      </c>
      <c r="N61" s="338">
        <v>0</v>
      </c>
      <c r="O61" s="452">
        <f>SUM(I61:N61)</f>
        <v>0</v>
      </c>
      <c r="P61" s="454">
        <f>H61+O61</f>
        <v>0</v>
      </c>
      <c r="Q61" s="298"/>
    </row>
    <row r="62" spans="3:16" ht="17.25" customHeight="1">
      <c r="C62" s="316" t="s">
        <v>723</v>
      </c>
      <c r="D62" s="339"/>
      <c r="E62" s="340"/>
      <c r="F62" s="437">
        <f aca="true" t="shared" si="16" ref="F62:P62">SUM(F64:F69)</f>
        <v>0</v>
      </c>
      <c r="G62" s="438">
        <f t="shared" si="16"/>
        <v>0</v>
      </c>
      <c r="H62" s="439">
        <f t="shared" si="16"/>
        <v>0</v>
      </c>
      <c r="I62" s="440">
        <f t="shared" si="16"/>
        <v>0</v>
      </c>
      <c r="J62" s="438">
        <f t="shared" si="16"/>
        <v>0</v>
      </c>
      <c r="K62" s="437">
        <f t="shared" si="16"/>
        <v>0</v>
      </c>
      <c r="L62" s="437">
        <f t="shared" si="16"/>
        <v>0</v>
      </c>
      <c r="M62" s="437">
        <f t="shared" si="16"/>
        <v>0</v>
      </c>
      <c r="N62" s="438">
        <f t="shared" si="16"/>
        <v>0</v>
      </c>
      <c r="O62" s="437">
        <f t="shared" si="16"/>
        <v>0</v>
      </c>
      <c r="P62" s="441">
        <f t="shared" si="16"/>
        <v>0</v>
      </c>
    </row>
    <row r="63" spans="3:16" ht="17.25" customHeight="1">
      <c r="C63" s="318"/>
      <c r="D63" s="1678" t="s">
        <v>1353</v>
      </c>
      <c r="E63" s="1679"/>
      <c r="F63" s="550">
        <v>0</v>
      </c>
      <c r="G63" s="342">
        <v>0</v>
      </c>
      <c r="H63" s="444">
        <f aca="true" t="shared" si="17" ref="H63:H70">SUM(F63:G63)</f>
        <v>0</v>
      </c>
      <c r="I63" s="341"/>
      <c r="J63" s="325">
        <v>0</v>
      </c>
      <c r="K63" s="323">
        <v>0</v>
      </c>
      <c r="L63" s="323">
        <v>0</v>
      </c>
      <c r="M63" s="323">
        <v>0</v>
      </c>
      <c r="N63" s="325">
        <v>0</v>
      </c>
      <c r="O63" s="442">
        <f>SUM(I63:N63)</f>
        <v>0</v>
      </c>
      <c r="P63" s="446">
        <f aca="true" t="shared" si="18" ref="P63:P70">H63+O63</f>
        <v>0</v>
      </c>
    </row>
    <row r="64" spans="3:16" ht="17.25" customHeight="1">
      <c r="C64" s="318"/>
      <c r="D64" s="322" t="s">
        <v>724</v>
      </c>
      <c r="E64" s="326"/>
      <c r="F64" s="550">
        <v>0</v>
      </c>
      <c r="G64" s="342">
        <v>0</v>
      </c>
      <c r="H64" s="444">
        <f t="shared" si="17"/>
        <v>0</v>
      </c>
      <c r="I64" s="341"/>
      <c r="J64" s="325">
        <v>0</v>
      </c>
      <c r="K64" s="323">
        <v>0</v>
      </c>
      <c r="L64" s="323">
        <v>0</v>
      </c>
      <c r="M64" s="323">
        <v>0</v>
      </c>
      <c r="N64" s="325">
        <v>0</v>
      </c>
      <c r="O64" s="442">
        <f aca="true" t="shared" si="19" ref="O64:O70">SUM(I64:N64)</f>
        <v>0</v>
      </c>
      <c r="P64" s="446">
        <f t="shared" si="18"/>
        <v>0</v>
      </c>
    </row>
    <row r="65" spans="3:16" ht="17.25" customHeight="1">
      <c r="C65" s="318"/>
      <c r="D65" s="322" t="s">
        <v>725</v>
      </c>
      <c r="E65" s="326"/>
      <c r="F65" s="323">
        <v>0</v>
      </c>
      <c r="G65" s="323">
        <v>0</v>
      </c>
      <c r="H65" s="444">
        <f t="shared" si="17"/>
        <v>0</v>
      </c>
      <c r="I65" s="324">
        <v>0</v>
      </c>
      <c r="J65" s="325">
        <v>0</v>
      </c>
      <c r="K65" s="323">
        <v>0</v>
      </c>
      <c r="L65" s="323">
        <v>0</v>
      </c>
      <c r="M65" s="323">
        <v>0</v>
      </c>
      <c r="N65" s="325">
        <v>0</v>
      </c>
      <c r="O65" s="442">
        <f t="shared" si="19"/>
        <v>0</v>
      </c>
      <c r="P65" s="446">
        <f t="shared" si="18"/>
        <v>0</v>
      </c>
    </row>
    <row r="66" spans="3:16" ht="17.25" customHeight="1">
      <c r="C66" s="318"/>
      <c r="D66" s="322" t="s">
        <v>726</v>
      </c>
      <c r="E66" s="326"/>
      <c r="F66" s="323">
        <v>0</v>
      </c>
      <c r="G66" s="323">
        <v>0</v>
      </c>
      <c r="H66" s="444">
        <f t="shared" si="17"/>
        <v>0</v>
      </c>
      <c r="I66" s="324">
        <v>0</v>
      </c>
      <c r="J66" s="325">
        <v>0</v>
      </c>
      <c r="K66" s="323">
        <v>0</v>
      </c>
      <c r="L66" s="323">
        <v>0</v>
      </c>
      <c r="M66" s="323">
        <v>0</v>
      </c>
      <c r="N66" s="325">
        <v>0</v>
      </c>
      <c r="O66" s="442">
        <f t="shared" si="19"/>
        <v>0</v>
      </c>
      <c r="P66" s="446">
        <f t="shared" si="18"/>
        <v>0</v>
      </c>
    </row>
    <row r="67" spans="3:16" ht="17.25" customHeight="1">
      <c r="C67" s="318"/>
      <c r="D67" s="322" t="s">
        <v>727</v>
      </c>
      <c r="E67" s="326"/>
      <c r="F67" s="342">
        <v>0</v>
      </c>
      <c r="G67" s="342">
        <v>0</v>
      </c>
      <c r="H67" s="444">
        <f t="shared" si="17"/>
        <v>0</v>
      </c>
      <c r="I67" s="341"/>
      <c r="J67" s="325">
        <v>0</v>
      </c>
      <c r="K67" s="323">
        <v>0</v>
      </c>
      <c r="L67" s="323">
        <v>0</v>
      </c>
      <c r="M67" s="323">
        <v>0</v>
      </c>
      <c r="N67" s="325">
        <v>0</v>
      </c>
      <c r="O67" s="442">
        <f t="shared" si="19"/>
        <v>0</v>
      </c>
      <c r="P67" s="446">
        <f t="shared" si="18"/>
        <v>0</v>
      </c>
    </row>
    <row r="68" spans="3:17" ht="17.25" customHeight="1">
      <c r="C68" s="318"/>
      <c r="D68" s="322" t="s">
        <v>728</v>
      </c>
      <c r="E68" s="326"/>
      <c r="F68" s="550">
        <v>0</v>
      </c>
      <c r="G68" s="342">
        <v>0</v>
      </c>
      <c r="H68" s="444">
        <f t="shared" si="17"/>
        <v>0</v>
      </c>
      <c r="I68" s="343"/>
      <c r="J68" s="325">
        <v>0</v>
      </c>
      <c r="K68" s="323">
        <v>0</v>
      </c>
      <c r="L68" s="323">
        <v>0</v>
      </c>
      <c r="M68" s="323">
        <v>0</v>
      </c>
      <c r="N68" s="555">
        <v>0</v>
      </c>
      <c r="O68" s="442">
        <f t="shared" si="19"/>
        <v>0</v>
      </c>
      <c r="P68" s="446">
        <f t="shared" si="18"/>
        <v>0</v>
      </c>
      <c r="Q68" s="552"/>
    </row>
    <row r="69" spans="3:16" ht="24.75" customHeight="1">
      <c r="C69" s="352"/>
      <c r="D69" s="1676" t="s">
        <v>679</v>
      </c>
      <c r="E69" s="1677"/>
      <c r="F69" s="355">
        <v>0</v>
      </c>
      <c r="G69" s="355">
        <v>0</v>
      </c>
      <c r="H69" s="444">
        <f t="shared" si="17"/>
        <v>0</v>
      </c>
      <c r="I69" s="341"/>
      <c r="J69" s="353">
        <v>0</v>
      </c>
      <c r="K69" s="355">
        <v>0</v>
      </c>
      <c r="L69" s="355">
        <v>0</v>
      </c>
      <c r="M69" s="355">
        <v>0</v>
      </c>
      <c r="N69" s="353">
        <v>0</v>
      </c>
      <c r="O69" s="459">
        <f t="shared" si="19"/>
        <v>0</v>
      </c>
      <c r="P69" s="460">
        <f t="shared" si="18"/>
        <v>0</v>
      </c>
    </row>
    <row r="70" spans="3:16" ht="24.75" customHeight="1">
      <c r="C70" s="333"/>
      <c r="D70" s="1674" t="s">
        <v>1354</v>
      </c>
      <c r="E70" s="1675"/>
      <c r="F70" s="351">
        <v>0</v>
      </c>
      <c r="G70" s="351">
        <v>0</v>
      </c>
      <c r="H70" s="444">
        <f t="shared" si="17"/>
        <v>0</v>
      </c>
      <c r="I70" s="551"/>
      <c r="J70" s="350">
        <v>0</v>
      </c>
      <c r="K70" s="351">
        <v>0</v>
      </c>
      <c r="L70" s="351">
        <v>0</v>
      </c>
      <c r="M70" s="351">
        <v>0</v>
      </c>
      <c r="N70" s="350">
        <v>0</v>
      </c>
      <c r="O70" s="459">
        <f t="shared" si="19"/>
        <v>0</v>
      </c>
      <c r="P70" s="460">
        <f t="shared" si="18"/>
        <v>0</v>
      </c>
    </row>
    <row r="71" spans="3:17" ht="17.25" customHeight="1">
      <c r="C71" s="318" t="s">
        <v>729</v>
      </c>
      <c r="D71" s="320"/>
      <c r="E71" s="320"/>
      <c r="F71" s="438">
        <f>SUM(F72:F74)</f>
        <v>0</v>
      </c>
      <c r="G71" s="438">
        <f>SUM(G72:G74)</f>
        <v>0</v>
      </c>
      <c r="H71" s="439">
        <f>SUM(H72:H74)</f>
        <v>0</v>
      </c>
      <c r="I71" s="447"/>
      <c r="J71" s="438">
        <f aca="true" t="shared" si="20" ref="J71:P71">SUM(J72:J74)</f>
        <v>0</v>
      </c>
      <c r="K71" s="437">
        <f t="shared" si="20"/>
        <v>0</v>
      </c>
      <c r="L71" s="437">
        <f t="shared" si="20"/>
        <v>0</v>
      </c>
      <c r="M71" s="437">
        <f t="shared" si="20"/>
        <v>0</v>
      </c>
      <c r="N71" s="438">
        <f t="shared" si="20"/>
        <v>0</v>
      </c>
      <c r="O71" s="437">
        <f t="shared" si="20"/>
        <v>0</v>
      </c>
      <c r="P71" s="441">
        <f t="shared" si="20"/>
        <v>0</v>
      </c>
      <c r="Q71" s="298"/>
    </row>
    <row r="72" spans="3:17" ht="17.25" customHeight="1">
      <c r="C72" s="318"/>
      <c r="D72" s="329" t="s">
        <v>988</v>
      </c>
      <c r="E72" s="329"/>
      <c r="F72" s="325">
        <v>0</v>
      </c>
      <c r="G72" s="325">
        <v>0</v>
      </c>
      <c r="H72" s="444">
        <f>SUM(F72:G72)</f>
        <v>0</v>
      </c>
      <c r="I72" s="345"/>
      <c r="J72" s="325">
        <v>0</v>
      </c>
      <c r="K72" s="323">
        <v>0</v>
      </c>
      <c r="L72" s="323">
        <v>0</v>
      </c>
      <c r="M72" s="323">
        <v>0</v>
      </c>
      <c r="N72" s="325">
        <v>0</v>
      </c>
      <c r="O72" s="442">
        <f>SUM(I72:N72)</f>
        <v>0</v>
      </c>
      <c r="P72" s="446">
        <f>H72+O72</f>
        <v>0</v>
      </c>
      <c r="Q72" s="298"/>
    </row>
    <row r="73" spans="3:17" ht="17.25" customHeight="1">
      <c r="C73" s="318"/>
      <c r="D73" s="329" t="s">
        <v>989</v>
      </c>
      <c r="E73" s="329"/>
      <c r="F73" s="323">
        <v>0</v>
      </c>
      <c r="G73" s="325">
        <v>0</v>
      </c>
      <c r="H73" s="444">
        <f>SUM(F73:G73)</f>
        <v>0</v>
      </c>
      <c r="I73" s="346"/>
      <c r="J73" s="325">
        <v>0</v>
      </c>
      <c r="K73" s="323">
        <v>0</v>
      </c>
      <c r="L73" s="323">
        <v>0</v>
      </c>
      <c r="M73" s="323">
        <v>0</v>
      </c>
      <c r="N73" s="325">
        <v>0</v>
      </c>
      <c r="O73" s="442">
        <f>SUM(I73:N73)</f>
        <v>0</v>
      </c>
      <c r="P73" s="446">
        <f>H73+O73</f>
        <v>0</v>
      </c>
      <c r="Q73" s="298"/>
    </row>
    <row r="74" spans="3:17" ht="17.25" customHeight="1">
      <c r="C74" s="318"/>
      <c r="D74" s="347" t="s">
        <v>990</v>
      </c>
      <c r="E74" s="347"/>
      <c r="F74" s="348">
        <v>0</v>
      </c>
      <c r="G74" s="356">
        <v>0</v>
      </c>
      <c r="H74" s="453">
        <f>SUM(F74:G74)</f>
        <v>0</v>
      </c>
      <c r="I74" s="349"/>
      <c r="J74" s="350">
        <v>0</v>
      </c>
      <c r="K74" s="351">
        <v>0</v>
      </c>
      <c r="L74" s="351">
        <v>0</v>
      </c>
      <c r="M74" s="351">
        <v>0</v>
      </c>
      <c r="N74" s="350">
        <v>0</v>
      </c>
      <c r="O74" s="455">
        <f>SUM(I74:N74)</f>
        <v>0</v>
      </c>
      <c r="P74" s="456">
        <f>H74+O74</f>
        <v>0</v>
      </c>
      <c r="Q74" s="298"/>
    </row>
    <row r="75" spans="3:17" ht="17.25" customHeight="1" thickBot="1">
      <c r="C75" s="553" t="s">
        <v>4</v>
      </c>
      <c r="D75" s="554"/>
      <c r="E75" s="554"/>
      <c r="F75" s="448">
        <f aca="true" t="shared" si="21" ref="F75:P75">F44+F62+F71</f>
        <v>0</v>
      </c>
      <c r="G75" s="449">
        <f t="shared" si="21"/>
        <v>0</v>
      </c>
      <c r="H75" s="450">
        <f t="shared" si="21"/>
        <v>0</v>
      </c>
      <c r="I75" s="451">
        <f t="shared" si="21"/>
        <v>0</v>
      </c>
      <c r="J75" s="449">
        <f t="shared" si="21"/>
        <v>0</v>
      </c>
      <c r="K75" s="448">
        <f t="shared" si="21"/>
        <v>0</v>
      </c>
      <c r="L75" s="448">
        <f t="shared" si="21"/>
        <v>0</v>
      </c>
      <c r="M75" s="448">
        <f t="shared" si="21"/>
        <v>0</v>
      </c>
      <c r="N75" s="449">
        <f t="shared" si="21"/>
        <v>0</v>
      </c>
      <c r="O75" s="448">
        <f t="shared" si="21"/>
        <v>0</v>
      </c>
      <c r="P75" s="457">
        <f t="shared" si="21"/>
        <v>0</v>
      </c>
      <c r="Q75" s="298"/>
    </row>
    <row r="76" spans="3:16" ht="17.25" customHeight="1">
      <c r="C76" s="366" t="s">
        <v>740</v>
      </c>
      <c r="D76" s="361"/>
      <c r="E76" s="361"/>
      <c r="F76" s="361"/>
      <c r="G76" s="361"/>
      <c r="H76" s="361"/>
      <c r="I76" s="361"/>
      <c r="J76" s="361"/>
      <c r="K76" s="361"/>
      <c r="L76" s="361"/>
      <c r="M76" s="361"/>
      <c r="N76" s="361"/>
      <c r="O76" s="361"/>
      <c r="P76" s="362"/>
    </row>
    <row r="77" spans="3:17" ht="17.25" customHeight="1">
      <c r="C77" s="316" t="s">
        <v>20</v>
      </c>
      <c r="D77" s="317"/>
      <c r="E77" s="317"/>
      <c r="F77" s="437">
        <f aca="true" t="shared" si="22" ref="F77:P77">F78+F84+F87+F91+F95+F96</f>
        <v>0</v>
      </c>
      <c r="G77" s="438">
        <f t="shared" si="22"/>
        <v>0</v>
      </c>
      <c r="H77" s="439">
        <f t="shared" si="22"/>
        <v>0</v>
      </c>
      <c r="I77" s="440">
        <f t="shared" si="22"/>
        <v>0</v>
      </c>
      <c r="J77" s="461">
        <f t="shared" si="22"/>
        <v>0</v>
      </c>
      <c r="K77" s="437">
        <f t="shared" si="22"/>
        <v>0</v>
      </c>
      <c r="L77" s="437">
        <f t="shared" si="22"/>
        <v>0</v>
      </c>
      <c r="M77" s="437">
        <f t="shared" si="22"/>
        <v>0</v>
      </c>
      <c r="N77" s="438">
        <f t="shared" si="22"/>
        <v>0</v>
      </c>
      <c r="O77" s="437">
        <f t="shared" si="22"/>
        <v>0</v>
      </c>
      <c r="P77" s="441">
        <f t="shared" si="22"/>
        <v>0</v>
      </c>
      <c r="Q77" s="298"/>
    </row>
    <row r="78" spans="3:17" ht="17.25" customHeight="1">
      <c r="C78" s="318"/>
      <c r="D78" s="319" t="s">
        <v>21</v>
      </c>
      <c r="E78" s="320"/>
      <c r="F78" s="442">
        <f aca="true" t="shared" si="23" ref="F78:P78">SUM(F79:F83)</f>
        <v>0</v>
      </c>
      <c r="G78" s="443">
        <f t="shared" si="23"/>
        <v>0</v>
      </c>
      <c r="H78" s="444">
        <f t="shared" si="23"/>
        <v>0</v>
      </c>
      <c r="I78" s="445">
        <f t="shared" si="23"/>
        <v>0</v>
      </c>
      <c r="J78" s="462">
        <f t="shared" si="23"/>
        <v>0</v>
      </c>
      <c r="K78" s="442">
        <f t="shared" si="23"/>
        <v>0</v>
      </c>
      <c r="L78" s="442">
        <f t="shared" si="23"/>
        <v>0</v>
      </c>
      <c r="M78" s="442">
        <f t="shared" si="23"/>
        <v>0</v>
      </c>
      <c r="N78" s="443">
        <f t="shared" si="23"/>
        <v>0</v>
      </c>
      <c r="O78" s="442">
        <f t="shared" si="23"/>
        <v>0</v>
      </c>
      <c r="P78" s="446">
        <f t="shared" si="23"/>
        <v>0</v>
      </c>
      <c r="Q78" s="298"/>
    </row>
    <row r="79" spans="3:17" ht="17.25" customHeight="1">
      <c r="C79" s="318"/>
      <c r="D79" s="321"/>
      <c r="E79" s="322" t="s">
        <v>22</v>
      </c>
      <c r="F79" s="323">
        <v>0</v>
      </c>
      <c r="G79" s="325">
        <v>0</v>
      </c>
      <c r="H79" s="444">
        <f>SUM(F79:G79)</f>
        <v>0</v>
      </c>
      <c r="I79" s="324">
        <v>0</v>
      </c>
      <c r="J79" s="357">
        <v>0</v>
      </c>
      <c r="K79" s="323">
        <v>0</v>
      </c>
      <c r="L79" s="323">
        <v>0</v>
      </c>
      <c r="M79" s="323">
        <v>0</v>
      </c>
      <c r="N79" s="325">
        <v>0</v>
      </c>
      <c r="O79" s="442">
        <f>SUM(I79:N79)</f>
        <v>0</v>
      </c>
      <c r="P79" s="446">
        <f>H79+O79</f>
        <v>0</v>
      </c>
      <c r="Q79" s="298"/>
    </row>
    <row r="80" spans="3:17" ht="17.25" customHeight="1">
      <c r="C80" s="318"/>
      <c r="D80" s="321"/>
      <c r="E80" s="322" t="s">
        <v>23</v>
      </c>
      <c r="F80" s="323">
        <v>0</v>
      </c>
      <c r="G80" s="325">
        <v>0</v>
      </c>
      <c r="H80" s="444">
        <f>SUM(F80:G80)</f>
        <v>0</v>
      </c>
      <c r="I80" s="324">
        <v>0</v>
      </c>
      <c r="J80" s="357">
        <v>0</v>
      </c>
      <c r="K80" s="323">
        <v>0</v>
      </c>
      <c r="L80" s="323">
        <v>0</v>
      </c>
      <c r="M80" s="323">
        <v>0</v>
      </c>
      <c r="N80" s="325">
        <v>0</v>
      </c>
      <c r="O80" s="442">
        <f>SUM(I80:N80)</f>
        <v>0</v>
      </c>
      <c r="P80" s="446">
        <f>H80+O80</f>
        <v>0</v>
      </c>
      <c r="Q80" s="298"/>
    </row>
    <row r="81" spans="3:17" ht="17.25" customHeight="1">
      <c r="C81" s="318"/>
      <c r="D81" s="321"/>
      <c r="E81" s="322" t="s">
        <v>24</v>
      </c>
      <c r="F81" s="323">
        <v>0</v>
      </c>
      <c r="G81" s="325">
        <v>0</v>
      </c>
      <c r="H81" s="444">
        <f>SUM(F81:G81)</f>
        <v>0</v>
      </c>
      <c r="I81" s="324">
        <v>0</v>
      </c>
      <c r="J81" s="357">
        <v>0</v>
      </c>
      <c r="K81" s="323">
        <v>0</v>
      </c>
      <c r="L81" s="323">
        <v>0</v>
      </c>
      <c r="M81" s="323">
        <v>0</v>
      </c>
      <c r="N81" s="325">
        <v>0</v>
      </c>
      <c r="O81" s="442">
        <f>SUM(I81:N81)</f>
        <v>0</v>
      </c>
      <c r="P81" s="446">
        <f>H81+O81</f>
        <v>0</v>
      </c>
      <c r="Q81" s="298"/>
    </row>
    <row r="82" spans="3:17" ht="17.25" customHeight="1">
      <c r="C82" s="318"/>
      <c r="D82" s="321"/>
      <c r="E82" s="322" t="s">
        <v>25</v>
      </c>
      <c r="F82" s="323">
        <v>0</v>
      </c>
      <c r="G82" s="325">
        <v>0</v>
      </c>
      <c r="H82" s="444">
        <f>SUM(F82:G82)</f>
        <v>0</v>
      </c>
      <c r="I82" s="324">
        <v>0</v>
      </c>
      <c r="J82" s="357">
        <v>0</v>
      </c>
      <c r="K82" s="323">
        <v>0</v>
      </c>
      <c r="L82" s="323">
        <v>0</v>
      </c>
      <c r="M82" s="323">
        <v>0</v>
      </c>
      <c r="N82" s="325">
        <v>0</v>
      </c>
      <c r="O82" s="442">
        <f>SUM(I82:N82)</f>
        <v>0</v>
      </c>
      <c r="P82" s="446">
        <f>H82+O82</f>
        <v>0</v>
      </c>
      <c r="Q82" s="298"/>
    </row>
    <row r="83" spans="3:17" ht="17.25" customHeight="1">
      <c r="C83" s="318"/>
      <c r="D83" s="321"/>
      <c r="E83" s="322" t="s">
        <v>26</v>
      </c>
      <c r="F83" s="323">
        <v>0</v>
      </c>
      <c r="G83" s="325">
        <v>0</v>
      </c>
      <c r="H83" s="444">
        <f>SUM(F83:G83)</f>
        <v>0</v>
      </c>
      <c r="I83" s="324">
        <v>0</v>
      </c>
      <c r="J83" s="357">
        <v>0</v>
      </c>
      <c r="K83" s="323">
        <v>0</v>
      </c>
      <c r="L83" s="323">
        <v>0</v>
      </c>
      <c r="M83" s="323">
        <v>0</v>
      </c>
      <c r="N83" s="325">
        <v>0</v>
      </c>
      <c r="O83" s="442">
        <f>SUM(I83:N83)</f>
        <v>0</v>
      </c>
      <c r="P83" s="446">
        <f>H83+O83</f>
        <v>0</v>
      </c>
      <c r="Q83" s="298"/>
    </row>
    <row r="84" spans="3:17" ht="17.25" customHeight="1">
      <c r="C84" s="318"/>
      <c r="D84" s="319" t="s">
        <v>27</v>
      </c>
      <c r="E84" s="326"/>
      <c r="F84" s="442">
        <f aca="true" t="shared" si="24" ref="F84:P84">SUM(F85:F86)</f>
        <v>0</v>
      </c>
      <c r="G84" s="443">
        <f t="shared" si="24"/>
        <v>0</v>
      </c>
      <c r="H84" s="444">
        <f t="shared" si="24"/>
        <v>0</v>
      </c>
      <c r="I84" s="445">
        <f t="shared" si="24"/>
        <v>0</v>
      </c>
      <c r="J84" s="462">
        <f t="shared" si="24"/>
        <v>0</v>
      </c>
      <c r="K84" s="442">
        <f t="shared" si="24"/>
        <v>0</v>
      </c>
      <c r="L84" s="442">
        <f t="shared" si="24"/>
        <v>0</v>
      </c>
      <c r="M84" s="442">
        <f t="shared" si="24"/>
        <v>0</v>
      </c>
      <c r="N84" s="443">
        <f t="shared" si="24"/>
        <v>0</v>
      </c>
      <c r="O84" s="442">
        <f t="shared" si="24"/>
        <v>0</v>
      </c>
      <c r="P84" s="446">
        <f t="shared" si="24"/>
        <v>0</v>
      </c>
      <c r="Q84" s="298"/>
    </row>
    <row r="85" spans="3:17" ht="17.25" customHeight="1">
      <c r="C85" s="318"/>
      <c r="D85" s="321"/>
      <c r="E85" s="327" t="s">
        <v>28</v>
      </c>
      <c r="F85" s="323">
        <v>0</v>
      </c>
      <c r="G85" s="325">
        <v>0</v>
      </c>
      <c r="H85" s="444">
        <f>SUM(F85:G85)</f>
        <v>0</v>
      </c>
      <c r="I85" s="324">
        <v>0</v>
      </c>
      <c r="J85" s="357">
        <v>0</v>
      </c>
      <c r="K85" s="323">
        <v>0</v>
      </c>
      <c r="L85" s="323">
        <v>0</v>
      </c>
      <c r="M85" s="323">
        <v>0</v>
      </c>
      <c r="N85" s="325">
        <v>0</v>
      </c>
      <c r="O85" s="442">
        <f>SUM(I85:N85)</f>
        <v>0</v>
      </c>
      <c r="P85" s="446">
        <f>H85+O85</f>
        <v>0</v>
      </c>
      <c r="Q85" s="298"/>
    </row>
    <row r="86" spans="3:17" ht="17.25" customHeight="1">
      <c r="C86" s="318"/>
      <c r="D86" s="321"/>
      <c r="E86" s="327" t="s">
        <v>29</v>
      </c>
      <c r="F86" s="323">
        <v>0</v>
      </c>
      <c r="G86" s="325">
        <v>0</v>
      </c>
      <c r="H86" s="444">
        <f>SUM(F86:G86)</f>
        <v>0</v>
      </c>
      <c r="I86" s="324">
        <v>0</v>
      </c>
      <c r="J86" s="357">
        <v>0</v>
      </c>
      <c r="K86" s="323">
        <v>0</v>
      </c>
      <c r="L86" s="323">
        <v>0</v>
      </c>
      <c r="M86" s="323">
        <v>0</v>
      </c>
      <c r="N86" s="325">
        <v>0</v>
      </c>
      <c r="O86" s="442">
        <f>SUM(I86:N86)</f>
        <v>0</v>
      </c>
      <c r="P86" s="446">
        <f>H86+O86</f>
        <v>0</v>
      </c>
      <c r="Q86" s="298"/>
    </row>
    <row r="87" spans="3:17" ht="17.25" customHeight="1">
      <c r="C87" s="318"/>
      <c r="D87" s="319" t="s">
        <v>12</v>
      </c>
      <c r="E87" s="320"/>
      <c r="F87" s="442">
        <f aca="true" t="shared" si="25" ref="F87:P87">SUM(F88:F90)</f>
        <v>0</v>
      </c>
      <c r="G87" s="443">
        <f t="shared" si="25"/>
        <v>0</v>
      </c>
      <c r="H87" s="444">
        <f t="shared" si="25"/>
        <v>0</v>
      </c>
      <c r="I87" s="445">
        <f t="shared" si="25"/>
        <v>0</v>
      </c>
      <c r="J87" s="462">
        <f t="shared" si="25"/>
        <v>0</v>
      </c>
      <c r="K87" s="442">
        <f t="shared" si="25"/>
        <v>0</v>
      </c>
      <c r="L87" s="442">
        <f t="shared" si="25"/>
        <v>0</v>
      </c>
      <c r="M87" s="442">
        <f t="shared" si="25"/>
        <v>0</v>
      </c>
      <c r="N87" s="443">
        <f t="shared" si="25"/>
        <v>0</v>
      </c>
      <c r="O87" s="442">
        <f t="shared" si="25"/>
        <v>0</v>
      </c>
      <c r="P87" s="446">
        <f t="shared" si="25"/>
        <v>0</v>
      </c>
      <c r="Q87" s="298"/>
    </row>
    <row r="88" spans="3:17" ht="17.25" customHeight="1">
      <c r="C88" s="318"/>
      <c r="D88" s="321"/>
      <c r="E88" s="322" t="s">
        <v>30</v>
      </c>
      <c r="F88" s="323">
        <v>0</v>
      </c>
      <c r="G88" s="325">
        <v>0</v>
      </c>
      <c r="H88" s="444">
        <f>SUM(F88:G88)</f>
        <v>0</v>
      </c>
      <c r="I88" s="324">
        <v>0</v>
      </c>
      <c r="J88" s="357">
        <v>0</v>
      </c>
      <c r="K88" s="323">
        <v>0</v>
      </c>
      <c r="L88" s="323">
        <v>0</v>
      </c>
      <c r="M88" s="323">
        <v>0</v>
      </c>
      <c r="N88" s="325">
        <v>0</v>
      </c>
      <c r="O88" s="442">
        <f>SUM(I88:N88)</f>
        <v>0</v>
      </c>
      <c r="P88" s="446">
        <f>H88+O88</f>
        <v>0</v>
      </c>
      <c r="Q88" s="298"/>
    </row>
    <row r="89" spans="3:17" ht="24.75" customHeight="1">
      <c r="C89" s="318"/>
      <c r="D89" s="321"/>
      <c r="E89" s="328" t="s">
        <v>31</v>
      </c>
      <c r="F89" s="323">
        <v>0</v>
      </c>
      <c r="G89" s="325">
        <v>0</v>
      </c>
      <c r="H89" s="444">
        <f>SUM(F89:G89)</f>
        <v>0</v>
      </c>
      <c r="I89" s="324">
        <v>0</v>
      </c>
      <c r="J89" s="357">
        <v>0</v>
      </c>
      <c r="K89" s="323">
        <v>0</v>
      </c>
      <c r="L89" s="323">
        <v>0</v>
      </c>
      <c r="M89" s="323">
        <v>0</v>
      </c>
      <c r="N89" s="325">
        <v>0</v>
      </c>
      <c r="O89" s="442">
        <f>SUM(I89:N89)</f>
        <v>0</v>
      </c>
      <c r="P89" s="446">
        <f>H89+O89</f>
        <v>0</v>
      </c>
      <c r="Q89" s="298"/>
    </row>
    <row r="90" spans="3:17" ht="24.75" customHeight="1">
      <c r="C90" s="318"/>
      <c r="D90" s="327"/>
      <c r="E90" s="328" t="s">
        <v>32</v>
      </c>
      <c r="F90" s="323">
        <v>0</v>
      </c>
      <c r="G90" s="325">
        <v>0</v>
      </c>
      <c r="H90" s="444">
        <f>SUM(F90:G90)</f>
        <v>0</v>
      </c>
      <c r="I90" s="324">
        <v>0</v>
      </c>
      <c r="J90" s="357">
        <v>0</v>
      </c>
      <c r="K90" s="323">
        <v>0</v>
      </c>
      <c r="L90" s="323">
        <v>0</v>
      </c>
      <c r="M90" s="323">
        <v>0</v>
      </c>
      <c r="N90" s="325">
        <v>0</v>
      </c>
      <c r="O90" s="442">
        <f>SUM(I90:N90)</f>
        <v>0</v>
      </c>
      <c r="P90" s="446">
        <f>H90+O90</f>
        <v>0</v>
      </c>
      <c r="Q90" s="298"/>
    </row>
    <row r="91" spans="3:17" ht="17.25" customHeight="1">
      <c r="C91" s="318"/>
      <c r="D91" s="319" t="s">
        <v>534</v>
      </c>
      <c r="E91" s="320"/>
      <c r="F91" s="442">
        <f aca="true" t="shared" si="26" ref="F91:P91">SUM(F92:F94)</f>
        <v>0</v>
      </c>
      <c r="G91" s="443">
        <f t="shared" si="26"/>
        <v>0</v>
      </c>
      <c r="H91" s="444">
        <f t="shared" si="26"/>
        <v>0</v>
      </c>
      <c r="I91" s="445">
        <f t="shared" si="26"/>
        <v>0</v>
      </c>
      <c r="J91" s="443">
        <f t="shared" si="26"/>
        <v>0</v>
      </c>
      <c r="K91" s="442">
        <f t="shared" si="26"/>
        <v>0</v>
      </c>
      <c r="L91" s="442">
        <f t="shared" si="26"/>
        <v>0</v>
      </c>
      <c r="M91" s="442">
        <f t="shared" si="26"/>
        <v>0</v>
      </c>
      <c r="N91" s="443">
        <f t="shared" si="26"/>
        <v>0</v>
      </c>
      <c r="O91" s="442">
        <f t="shared" si="26"/>
        <v>0</v>
      </c>
      <c r="P91" s="446">
        <f t="shared" si="26"/>
        <v>0</v>
      </c>
      <c r="Q91" s="298"/>
    </row>
    <row r="92" spans="3:17" ht="17.25" customHeight="1">
      <c r="C92" s="318"/>
      <c r="D92" s="321"/>
      <c r="E92" s="329" t="s">
        <v>393</v>
      </c>
      <c r="F92" s="323">
        <v>0</v>
      </c>
      <c r="G92" s="325">
        <v>0</v>
      </c>
      <c r="H92" s="444">
        <f>SUM(F92:G92)</f>
        <v>0</v>
      </c>
      <c r="I92" s="324">
        <v>0</v>
      </c>
      <c r="J92" s="325">
        <v>0</v>
      </c>
      <c r="K92" s="323">
        <v>0</v>
      </c>
      <c r="L92" s="323">
        <v>0</v>
      </c>
      <c r="M92" s="323">
        <v>0</v>
      </c>
      <c r="N92" s="325">
        <v>0</v>
      </c>
      <c r="O92" s="442">
        <f>SUM(I92:N92)</f>
        <v>0</v>
      </c>
      <c r="P92" s="446">
        <f>H92+O92</f>
        <v>0</v>
      </c>
      <c r="Q92" s="298"/>
    </row>
    <row r="93" spans="3:17" ht="17.25" customHeight="1">
      <c r="C93" s="318"/>
      <c r="D93" s="330"/>
      <c r="E93" s="327" t="s">
        <v>394</v>
      </c>
      <c r="F93" s="323">
        <v>0</v>
      </c>
      <c r="G93" s="325">
        <v>0</v>
      </c>
      <c r="H93" s="444">
        <f>SUM(F93:G93)</f>
        <v>0</v>
      </c>
      <c r="I93" s="324">
        <v>0</v>
      </c>
      <c r="J93" s="325">
        <v>0</v>
      </c>
      <c r="K93" s="323">
        <v>0</v>
      </c>
      <c r="L93" s="323">
        <v>0</v>
      </c>
      <c r="M93" s="323">
        <v>0</v>
      </c>
      <c r="N93" s="325">
        <v>0</v>
      </c>
      <c r="O93" s="442">
        <f>SUM(I93:N93)</f>
        <v>0</v>
      </c>
      <c r="P93" s="446">
        <f>H93+O93</f>
        <v>0</v>
      </c>
      <c r="Q93" s="298"/>
    </row>
    <row r="94" spans="3:17" ht="17.25" customHeight="1">
      <c r="C94" s="318"/>
      <c r="D94" s="331"/>
      <c r="E94" s="322" t="s">
        <v>395</v>
      </c>
      <c r="F94" s="323">
        <v>0</v>
      </c>
      <c r="G94" s="325">
        <v>0</v>
      </c>
      <c r="H94" s="444">
        <f>SUM(F94:G94)</f>
        <v>0</v>
      </c>
      <c r="I94" s="324">
        <v>0</v>
      </c>
      <c r="J94" s="325">
        <v>0</v>
      </c>
      <c r="K94" s="323">
        <v>0</v>
      </c>
      <c r="L94" s="323">
        <v>0</v>
      </c>
      <c r="M94" s="323">
        <v>0</v>
      </c>
      <c r="N94" s="325">
        <v>0</v>
      </c>
      <c r="O94" s="442">
        <f>SUM(I94:N94)</f>
        <v>0</v>
      </c>
      <c r="P94" s="446">
        <f>H94+O94</f>
        <v>0</v>
      </c>
      <c r="Q94" s="298"/>
    </row>
    <row r="95" spans="3:17" ht="17.25" customHeight="1">
      <c r="C95" s="318"/>
      <c r="D95" s="321" t="s">
        <v>721</v>
      </c>
      <c r="E95" s="332"/>
      <c r="F95" s="323">
        <v>0</v>
      </c>
      <c r="G95" s="325">
        <v>0</v>
      </c>
      <c r="H95" s="444">
        <f>SUM(F95:G95)</f>
        <v>0</v>
      </c>
      <c r="I95" s="324">
        <v>0</v>
      </c>
      <c r="J95" s="325">
        <v>0</v>
      </c>
      <c r="K95" s="323">
        <v>0</v>
      </c>
      <c r="L95" s="323">
        <v>0</v>
      </c>
      <c r="M95" s="323">
        <v>0</v>
      </c>
      <c r="N95" s="325">
        <v>0</v>
      </c>
      <c r="O95" s="442">
        <f>SUM(I95:N95)</f>
        <v>0</v>
      </c>
      <c r="P95" s="446">
        <f>H95+O95</f>
        <v>0</v>
      </c>
      <c r="Q95" s="298"/>
    </row>
    <row r="96" spans="3:17" ht="17.25" customHeight="1">
      <c r="C96" s="333"/>
      <c r="D96" s="334" t="s">
        <v>722</v>
      </c>
      <c r="E96" s="335"/>
      <c r="F96" s="336">
        <v>0</v>
      </c>
      <c r="G96" s="338">
        <v>0</v>
      </c>
      <c r="H96" s="452">
        <f>SUM(F96:G96)</f>
        <v>0</v>
      </c>
      <c r="I96" s="337">
        <v>0</v>
      </c>
      <c r="J96" s="338">
        <v>0</v>
      </c>
      <c r="K96" s="336">
        <v>0</v>
      </c>
      <c r="L96" s="336">
        <v>0</v>
      </c>
      <c r="M96" s="336">
        <v>0</v>
      </c>
      <c r="N96" s="338">
        <v>0</v>
      </c>
      <c r="O96" s="452">
        <f>SUM(I96:N96)</f>
        <v>0</v>
      </c>
      <c r="P96" s="454">
        <f>H96+O96</f>
        <v>0</v>
      </c>
      <c r="Q96" s="298"/>
    </row>
    <row r="97" spans="3:16" ht="17.25" customHeight="1">
      <c r="C97" s="316" t="s">
        <v>723</v>
      </c>
      <c r="D97" s="339"/>
      <c r="E97" s="340"/>
      <c r="F97" s="437">
        <f aca="true" t="shared" si="27" ref="F97:P97">SUM(F99:F104)</f>
        <v>0</v>
      </c>
      <c r="G97" s="438">
        <f t="shared" si="27"/>
        <v>0</v>
      </c>
      <c r="H97" s="439">
        <f t="shared" si="27"/>
        <v>0</v>
      </c>
      <c r="I97" s="440">
        <f t="shared" si="27"/>
        <v>0</v>
      </c>
      <c r="J97" s="438">
        <f t="shared" si="27"/>
        <v>0</v>
      </c>
      <c r="K97" s="437">
        <f t="shared" si="27"/>
        <v>0</v>
      </c>
      <c r="L97" s="437">
        <f t="shared" si="27"/>
        <v>0</v>
      </c>
      <c r="M97" s="437">
        <f t="shared" si="27"/>
        <v>0</v>
      </c>
      <c r="N97" s="438">
        <f t="shared" si="27"/>
        <v>0</v>
      </c>
      <c r="O97" s="437">
        <f t="shared" si="27"/>
        <v>0</v>
      </c>
      <c r="P97" s="441">
        <f t="shared" si="27"/>
        <v>0</v>
      </c>
    </row>
    <row r="98" spans="3:16" ht="17.25" customHeight="1">
      <c r="C98" s="318"/>
      <c r="D98" s="1678" t="s">
        <v>1353</v>
      </c>
      <c r="E98" s="1679"/>
      <c r="F98" s="550">
        <v>0</v>
      </c>
      <c r="G98" s="342">
        <v>0</v>
      </c>
      <c r="H98" s="444">
        <f aca="true" t="shared" si="28" ref="H98:H105">SUM(F98:G98)</f>
        <v>0</v>
      </c>
      <c r="I98" s="341"/>
      <c r="J98" s="325">
        <v>0</v>
      </c>
      <c r="K98" s="323">
        <v>0</v>
      </c>
      <c r="L98" s="323">
        <v>0</v>
      </c>
      <c r="M98" s="323">
        <v>0</v>
      </c>
      <c r="N98" s="325">
        <v>0</v>
      </c>
      <c r="O98" s="442">
        <f>SUM(I98:N98)</f>
        <v>0</v>
      </c>
      <c r="P98" s="446">
        <f aca="true" t="shared" si="29" ref="P98:P105">H98+O98</f>
        <v>0</v>
      </c>
    </row>
    <row r="99" spans="3:16" ht="17.25" customHeight="1">
      <c r="C99" s="318"/>
      <c r="D99" s="322" t="s">
        <v>724</v>
      </c>
      <c r="E99" s="326"/>
      <c r="F99" s="550">
        <v>0</v>
      </c>
      <c r="G99" s="342">
        <v>0</v>
      </c>
      <c r="H99" s="444">
        <f t="shared" si="28"/>
        <v>0</v>
      </c>
      <c r="I99" s="341"/>
      <c r="J99" s="325">
        <v>0</v>
      </c>
      <c r="K99" s="323">
        <v>0</v>
      </c>
      <c r="L99" s="323">
        <v>0</v>
      </c>
      <c r="M99" s="323">
        <v>0</v>
      </c>
      <c r="N99" s="325">
        <v>0</v>
      </c>
      <c r="O99" s="442">
        <f aca="true" t="shared" si="30" ref="O99:O105">SUM(I99:N99)</f>
        <v>0</v>
      </c>
      <c r="P99" s="446">
        <f t="shared" si="29"/>
        <v>0</v>
      </c>
    </row>
    <row r="100" spans="3:16" ht="17.25" customHeight="1">
      <c r="C100" s="318"/>
      <c r="D100" s="322" t="s">
        <v>725</v>
      </c>
      <c r="E100" s="326"/>
      <c r="F100" s="323">
        <v>0</v>
      </c>
      <c r="G100" s="323">
        <v>0</v>
      </c>
      <c r="H100" s="444">
        <f t="shared" si="28"/>
        <v>0</v>
      </c>
      <c r="I100" s="324">
        <v>0</v>
      </c>
      <c r="J100" s="325">
        <v>0</v>
      </c>
      <c r="K100" s="323">
        <v>0</v>
      </c>
      <c r="L100" s="323">
        <v>0</v>
      </c>
      <c r="M100" s="323">
        <v>0</v>
      </c>
      <c r="N100" s="325">
        <v>0</v>
      </c>
      <c r="O100" s="442">
        <f t="shared" si="30"/>
        <v>0</v>
      </c>
      <c r="P100" s="446">
        <f t="shared" si="29"/>
        <v>0</v>
      </c>
    </row>
    <row r="101" spans="3:16" ht="17.25" customHeight="1">
      <c r="C101" s="318"/>
      <c r="D101" s="322" t="s">
        <v>726</v>
      </c>
      <c r="E101" s="326"/>
      <c r="F101" s="323">
        <v>0</v>
      </c>
      <c r="G101" s="323">
        <v>0</v>
      </c>
      <c r="H101" s="444">
        <f t="shared" si="28"/>
        <v>0</v>
      </c>
      <c r="I101" s="324">
        <v>0</v>
      </c>
      <c r="J101" s="325">
        <v>0</v>
      </c>
      <c r="K101" s="323">
        <v>0</v>
      </c>
      <c r="L101" s="323">
        <v>0</v>
      </c>
      <c r="M101" s="323">
        <v>0</v>
      </c>
      <c r="N101" s="325">
        <v>0</v>
      </c>
      <c r="O101" s="442">
        <f t="shared" si="30"/>
        <v>0</v>
      </c>
      <c r="P101" s="446">
        <f t="shared" si="29"/>
        <v>0</v>
      </c>
    </row>
    <row r="102" spans="3:16" ht="17.25" customHeight="1">
      <c r="C102" s="318"/>
      <c r="D102" s="322" t="s">
        <v>727</v>
      </c>
      <c r="E102" s="326"/>
      <c r="F102" s="342">
        <v>0</v>
      </c>
      <c r="G102" s="342">
        <v>0</v>
      </c>
      <c r="H102" s="444">
        <f t="shared" si="28"/>
        <v>0</v>
      </c>
      <c r="I102" s="341"/>
      <c r="J102" s="325">
        <v>0</v>
      </c>
      <c r="K102" s="323">
        <v>0</v>
      </c>
      <c r="L102" s="323">
        <v>0</v>
      </c>
      <c r="M102" s="323">
        <v>0</v>
      </c>
      <c r="N102" s="325">
        <v>0</v>
      </c>
      <c r="O102" s="442">
        <f t="shared" si="30"/>
        <v>0</v>
      </c>
      <c r="P102" s="446">
        <f t="shared" si="29"/>
        <v>0</v>
      </c>
    </row>
    <row r="103" spans="3:17" ht="17.25" customHeight="1">
      <c r="C103" s="318"/>
      <c r="D103" s="322" t="s">
        <v>728</v>
      </c>
      <c r="E103" s="326"/>
      <c r="F103" s="550">
        <v>0</v>
      </c>
      <c r="G103" s="342">
        <v>0</v>
      </c>
      <c r="H103" s="444">
        <f t="shared" si="28"/>
        <v>0</v>
      </c>
      <c r="I103" s="343"/>
      <c r="J103" s="325">
        <v>0</v>
      </c>
      <c r="K103" s="323">
        <v>0</v>
      </c>
      <c r="L103" s="323">
        <v>0</v>
      </c>
      <c r="M103" s="323">
        <v>0</v>
      </c>
      <c r="N103" s="555">
        <v>0</v>
      </c>
      <c r="O103" s="442">
        <f t="shared" si="30"/>
        <v>0</v>
      </c>
      <c r="P103" s="446">
        <f t="shared" si="29"/>
        <v>0</v>
      </c>
      <c r="Q103" s="552"/>
    </row>
    <row r="104" spans="3:16" ht="24.75" customHeight="1">
      <c r="C104" s="352"/>
      <c r="D104" s="1676" t="s">
        <v>679</v>
      </c>
      <c r="E104" s="1677"/>
      <c r="F104" s="353">
        <v>0</v>
      </c>
      <c r="G104" s="355">
        <v>0</v>
      </c>
      <c r="H104" s="444">
        <f t="shared" si="28"/>
        <v>0</v>
      </c>
      <c r="I104" s="341"/>
      <c r="J104" s="353">
        <v>0</v>
      </c>
      <c r="K104" s="355">
        <v>0</v>
      </c>
      <c r="L104" s="355">
        <v>0</v>
      </c>
      <c r="M104" s="355">
        <v>0</v>
      </c>
      <c r="N104" s="353">
        <v>0</v>
      </c>
      <c r="O104" s="459">
        <f t="shared" si="30"/>
        <v>0</v>
      </c>
      <c r="P104" s="460">
        <f t="shared" si="29"/>
        <v>0</v>
      </c>
    </row>
    <row r="105" spans="3:16" ht="24.75" customHeight="1">
      <c r="C105" s="333"/>
      <c r="D105" s="1674" t="s">
        <v>1354</v>
      </c>
      <c r="E105" s="1675"/>
      <c r="F105" s="351">
        <v>0</v>
      </c>
      <c r="G105" s="351">
        <v>0</v>
      </c>
      <c r="H105" s="444">
        <f t="shared" si="28"/>
        <v>0</v>
      </c>
      <c r="I105" s="551"/>
      <c r="J105" s="350">
        <v>0</v>
      </c>
      <c r="K105" s="351">
        <v>0</v>
      </c>
      <c r="L105" s="351">
        <v>0</v>
      </c>
      <c r="M105" s="351">
        <v>0</v>
      </c>
      <c r="N105" s="350">
        <v>0</v>
      </c>
      <c r="O105" s="459">
        <f t="shared" si="30"/>
        <v>0</v>
      </c>
      <c r="P105" s="460">
        <f t="shared" si="29"/>
        <v>0</v>
      </c>
    </row>
    <row r="106" spans="3:17" ht="17.25" customHeight="1">
      <c r="C106" s="318" t="s">
        <v>729</v>
      </c>
      <c r="D106" s="320"/>
      <c r="E106" s="320"/>
      <c r="F106" s="438">
        <f>SUM(F107:F109)</f>
        <v>0</v>
      </c>
      <c r="G106" s="438">
        <f>SUM(G107:G109)</f>
        <v>0</v>
      </c>
      <c r="H106" s="439">
        <f>SUM(H107:H109)</f>
        <v>0</v>
      </c>
      <c r="I106" s="447"/>
      <c r="J106" s="461">
        <f aca="true" t="shared" si="31" ref="J106:P106">SUM(J107:J109)</f>
        <v>0</v>
      </c>
      <c r="K106" s="437">
        <f t="shared" si="31"/>
        <v>0</v>
      </c>
      <c r="L106" s="437">
        <f t="shared" si="31"/>
        <v>0</v>
      </c>
      <c r="M106" s="437">
        <f t="shared" si="31"/>
        <v>0</v>
      </c>
      <c r="N106" s="438">
        <f t="shared" si="31"/>
        <v>0</v>
      </c>
      <c r="O106" s="437">
        <f t="shared" si="31"/>
        <v>0</v>
      </c>
      <c r="P106" s="441">
        <f t="shared" si="31"/>
        <v>0</v>
      </c>
      <c r="Q106" s="298"/>
    </row>
    <row r="107" spans="3:17" ht="17.25" customHeight="1">
      <c r="C107" s="318"/>
      <c r="D107" s="329" t="s">
        <v>988</v>
      </c>
      <c r="E107" s="329"/>
      <c r="F107" s="325">
        <v>0</v>
      </c>
      <c r="G107" s="325">
        <v>0</v>
      </c>
      <c r="H107" s="444">
        <f>SUM(F107:G107)</f>
        <v>0</v>
      </c>
      <c r="I107" s="345"/>
      <c r="J107" s="357">
        <v>0</v>
      </c>
      <c r="K107" s="323">
        <v>0</v>
      </c>
      <c r="L107" s="323">
        <v>0</v>
      </c>
      <c r="M107" s="323">
        <v>0</v>
      </c>
      <c r="N107" s="325">
        <v>0</v>
      </c>
      <c r="O107" s="442">
        <f>SUM(I107:N107)</f>
        <v>0</v>
      </c>
      <c r="P107" s="446">
        <f>H107+O107</f>
        <v>0</v>
      </c>
      <c r="Q107" s="298"/>
    </row>
    <row r="108" spans="3:17" ht="17.25" customHeight="1">
      <c r="C108" s="318"/>
      <c r="D108" s="329" t="s">
        <v>989</v>
      </c>
      <c r="E108" s="329"/>
      <c r="F108" s="323">
        <v>0</v>
      </c>
      <c r="G108" s="325">
        <v>0</v>
      </c>
      <c r="H108" s="444">
        <f>SUM(F108:G108)</f>
        <v>0</v>
      </c>
      <c r="I108" s="346"/>
      <c r="J108" s="357">
        <v>0</v>
      </c>
      <c r="K108" s="323">
        <v>0</v>
      </c>
      <c r="L108" s="323">
        <v>0</v>
      </c>
      <c r="M108" s="323">
        <v>0</v>
      </c>
      <c r="N108" s="325">
        <v>0</v>
      </c>
      <c r="O108" s="442">
        <f>SUM(I108:N108)</f>
        <v>0</v>
      </c>
      <c r="P108" s="446">
        <f>H108+O108</f>
        <v>0</v>
      </c>
      <c r="Q108" s="298"/>
    </row>
    <row r="109" spans="3:17" ht="17.25" customHeight="1">
      <c r="C109" s="318"/>
      <c r="D109" s="347" t="s">
        <v>990</v>
      </c>
      <c r="E109" s="347"/>
      <c r="F109" s="348">
        <v>0</v>
      </c>
      <c r="G109" s="356">
        <v>0</v>
      </c>
      <c r="H109" s="453">
        <f>SUM(F109:G109)</f>
        <v>0</v>
      </c>
      <c r="I109" s="349"/>
      <c r="J109" s="358">
        <v>0</v>
      </c>
      <c r="K109" s="351">
        <v>0</v>
      </c>
      <c r="L109" s="351">
        <v>0</v>
      </c>
      <c r="M109" s="351">
        <v>0</v>
      </c>
      <c r="N109" s="350">
        <v>0</v>
      </c>
      <c r="O109" s="455">
        <f>SUM(I109:N109)</f>
        <v>0</v>
      </c>
      <c r="P109" s="456">
        <f>H109+O109</f>
        <v>0</v>
      </c>
      <c r="Q109" s="298"/>
    </row>
    <row r="110" spans="3:17" ht="17.25" customHeight="1" thickBot="1">
      <c r="C110" s="392" t="s">
        <v>4</v>
      </c>
      <c r="D110" s="393"/>
      <c r="E110" s="393"/>
      <c r="F110" s="448">
        <f aca="true" t="shared" si="32" ref="F110:P110">F77+F97+F106</f>
        <v>0</v>
      </c>
      <c r="G110" s="449">
        <f t="shared" si="32"/>
        <v>0</v>
      </c>
      <c r="H110" s="450">
        <f t="shared" si="32"/>
        <v>0</v>
      </c>
      <c r="I110" s="451">
        <f t="shared" si="32"/>
        <v>0</v>
      </c>
      <c r="J110" s="463">
        <f t="shared" si="32"/>
        <v>0</v>
      </c>
      <c r="K110" s="448">
        <f t="shared" si="32"/>
        <v>0</v>
      </c>
      <c r="L110" s="448">
        <f t="shared" si="32"/>
        <v>0</v>
      </c>
      <c r="M110" s="448">
        <f t="shared" si="32"/>
        <v>0</v>
      </c>
      <c r="N110" s="449">
        <f t="shared" si="32"/>
        <v>0</v>
      </c>
      <c r="O110" s="448">
        <f t="shared" si="32"/>
        <v>0</v>
      </c>
      <c r="P110" s="457">
        <f t="shared" si="32"/>
        <v>0</v>
      </c>
      <c r="Q110" s="298"/>
    </row>
    <row r="111" spans="3:16" ht="17.25" customHeight="1">
      <c r="C111" s="366" t="s">
        <v>741</v>
      </c>
      <c r="D111" s="361"/>
      <c r="E111" s="361"/>
      <c r="F111" s="361"/>
      <c r="G111" s="361"/>
      <c r="H111" s="361"/>
      <c r="I111" s="361"/>
      <c r="J111" s="361"/>
      <c r="K111" s="361"/>
      <c r="L111" s="361"/>
      <c r="M111" s="361"/>
      <c r="N111" s="361"/>
      <c r="O111" s="361"/>
      <c r="P111" s="362"/>
    </row>
    <row r="112" spans="3:17" ht="17.25" customHeight="1">
      <c r="C112" s="316" t="s">
        <v>20</v>
      </c>
      <c r="D112" s="317"/>
      <c r="E112" s="317"/>
      <c r="F112" s="437">
        <f aca="true" t="shared" si="33" ref="F112:P112">F113+F119+F122+F126+F130+F131</f>
        <v>0</v>
      </c>
      <c r="G112" s="438">
        <f t="shared" si="33"/>
        <v>0</v>
      </c>
      <c r="H112" s="439">
        <f t="shared" si="33"/>
        <v>0</v>
      </c>
      <c r="I112" s="440">
        <f t="shared" si="33"/>
        <v>0</v>
      </c>
      <c r="J112" s="461">
        <f t="shared" si="33"/>
        <v>0</v>
      </c>
      <c r="K112" s="437">
        <f t="shared" si="33"/>
        <v>0</v>
      </c>
      <c r="L112" s="437">
        <f t="shared" si="33"/>
        <v>0</v>
      </c>
      <c r="M112" s="437">
        <f t="shared" si="33"/>
        <v>0</v>
      </c>
      <c r="N112" s="438">
        <f t="shared" si="33"/>
        <v>0</v>
      </c>
      <c r="O112" s="437">
        <f t="shared" si="33"/>
        <v>0</v>
      </c>
      <c r="P112" s="441">
        <f t="shared" si="33"/>
        <v>0</v>
      </c>
      <c r="Q112" s="298"/>
    </row>
    <row r="113" spans="3:17" ht="17.25" customHeight="1">
      <c r="C113" s="318"/>
      <c r="D113" s="319" t="s">
        <v>21</v>
      </c>
      <c r="E113" s="320"/>
      <c r="F113" s="442">
        <f aca="true" t="shared" si="34" ref="F113:P113">SUM(F114:F118)</f>
        <v>0</v>
      </c>
      <c r="G113" s="443">
        <f t="shared" si="34"/>
        <v>0</v>
      </c>
      <c r="H113" s="444">
        <f t="shared" si="34"/>
        <v>0</v>
      </c>
      <c r="I113" s="445">
        <f t="shared" si="34"/>
        <v>0</v>
      </c>
      <c r="J113" s="462">
        <f t="shared" si="34"/>
        <v>0</v>
      </c>
      <c r="K113" s="442">
        <f t="shared" si="34"/>
        <v>0</v>
      </c>
      <c r="L113" s="442">
        <f t="shared" si="34"/>
        <v>0</v>
      </c>
      <c r="M113" s="442">
        <f t="shared" si="34"/>
        <v>0</v>
      </c>
      <c r="N113" s="443">
        <f t="shared" si="34"/>
        <v>0</v>
      </c>
      <c r="O113" s="442">
        <f t="shared" si="34"/>
        <v>0</v>
      </c>
      <c r="P113" s="446">
        <f t="shared" si="34"/>
        <v>0</v>
      </c>
      <c r="Q113" s="298"/>
    </row>
    <row r="114" spans="3:17" ht="17.25" customHeight="1">
      <c r="C114" s="318"/>
      <c r="D114" s="321"/>
      <c r="E114" s="322" t="s">
        <v>22</v>
      </c>
      <c r="F114" s="323">
        <v>0</v>
      </c>
      <c r="G114" s="325">
        <v>0</v>
      </c>
      <c r="H114" s="444">
        <f>SUM(F114:G114)</f>
        <v>0</v>
      </c>
      <c r="I114" s="324">
        <v>0</v>
      </c>
      <c r="J114" s="357">
        <v>0</v>
      </c>
      <c r="K114" s="323">
        <v>0</v>
      </c>
      <c r="L114" s="323">
        <v>0</v>
      </c>
      <c r="M114" s="323">
        <v>0</v>
      </c>
      <c r="N114" s="325">
        <v>0</v>
      </c>
      <c r="O114" s="442">
        <f>SUM(I114:N114)</f>
        <v>0</v>
      </c>
      <c r="P114" s="446">
        <f>H114+O114</f>
        <v>0</v>
      </c>
      <c r="Q114" s="298"/>
    </row>
    <row r="115" spans="3:17" ht="17.25" customHeight="1">
      <c r="C115" s="318"/>
      <c r="D115" s="321"/>
      <c r="E115" s="322" t="s">
        <v>23</v>
      </c>
      <c r="F115" s="323">
        <v>0</v>
      </c>
      <c r="G115" s="325">
        <v>0</v>
      </c>
      <c r="H115" s="444">
        <f>SUM(F115:G115)</f>
        <v>0</v>
      </c>
      <c r="I115" s="324">
        <v>0</v>
      </c>
      <c r="J115" s="357">
        <v>0</v>
      </c>
      <c r="K115" s="323">
        <v>0</v>
      </c>
      <c r="L115" s="323">
        <v>0</v>
      </c>
      <c r="M115" s="323">
        <v>0</v>
      </c>
      <c r="N115" s="325">
        <v>0</v>
      </c>
      <c r="O115" s="442">
        <f>SUM(I115:N115)</f>
        <v>0</v>
      </c>
      <c r="P115" s="446">
        <f>H115+O115</f>
        <v>0</v>
      </c>
      <c r="Q115" s="298"/>
    </row>
    <row r="116" spans="3:17" ht="17.25" customHeight="1">
      <c r="C116" s="318"/>
      <c r="D116" s="321"/>
      <c r="E116" s="322" t="s">
        <v>24</v>
      </c>
      <c r="F116" s="323">
        <v>0</v>
      </c>
      <c r="G116" s="325">
        <v>0</v>
      </c>
      <c r="H116" s="444">
        <f>SUM(F116:G116)</f>
        <v>0</v>
      </c>
      <c r="I116" s="324">
        <v>0</v>
      </c>
      <c r="J116" s="357">
        <v>0</v>
      </c>
      <c r="K116" s="323">
        <v>0</v>
      </c>
      <c r="L116" s="323">
        <v>0</v>
      </c>
      <c r="M116" s="323">
        <v>0</v>
      </c>
      <c r="N116" s="325">
        <v>0</v>
      </c>
      <c r="O116" s="442">
        <f>SUM(I116:N116)</f>
        <v>0</v>
      </c>
      <c r="P116" s="446">
        <f>H116+O116</f>
        <v>0</v>
      </c>
      <c r="Q116" s="298"/>
    </row>
    <row r="117" spans="3:17" ht="17.25" customHeight="1">
      <c r="C117" s="318"/>
      <c r="D117" s="321"/>
      <c r="E117" s="322" t="s">
        <v>25</v>
      </c>
      <c r="F117" s="323">
        <v>0</v>
      </c>
      <c r="G117" s="325">
        <v>0</v>
      </c>
      <c r="H117" s="444">
        <f>SUM(F117:G117)</f>
        <v>0</v>
      </c>
      <c r="I117" s="324">
        <v>0</v>
      </c>
      <c r="J117" s="357">
        <v>0</v>
      </c>
      <c r="K117" s="323">
        <v>0</v>
      </c>
      <c r="L117" s="323">
        <v>0</v>
      </c>
      <c r="M117" s="323">
        <v>0</v>
      </c>
      <c r="N117" s="325">
        <v>0</v>
      </c>
      <c r="O117" s="442">
        <f>SUM(I117:N117)</f>
        <v>0</v>
      </c>
      <c r="P117" s="446">
        <f>H117+O117</f>
        <v>0</v>
      </c>
      <c r="Q117" s="298"/>
    </row>
    <row r="118" spans="3:17" ht="17.25" customHeight="1">
      <c r="C118" s="318"/>
      <c r="D118" s="321"/>
      <c r="E118" s="322" t="s">
        <v>26</v>
      </c>
      <c r="F118" s="323">
        <v>0</v>
      </c>
      <c r="G118" s="325">
        <v>0</v>
      </c>
      <c r="H118" s="444">
        <f>SUM(F118:G118)</f>
        <v>0</v>
      </c>
      <c r="I118" s="324">
        <v>0</v>
      </c>
      <c r="J118" s="357">
        <v>0</v>
      </c>
      <c r="K118" s="323">
        <v>0</v>
      </c>
      <c r="L118" s="323">
        <v>0</v>
      </c>
      <c r="M118" s="323">
        <v>0</v>
      </c>
      <c r="N118" s="325">
        <v>0</v>
      </c>
      <c r="O118" s="442">
        <f>SUM(I118:N118)</f>
        <v>0</v>
      </c>
      <c r="P118" s="446">
        <f>H118+O118</f>
        <v>0</v>
      </c>
      <c r="Q118" s="298"/>
    </row>
    <row r="119" spans="3:17" ht="17.25" customHeight="1">
      <c r="C119" s="318"/>
      <c r="D119" s="319" t="s">
        <v>27</v>
      </c>
      <c r="E119" s="326"/>
      <c r="F119" s="442">
        <f aca="true" t="shared" si="35" ref="F119:P119">SUM(F120:F121)</f>
        <v>0</v>
      </c>
      <c r="G119" s="443">
        <f t="shared" si="35"/>
        <v>0</v>
      </c>
      <c r="H119" s="444">
        <f t="shared" si="35"/>
        <v>0</v>
      </c>
      <c r="I119" s="445">
        <f t="shared" si="35"/>
        <v>0</v>
      </c>
      <c r="J119" s="462">
        <f t="shared" si="35"/>
        <v>0</v>
      </c>
      <c r="K119" s="442">
        <f t="shared" si="35"/>
        <v>0</v>
      </c>
      <c r="L119" s="442">
        <f t="shared" si="35"/>
        <v>0</v>
      </c>
      <c r="M119" s="442">
        <f t="shared" si="35"/>
        <v>0</v>
      </c>
      <c r="N119" s="443">
        <f t="shared" si="35"/>
        <v>0</v>
      </c>
      <c r="O119" s="442">
        <f t="shared" si="35"/>
        <v>0</v>
      </c>
      <c r="P119" s="446">
        <f t="shared" si="35"/>
        <v>0</v>
      </c>
      <c r="Q119" s="298"/>
    </row>
    <row r="120" spans="3:17" ht="17.25" customHeight="1">
      <c r="C120" s="318"/>
      <c r="D120" s="321"/>
      <c r="E120" s="327" t="s">
        <v>28</v>
      </c>
      <c r="F120" s="323">
        <v>0</v>
      </c>
      <c r="G120" s="325">
        <v>0</v>
      </c>
      <c r="H120" s="444">
        <f>SUM(F120:G120)</f>
        <v>0</v>
      </c>
      <c r="I120" s="324">
        <v>0</v>
      </c>
      <c r="J120" s="357">
        <v>0</v>
      </c>
      <c r="K120" s="323">
        <v>0</v>
      </c>
      <c r="L120" s="323">
        <v>0</v>
      </c>
      <c r="M120" s="323">
        <v>0</v>
      </c>
      <c r="N120" s="325">
        <v>0</v>
      </c>
      <c r="O120" s="442">
        <f>SUM(I120:N120)</f>
        <v>0</v>
      </c>
      <c r="P120" s="446">
        <f>H120+O120</f>
        <v>0</v>
      </c>
      <c r="Q120" s="298"/>
    </row>
    <row r="121" spans="3:17" ht="17.25" customHeight="1">
      <c r="C121" s="318"/>
      <c r="D121" s="321"/>
      <c r="E121" s="327" t="s">
        <v>29</v>
      </c>
      <c r="F121" s="323">
        <v>0</v>
      </c>
      <c r="G121" s="325">
        <v>0</v>
      </c>
      <c r="H121" s="444">
        <f>SUM(F121:G121)</f>
        <v>0</v>
      </c>
      <c r="I121" s="324">
        <v>0</v>
      </c>
      <c r="J121" s="357">
        <v>0</v>
      </c>
      <c r="K121" s="323">
        <v>0</v>
      </c>
      <c r="L121" s="323">
        <v>0</v>
      </c>
      <c r="M121" s="323">
        <v>0</v>
      </c>
      <c r="N121" s="325">
        <v>0</v>
      </c>
      <c r="O121" s="442">
        <f>SUM(I121:N121)</f>
        <v>0</v>
      </c>
      <c r="P121" s="446">
        <f>H121+O121</f>
        <v>0</v>
      </c>
      <c r="Q121" s="298"/>
    </row>
    <row r="122" spans="3:17" ht="17.25" customHeight="1">
      <c r="C122" s="318"/>
      <c r="D122" s="319" t="s">
        <v>12</v>
      </c>
      <c r="E122" s="320"/>
      <c r="F122" s="442">
        <f aca="true" t="shared" si="36" ref="F122:P122">SUM(F123:F125)</f>
        <v>0</v>
      </c>
      <c r="G122" s="443">
        <f t="shared" si="36"/>
        <v>0</v>
      </c>
      <c r="H122" s="444">
        <f t="shared" si="36"/>
        <v>0</v>
      </c>
      <c r="I122" s="445">
        <f t="shared" si="36"/>
        <v>0</v>
      </c>
      <c r="J122" s="462">
        <f t="shared" si="36"/>
        <v>0</v>
      </c>
      <c r="K122" s="442">
        <f t="shared" si="36"/>
        <v>0</v>
      </c>
      <c r="L122" s="442">
        <f t="shared" si="36"/>
        <v>0</v>
      </c>
      <c r="M122" s="442">
        <f t="shared" si="36"/>
        <v>0</v>
      </c>
      <c r="N122" s="443">
        <f t="shared" si="36"/>
        <v>0</v>
      </c>
      <c r="O122" s="442">
        <f t="shared" si="36"/>
        <v>0</v>
      </c>
      <c r="P122" s="446">
        <f t="shared" si="36"/>
        <v>0</v>
      </c>
      <c r="Q122" s="298"/>
    </row>
    <row r="123" spans="3:17" ht="17.25" customHeight="1">
      <c r="C123" s="318"/>
      <c r="D123" s="321"/>
      <c r="E123" s="322" t="s">
        <v>30</v>
      </c>
      <c r="F123" s="323">
        <v>0</v>
      </c>
      <c r="G123" s="325">
        <v>0</v>
      </c>
      <c r="H123" s="444">
        <f>SUM(F123:G123)</f>
        <v>0</v>
      </c>
      <c r="I123" s="324">
        <v>0</v>
      </c>
      <c r="J123" s="357">
        <v>0</v>
      </c>
      <c r="K123" s="323">
        <v>0</v>
      </c>
      <c r="L123" s="323">
        <v>0</v>
      </c>
      <c r="M123" s="323">
        <v>0</v>
      </c>
      <c r="N123" s="325">
        <v>0</v>
      </c>
      <c r="O123" s="442">
        <f>SUM(I123:N123)</f>
        <v>0</v>
      </c>
      <c r="P123" s="446">
        <f>H123+O123</f>
        <v>0</v>
      </c>
      <c r="Q123" s="298"/>
    </row>
    <row r="124" spans="3:17" ht="24.75" customHeight="1">
      <c r="C124" s="318"/>
      <c r="D124" s="321"/>
      <c r="E124" s="328" t="s">
        <v>31</v>
      </c>
      <c r="F124" s="323">
        <v>0</v>
      </c>
      <c r="G124" s="325">
        <v>0</v>
      </c>
      <c r="H124" s="444">
        <f>SUM(F124:G124)</f>
        <v>0</v>
      </c>
      <c r="I124" s="324">
        <v>0</v>
      </c>
      <c r="J124" s="357">
        <v>0</v>
      </c>
      <c r="K124" s="323">
        <v>0</v>
      </c>
      <c r="L124" s="323">
        <v>0</v>
      </c>
      <c r="M124" s="323">
        <v>0</v>
      </c>
      <c r="N124" s="325">
        <v>0</v>
      </c>
      <c r="O124" s="442">
        <f>SUM(I124:N124)</f>
        <v>0</v>
      </c>
      <c r="P124" s="446">
        <f>H124+O124</f>
        <v>0</v>
      </c>
      <c r="Q124" s="298"/>
    </row>
    <row r="125" spans="3:17" ht="24.75" customHeight="1">
      <c r="C125" s="318"/>
      <c r="D125" s="327"/>
      <c r="E125" s="328" t="s">
        <v>32</v>
      </c>
      <c r="F125" s="323">
        <v>0</v>
      </c>
      <c r="G125" s="325">
        <v>0</v>
      </c>
      <c r="H125" s="444">
        <f>SUM(F125:G125)</f>
        <v>0</v>
      </c>
      <c r="I125" s="324">
        <v>0</v>
      </c>
      <c r="J125" s="357">
        <v>0</v>
      </c>
      <c r="K125" s="323">
        <v>0</v>
      </c>
      <c r="L125" s="323">
        <v>0</v>
      </c>
      <c r="M125" s="323">
        <v>0</v>
      </c>
      <c r="N125" s="325">
        <v>0</v>
      </c>
      <c r="O125" s="442">
        <f>SUM(I125:N125)</f>
        <v>0</v>
      </c>
      <c r="P125" s="446">
        <f>H125+O125</f>
        <v>0</v>
      </c>
      <c r="Q125" s="298"/>
    </row>
    <row r="126" spans="3:17" ht="17.25" customHeight="1">
      <c r="C126" s="318"/>
      <c r="D126" s="319" t="s">
        <v>534</v>
      </c>
      <c r="E126" s="320"/>
      <c r="F126" s="442">
        <f aca="true" t="shared" si="37" ref="F126:P126">SUM(F127:F129)</f>
        <v>0</v>
      </c>
      <c r="G126" s="443">
        <f t="shared" si="37"/>
        <v>0</v>
      </c>
      <c r="H126" s="444">
        <f t="shared" si="37"/>
        <v>0</v>
      </c>
      <c r="I126" s="445">
        <f t="shared" si="37"/>
        <v>0</v>
      </c>
      <c r="J126" s="443">
        <f t="shared" si="37"/>
        <v>0</v>
      </c>
      <c r="K126" s="442">
        <f t="shared" si="37"/>
        <v>0</v>
      </c>
      <c r="L126" s="442">
        <f t="shared" si="37"/>
        <v>0</v>
      </c>
      <c r="M126" s="442">
        <f t="shared" si="37"/>
        <v>0</v>
      </c>
      <c r="N126" s="443">
        <f t="shared" si="37"/>
        <v>0</v>
      </c>
      <c r="O126" s="442">
        <f t="shared" si="37"/>
        <v>0</v>
      </c>
      <c r="P126" s="446">
        <f t="shared" si="37"/>
        <v>0</v>
      </c>
      <c r="Q126" s="298"/>
    </row>
    <row r="127" spans="3:17" ht="17.25" customHeight="1">
      <c r="C127" s="318"/>
      <c r="D127" s="321"/>
      <c r="E127" s="329" t="s">
        <v>393</v>
      </c>
      <c r="F127" s="323">
        <v>0</v>
      </c>
      <c r="G127" s="325">
        <v>0</v>
      </c>
      <c r="H127" s="444">
        <f>SUM(F127:G127)</f>
        <v>0</v>
      </c>
      <c r="I127" s="324">
        <v>0</v>
      </c>
      <c r="J127" s="325">
        <v>0</v>
      </c>
      <c r="K127" s="323">
        <v>0</v>
      </c>
      <c r="L127" s="323">
        <v>0</v>
      </c>
      <c r="M127" s="323">
        <v>0</v>
      </c>
      <c r="N127" s="325">
        <v>0</v>
      </c>
      <c r="O127" s="442">
        <f>SUM(I127:N127)</f>
        <v>0</v>
      </c>
      <c r="P127" s="446">
        <f>H127+O127</f>
        <v>0</v>
      </c>
      <c r="Q127" s="298"/>
    </row>
    <row r="128" spans="3:17" ht="17.25" customHeight="1">
      <c r="C128" s="318"/>
      <c r="D128" s="330"/>
      <c r="E128" s="327" t="s">
        <v>394</v>
      </c>
      <c r="F128" s="323">
        <v>0</v>
      </c>
      <c r="G128" s="325">
        <v>0</v>
      </c>
      <c r="H128" s="444">
        <f>SUM(F128:G128)</f>
        <v>0</v>
      </c>
      <c r="I128" s="324">
        <v>0</v>
      </c>
      <c r="J128" s="325">
        <v>0</v>
      </c>
      <c r="K128" s="323">
        <v>0</v>
      </c>
      <c r="L128" s="323">
        <v>0</v>
      </c>
      <c r="M128" s="323">
        <v>0</v>
      </c>
      <c r="N128" s="325">
        <v>0</v>
      </c>
      <c r="O128" s="442">
        <f>SUM(I128:N128)</f>
        <v>0</v>
      </c>
      <c r="P128" s="446">
        <f>H128+O128</f>
        <v>0</v>
      </c>
      <c r="Q128" s="298"/>
    </row>
    <row r="129" spans="3:17" ht="17.25" customHeight="1">
      <c r="C129" s="318"/>
      <c r="D129" s="331"/>
      <c r="E129" s="322" t="s">
        <v>395</v>
      </c>
      <c r="F129" s="323">
        <v>0</v>
      </c>
      <c r="G129" s="325">
        <v>0</v>
      </c>
      <c r="H129" s="444">
        <f>SUM(F129:G129)</f>
        <v>0</v>
      </c>
      <c r="I129" s="324">
        <v>0</v>
      </c>
      <c r="J129" s="325">
        <v>0</v>
      </c>
      <c r="K129" s="323">
        <v>0</v>
      </c>
      <c r="L129" s="323">
        <v>0</v>
      </c>
      <c r="M129" s="323">
        <v>0</v>
      </c>
      <c r="N129" s="325">
        <v>0</v>
      </c>
      <c r="O129" s="442">
        <f>SUM(I129:N129)</f>
        <v>0</v>
      </c>
      <c r="P129" s="446">
        <f>H129+O129</f>
        <v>0</v>
      </c>
      <c r="Q129" s="298"/>
    </row>
    <row r="130" spans="3:17" ht="17.25" customHeight="1">
      <c r="C130" s="318"/>
      <c r="D130" s="321" t="s">
        <v>721</v>
      </c>
      <c r="E130" s="332"/>
      <c r="F130" s="323">
        <v>0</v>
      </c>
      <c r="G130" s="325">
        <v>0</v>
      </c>
      <c r="H130" s="444">
        <f>SUM(F130:G130)</f>
        <v>0</v>
      </c>
      <c r="I130" s="324">
        <v>0</v>
      </c>
      <c r="J130" s="325">
        <v>0</v>
      </c>
      <c r="K130" s="323">
        <v>0</v>
      </c>
      <c r="L130" s="323">
        <v>0</v>
      </c>
      <c r="M130" s="323">
        <v>0</v>
      </c>
      <c r="N130" s="325">
        <v>0</v>
      </c>
      <c r="O130" s="442">
        <f>SUM(I130:N130)</f>
        <v>0</v>
      </c>
      <c r="P130" s="446">
        <f>H130+O130</f>
        <v>0</v>
      </c>
      <c r="Q130" s="298"/>
    </row>
    <row r="131" spans="3:17" ht="17.25" customHeight="1">
      <c r="C131" s="333"/>
      <c r="D131" s="334" t="s">
        <v>722</v>
      </c>
      <c r="E131" s="335"/>
      <c r="F131" s="336">
        <v>0</v>
      </c>
      <c r="G131" s="338">
        <v>0</v>
      </c>
      <c r="H131" s="452">
        <f>SUM(F131:G131)</f>
        <v>0</v>
      </c>
      <c r="I131" s="337">
        <v>0</v>
      </c>
      <c r="J131" s="338">
        <v>0</v>
      </c>
      <c r="K131" s="336">
        <v>0</v>
      </c>
      <c r="L131" s="336">
        <v>0</v>
      </c>
      <c r="M131" s="336">
        <v>0</v>
      </c>
      <c r="N131" s="338">
        <v>0</v>
      </c>
      <c r="O131" s="452">
        <f>SUM(I131:N131)</f>
        <v>0</v>
      </c>
      <c r="P131" s="454">
        <f>H131+O131</f>
        <v>0</v>
      </c>
      <c r="Q131" s="298"/>
    </row>
    <row r="132" spans="3:16" ht="17.25" customHeight="1">
      <c r="C132" s="316" t="s">
        <v>723</v>
      </c>
      <c r="D132" s="339"/>
      <c r="E132" s="340"/>
      <c r="F132" s="437">
        <f aca="true" t="shared" si="38" ref="F132:P132">SUM(F134:F139)</f>
        <v>0</v>
      </c>
      <c r="G132" s="438">
        <f t="shared" si="38"/>
        <v>0</v>
      </c>
      <c r="H132" s="439">
        <f t="shared" si="38"/>
        <v>0</v>
      </c>
      <c r="I132" s="440">
        <f t="shared" si="38"/>
        <v>0</v>
      </c>
      <c r="J132" s="438">
        <f t="shared" si="38"/>
        <v>0</v>
      </c>
      <c r="K132" s="437">
        <f t="shared" si="38"/>
        <v>0</v>
      </c>
      <c r="L132" s="437">
        <f t="shared" si="38"/>
        <v>0</v>
      </c>
      <c r="M132" s="437">
        <f t="shared" si="38"/>
        <v>0</v>
      </c>
      <c r="N132" s="438">
        <f t="shared" si="38"/>
        <v>0</v>
      </c>
      <c r="O132" s="437">
        <f t="shared" si="38"/>
        <v>0</v>
      </c>
      <c r="P132" s="441">
        <f t="shared" si="38"/>
        <v>0</v>
      </c>
    </row>
    <row r="133" spans="3:16" ht="17.25" customHeight="1">
      <c r="C133" s="318"/>
      <c r="D133" s="1678" t="s">
        <v>1353</v>
      </c>
      <c r="E133" s="1679"/>
      <c r="F133" s="550">
        <v>0</v>
      </c>
      <c r="G133" s="342">
        <v>0</v>
      </c>
      <c r="H133" s="444">
        <f aca="true" t="shared" si="39" ref="H133:H140">SUM(F133:G133)</f>
        <v>0</v>
      </c>
      <c r="I133" s="341"/>
      <c r="J133" s="325">
        <v>0</v>
      </c>
      <c r="K133" s="323">
        <v>0</v>
      </c>
      <c r="L133" s="323">
        <v>0</v>
      </c>
      <c r="M133" s="323">
        <v>0</v>
      </c>
      <c r="N133" s="325">
        <v>0</v>
      </c>
      <c r="O133" s="442">
        <f>SUM(I133:N133)</f>
        <v>0</v>
      </c>
      <c r="P133" s="446">
        <f aca="true" t="shared" si="40" ref="P133:P140">H133+O133</f>
        <v>0</v>
      </c>
    </row>
    <row r="134" spans="3:16" ht="17.25" customHeight="1">
      <c r="C134" s="318"/>
      <c r="D134" s="322" t="s">
        <v>724</v>
      </c>
      <c r="E134" s="326"/>
      <c r="F134" s="550">
        <v>0</v>
      </c>
      <c r="G134" s="342">
        <v>0</v>
      </c>
      <c r="H134" s="444">
        <f t="shared" si="39"/>
        <v>0</v>
      </c>
      <c r="I134" s="341"/>
      <c r="J134" s="325">
        <v>0</v>
      </c>
      <c r="K134" s="323">
        <v>0</v>
      </c>
      <c r="L134" s="323">
        <v>0</v>
      </c>
      <c r="M134" s="323">
        <v>0</v>
      </c>
      <c r="N134" s="325">
        <v>0</v>
      </c>
      <c r="O134" s="442">
        <f aca="true" t="shared" si="41" ref="O134:O140">SUM(I134:N134)</f>
        <v>0</v>
      </c>
      <c r="P134" s="446">
        <f t="shared" si="40"/>
        <v>0</v>
      </c>
    </row>
    <row r="135" spans="3:16" ht="17.25" customHeight="1">
      <c r="C135" s="318"/>
      <c r="D135" s="322" t="s">
        <v>725</v>
      </c>
      <c r="E135" s="326"/>
      <c r="F135" s="323">
        <v>0</v>
      </c>
      <c r="G135" s="323">
        <v>0</v>
      </c>
      <c r="H135" s="444">
        <f t="shared" si="39"/>
        <v>0</v>
      </c>
      <c r="I135" s="324">
        <v>0</v>
      </c>
      <c r="J135" s="325">
        <v>0</v>
      </c>
      <c r="K135" s="323">
        <v>0</v>
      </c>
      <c r="L135" s="323">
        <v>0</v>
      </c>
      <c r="M135" s="323">
        <v>0</v>
      </c>
      <c r="N135" s="325">
        <v>0</v>
      </c>
      <c r="O135" s="442">
        <f t="shared" si="41"/>
        <v>0</v>
      </c>
      <c r="P135" s="446">
        <f t="shared" si="40"/>
        <v>0</v>
      </c>
    </row>
    <row r="136" spans="3:16" ht="17.25" customHeight="1">
      <c r="C136" s="318"/>
      <c r="D136" s="322" t="s">
        <v>726</v>
      </c>
      <c r="E136" s="326"/>
      <c r="F136" s="323">
        <v>0</v>
      </c>
      <c r="G136" s="323">
        <v>0</v>
      </c>
      <c r="H136" s="444">
        <f t="shared" si="39"/>
        <v>0</v>
      </c>
      <c r="I136" s="324">
        <v>0</v>
      </c>
      <c r="J136" s="325">
        <v>0</v>
      </c>
      <c r="K136" s="323">
        <v>0</v>
      </c>
      <c r="L136" s="323">
        <v>0</v>
      </c>
      <c r="M136" s="323">
        <v>0</v>
      </c>
      <c r="N136" s="325">
        <v>0</v>
      </c>
      <c r="O136" s="442">
        <f t="shared" si="41"/>
        <v>0</v>
      </c>
      <c r="P136" s="446">
        <f t="shared" si="40"/>
        <v>0</v>
      </c>
    </row>
    <row r="137" spans="3:16" ht="17.25" customHeight="1">
      <c r="C137" s="318"/>
      <c r="D137" s="322" t="s">
        <v>727</v>
      </c>
      <c r="E137" s="326"/>
      <c r="F137" s="342">
        <v>0</v>
      </c>
      <c r="G137" s="342">
        <v>0</v>
      </c>
      <c r="H137" s="444">
        <f t="shared" si="39"/>
        <v>0</v>
      </c>
      <c r="I137" s="341"/>
      <c r="J137" s="325">
        <v>0</v>
      </c>
      <c r="K137" s="323">
        <v>0</v>
      </c>
      <c r="L137" s="323">
        <v>0</v>
      </c>
      <c r="M137" s="323">
        <v>0</v>
      </c>
      <c r="N137" s="325">
        <v>0</v>
      </c>
      <c r="O137" s="442">
        <f t="shared" si="41"/>
        <v>0</v>
      </c>
      <c r="P137" s="446">
        <f t="shared" si="40"/>
        <v>0</v>
      </c>
    </row>
    <row r="138" spans="3:17" ht="17.25" customHeight="1">
      <c r="C138" s="318"/>
      <c r="D138" s="322" t="s">
        <v>728</v>
      </c>
      <c r="E138" s="326"/>
      <c r="F138" s="550">
        <v>0</v>
      </c>
      <c r="G138" s="342">
        <v>0</v>
      </c>
      <c r="H138" s="444">
        <f t="shared" si="39"/>
        <v>0</v>
      </c>
      <c r="I138" s="343"/>
      <c r="J138" s="325">
        <v>0</v>
      </c>
      <c r="K138" s="323">
        <v>0</v>
      </c>
      <c r="L138" s="323">
        <v>0</v>
      </c>
      <c r="M138" s="323">
        <v>0</v>
      </c>
      <c r="N138" s="555">
        <v>0</v>
      </c>
      <c r="O138" s="442">
        <f t="shared" si="41"/>
        <v>0</v>
      </c>
      <c r="P138" s="446">
        <f t="shared" si="40"/>
        <v>0</v>
      </c>
      <c r="Q138" s="552"/>
    </row>
    <row r="139" spans="3:16" ht="24.75" customHeight="1">
      <c r="C139" s="352"/>
      <c r="D139" s="1676" t="s">
        <v>679</v>
      </c>
      <c r="E139" s="1677"/>
      <c r="F139" s="355">
        <v>0</v>
      </c>
      <c r="G139" s="355">
        <v>0</v>
      </c>
      <c r="H139" s="444">
        <f t="shared" si="39"/>
        <v>0</v>
      </c>
      <c r="I139" s="341"/>
      <c r="J139" s="353">
        <v>0</v>
      </c>
      <c r="K139" s="355">
        <v>0</v>
      </c>
      <c r="L139" s="355">
        <v>0</v>
      </c>
      <c r="M139" s="355">
        <v>0</v>
      </c>
      <c r="N139" s="353">
        <v>0</v>
      </c>
      <c r="O139" s="459">
        <f t="shared" si="41"/>
        <v>0</v>
      </c>
      <c r="P139" s="460">
        <f t="shared" si="40"/>
        <v>0</v>
      </c>
    </row>
    <row r="140" spans="3:16" ht="24.75" customHeight="1">
      <c r="C140" s="333"/>
      <c r="D140" s="1674" t="s">
        <v>1354</v>
      </c>
      <c r="E140" s="1675"/>
      <c r="F140" s="351">
        <v>0</v>
      </c>
      <c r="G140" s="351">
        <v>0</v>
      </c>
      <c r="H140" s="444">
        <f t="shared" si="39"/>
        <v>0</v>
      </c>
      <c r="I140" s="551"/>
      <c r="J140" s="350">
        <v>0</v>
      </c>
      <c r="K140" s="351">
        <v>0</v>
      </c>
      <c r="L140" s="351">
        <v>0</v>
      </c>
      <c r="M140" s="351">
        <v>0</v>
      </c>
      <c r="N140" s="350">
        <v>0</v>
      </c>
      <c r="O140" s="459">
        <f t="shared" si="41"/>
        <v>0</v>
      </c>
      <c r="P140" s="460">
        <f t="shared" si="40"/>
        <v>0</v>
      </c>
    </row>
    <row r="141" spans="3:17" ht="17.25" customHeight="1">
      <c r="C141" s="318" t="s">
        <v>729</v>
      </c>
      <c r="D141" s="320"/>
      <c r="E141" s="320"/>
      <c r="F141" s="438">
        <f>SUM(F142:F144)</f>
        <v>0</v>
      </c>
      <c r="G141" s="438">
        <f>SUM(G142:G144)</f>
        <v>0</v>
      </c>
      <c r="H141" s="439">
        <f>SUM(H142:H144)</f>
        <v>0</v>
      </c>
      <c r="I141" s="447"/>
      <c r="J141" s="461">
        <f aca="true" t="shared" si="42" ref="J141:P141">SUM(J142:J144)</f>
        <v>0</v>
      </c>
      <c r="K141" s="437">
        <f t="shared" si="42"/>
        <v>0</v>
      </c>
      <c r="L141" s="437">
        <f t="shared" si="42"/>
        <v>0</v>
      </c>
      <c r="M141" s="437">
        <f t="shared" si="42"/>
        <v>0</v>
      </c>
      <c r="N141" s="438">
        <f t="shared" si="42"/>
        <v>0</v>
      </c>
      <c r="O141" s="437">
        <f t="shared" si="42"/>
        <v>0</v>
      </c>
      <c r="P141" s="441">
        <f t="shared" si="42"/>
        <v>0</v>
      </c>
      <c r="Q141" s="298"/>
    </row>
    <row r="142" spans="3:17" ht="17.25" customHeight="1">
      <c r="C142" s="318"/>
      <c r="D142" s="329" t="s">
        <v>988</v>
      </c>
      <c r="E142" s="329"/>
      <c r="F142" s="325">
        <v>0</v>
      </c>
      <c r="G142" s="325">
        <v>0</v>
      </c>
      <c r="H142" s="444">
        <f>SUM(F142:G142)</f>
        <v>0</v>
      </c>
      <c r="I142" s="345"/>
      <c r="J142" s="357">
        <v>0</v>
      </c>
      <c r="K142" s="323">
        <v>0</v>
      </c>
      <c r="L142" s="323">
        <v>0</v>
      </c>
      <c r="M142" s="323">
        <v>0</v>
      </c>
      <c r="N142" s="325">
        <v>0</v>
      </c>
      <c r="O142" s="442">
        <f>SUM(I142:N142)</f>
        <v>0</v>
      </c>
      <c r="P142" s="446">
        <f>H142+O142</f>
        <v>0</v>
      </c>
      <c r="Q142" s="298"/>
    </row>
    <row r="143" spans="3:17" ht="17.25" customHeight="1">
      <c r="C143" s="318"/>
      <c r="D143" s="329" t="s">
        <v>989</v>
      </c>
      <c r="E143" s="329"/>
      <c r="F143" s="323">
        <v>0</v>
      </c>
      <c r="G143" s="325">
        <v>0</v>
      </c>
      <c r="H143" s="444">
        <f>SUM(F143:G143)</f>
        <v>0</v>
      </c>
      <c r="I143" s="346"/>
      <c r="J143" s="357">
        <v>0</v>
      </c>
      <c r="K143" s="323">
        <v>0</v>
      </c>
      <c r="L143" s="323">
        <v>0</v>
      </c>
      <c r="M143" s="323">
        <v>0</v>
      </c>
      <c r="N143" s="325">
        <v>0</v>
      </c>
      <c r="O143" s="442">
        <f>SUM(I143:N143)</f>
        <v>0</v>
      </c>
      <c r="P143" s="446">
        <f>H143+O143</f>
        <v>0</v>
      </c>
      <c r="Q143" s="298"/>
    </row>
    <row r="144" spans="3:17" ht="17.25" customHeight="1">
      <c r="C144" s="318"/>
      <c r="D144" s="347" t="s">
        <v>990</v>
      </c>
      <c r="E144" s="347"/>
      <c r="F144" s="338">
        <v>0</v>
      </c>
      <c r="G144" s="356">
        <v>0</v>
      </c>
      <c r="H144" s="453">
        <f>SUM(F144:G144)</f>
        <v>0</v>
      </c>
      <c r="I144" s="349"/>
      <c r="J144" s="358">
        <v>0</v>
      </c>
      <c r="K144" s="351">
        <v>0</v>
      </c>
      <c r="L144" s="351">
        <v>0</v>
      </c>
      <c r="M144" s="351">
        <v>0</v>
      </c>
      <c r="N144" s="350">
        <v>0</v>
      </c>
      <c r="O144" s="455">
        <f>SUM(I144:N144)</f>
        <v>0</v>
      </c>
      <c r="P144" s="456">
        <f>H144+O144</f>
        <v>0</v>
      </c>
      <c r="Q144" s="298"/>
    </row>
    <row r="145" spans="3:17" ht="17.25" customHeight="1" thickBot="1">
      <c r="C145" s="392" t="s">
        <v>4</v>
      </c>
      <c r="D145" s="393"/>
      <c r="E145" s="393"/>
      <c r="F145" s="449">
        <f aca="true" t="shared" si="43" ref="F145:P145">F112+F132+F141</f>
        <v>0</v>
      </c>
      <c r="G145" s="449">
        <f t="shared" si="43"/>
        <v>0</v>
      </c>
      <c r="H145" s="450">
        <f t="shared" si="43"/>
        <v>0</v>
      </c>
      <c r="I145" s="451">
        <f t="shared" si="43"/>
        <v>0</v>
      </c>
      <c r="J145" s="463">
        <f t="shared" si="43"/>
        <v>0</v>
      </c>
      <c r="K145" s="448">
        <f t="shared" si="43"/>
        <v>0</v>
      </c>
      <c r="L145" s="448">
        <f t="shared" si="43"/>
        <v>0</v>
      </c>
      <c r="M145" s="448">
        <f t="shared" si="43"/>
        <v>0</v>
      </c>
      <c r="N145" s="449">
        <f t="shared" si="43"/>
        <v>0</v>
      </c>
      <c r="O145" s="448">
        <f t="shared" si="43"/>
        <v>0</v>
      </c>
      <c r="P145" s="457">
        <f t="shared" si="43"/>
        <v>0</v>
      </c>
      <c r="Q145" s="298"/>
    </row>
    <row r="146" ht="13.5">
      <c r="Q146" s="298"/>
    </row>
  </sheetData>
  <sheetProtection/>
  <mergeCells count="12">
    <mergeCell ref="D30:E30"/>
    <mergeCell ref="D37:E37"/>
    <mergeCell ref="D63:E63"/>
    <mergeCell ref="D70:E70"/>
    <mergeCell ref="D98:E98"/>
    <mergeCell ref="D105:E105"/>
    <mergeCell ref="D133:E133"/>
    <mergeCell ref="D140:E140"/>
    <mergeCell ref="D36:E36"/>
    <mergeCell ref="D69:E69"/>
    <mergeCell ref="D104:E104"/>
    <mergeCell ref="D139:E139"/>
  </mergeCells>
  <printOptions horizontalCentered="1"/>
  <pageMargins left="0.3937007874015748" right="0.3937007874015748" top="0.7086614173228347" bottom="0.4724409448818898" header="0.5118110236220472" footer="0.31496062992125984"/>
  <pageSetup firstPageNumber="44" useFirstPageNumber="1" horizontalDpi="600" verticalDpi="600" orientation="landscape" paperSize="9" scale="67" r:id="rId2"/>
  <headerFooter scaleWithDoc="0" alignWithMargins="0">
    <oddFooter>&amp;C- &amp;P -</oddFooter>
  </headerFooter>
  <rowBreaks count="3" manualBreakCount="3">
    <brk id="42" max="255" man="1"/>
    <brk id="75" max="255" man="1"/>
    <brk id="110" max="255" man="1"/>
  </rowBreaks>
  <drawing r:id="rId1"/>
</worksheet>
</file>

<file path=xl/worksheets/sheet23.xml><?xml version="1.0" encoding="utf-8"?>
<worksheet xmlns="http://schemas.openxmlformats.org/spreadsheetml/2006/main" xmlns:r="http://schemas.openxmlformats.org/officeDocument/2006/relationships">
  <sheetPr>
    <tabColor indexed="13"/>
  </sheetPr>
  <dimension ref="A1:P42"/>
  <sheetViews>
    <sheetView view="pageBreakPreview" zoomScaleSheetLayoutView="100" zoomScalePageLayoutView="0" workbookViewId="0" topLeftCell="A1">
      <selection activeCell="Q49" sqref="Q49"/>
    </sheetView>
  </sheetViews>
  <sheetFormatPr defaultColWidth="0" defaultRowHeight="12" customHeight="1" zeroHeight="1"/>
  <cols>
    <col min="1" max="2" width="1.625" style="298" customWidth="1"/>
    <col min="3" max="4" width="3.625" style="298" customWidth="1"/>
    <col min="5" max="5" width="22.625" style="298" customWidth="1"/>
    <col min="6" max="16" width="13.125" style="298" customWidth="1"/>
    <col min="17" max="17" width="3.625" style="298" customWidth="1"/>
    <col min="18" max="16384" width="13.875" style="298" hidden="1" customWidth="1"/>
  </cols>
  <sheetData>
    <row r="1" spans="1:16" s="299" customFormat="1" ht="13.5">
      <c r="A1" s="298" t="s">
        <v>676</v>
      </c>
      <c r="B1" s="298"/>
      <c r="C1" s="298"/>
      <c r="D1" s="298"/>
      <c r="E1" s="298"/>
      <c r="F1" s="298"/>
      <c r="G1" s="298"/>
      <c r="H1" s="298"/>
      <c r="I1" s="300" t="s">
        <v>13</v>
      </c>
      <c r="J1" s="298"/>
      <c r="K1" s="298"/>
      <c r="L1" s="298"/>
      <c r="M1" s="298"/>
      <c r="N1" s="298"/>
      <c r="O1" s="298"/>
      <c r="P1" s="298"/>
    </row>
    <row r="2" spans="1:16" s="299" customFormat="1" ht="13.5">
      <c r="A2" s="298"/>
      <c r="B2" s="298"/>
      <c r="C2" s="298"/>
      <c r="D2" s="298"/>
      <c r="E2" s="298"/>
      <c r="F2" s="298"/>
      <c r="G2" s="298"/>
      <c r="H2" s="298"/>
      <c r="I2" s="556" t="s">
        <v>1535</v>
      </c>
      <c r="J2" s="298"/>
      <c r="K2" s="298"/>
      <c r="L2" s="298"/>
      <c r="M2" s="298"/>
      <c r="N2" s="363" t="s">
        <v>734</v>
      </c>
      <c r="O2" s="363" t="s">
        <v>1049</v>
      </c>
      <c r="P2" s="298"/>
    </row>
    <row r="3" spans="1:16" s="299" customFormat="1" ht="13.5">
      <c r="A3" s="298"/>
      <c r="B3" s="298" t="s">
        <v>1050</v>
      </c>
      <c r="C3" s="298"/>
      <c r="D3" s="298"/>
      <c r="E3" s="298"/>
      <c r="F3" s="298"/>
      <c r="G3" s="298"/>
      <c r="H3" s="298"/>
      <c r="I3" s="298"/>
      <c r="J3" s="298"/>
      <c r="K3" s="298"/>
      <c r="L3" s="298"/>
      <c r="M3" s="32"/>
      <c r="N3" s="364" t="s">
        <v>736</v>
      </c>
      <c r="O3" s="364" t="s">
        <v>737</v>
      </c>
      <c r="P3" s="298"/>
    </row>
    <row r="4" spans="1:16" s="299" customFormat="1" ht="13.5">
      <c r="A4" s="298"/>
      <c r="B4" s="298" t="s">
        <v>974</v>
      </c>
      <c r="C4" s="298"/>
      <c r="D4" s="298"/>
      <c r="E4" s="298"/>
      <c r="F4" s="298"/>
      <c r="G4" s="298"/>
      <c r="H4" s="298"/>
      <c r="I4" s="301"/>
      <c r="J4" s="298"/>
      <c r="K4" s="298"/>
      <c r="L4" s="298"/>
      <c r="M4" s="298"/>
      <c r="N4" s="298"/>
      <c r="O4" s="298"/>
      <c r="P4" s="298"/>
    </row>
    <row r="5" spans="1:16" s="299" customFormat="1" ht="14.25" thickBot="1">
      <c r="A5" s="298"/>
      <c r="B5" s="298"/>
      <c r="C5" s="298" t="s">
        <v>5</v>
      </c>
      <c r="D5" s="298"/>
      <c r="E5" s="298"/>
      <c r="F5" s="298"/>
      <c r="G5" s="298"/>
      <c r="H5" s="298"/>
      <c r="I5" s="298"/>
      <c r="J5" s="298"/>
      <c r="K5" s="298"/>
      <c r="L5" s="298"/>
      <c r="M5" s="298"/>
      <c r="N5" s="298"/>
      <c r="O5" s="298"/>
      <c r="P5" s="298"/>
    </row>
    <row r="6" spans="3:16" ht="15.75" customHeight="1">
      <c r="C6" s="302" t="s">
        <v>1051</v>
      </c>
      <c r="D6" s="303"/>
      <c r="E6" s="303"/>
      <c r="F6" s="304" t="s">
        <v>16</v>
      </c>
      <c r="G6" s="305"/>
      <c r="H6" s="306"/>
      <c r="I6" s="307" t="s">
        <v>17</v>
      </c>
      <c r="J6" s="305"/>
      <c r="K6" s="305"/>
      <c r="L6" s="305"/>
      <c r="M6" s="305"/>
      <c r="N6" s="305"/>
      <c r="O6" s="305"/>
      <c r="P6" s="308" t="s">
        <v>327</v>
      </c>
    </row>
    <row r="7" spans="3:16" ht="15.75" customHeight="1">
      <c r="C7" s="309"/>
      <c r="D7" s="310"/>
      <c r="E7" s="310"/>
      <c r="F7" s="311" t="s">
        <v>1052</v>
      </c>
      <c r="G7" s="312" t="s">
        <v>1053</v>
      </c>
      <c r="H7" s="313" t="s">
        <v>128</v>
      </c>
      <c r="I7" s="314" t="s">
        <v>19</v>
      </c>
      <c r="J7" s="312" t="s">
        <v>992</v>
      </c>
      <c r="K7" s="311" t="s">
        <v>993</v>
      </c>
      <c r="L7" s="311" t="s">
        <v>691</v>
      </c>
      <c r="M7" s="311" t="s">
        <v>692</v>
      </c>
      <c r="N7" s="312" t="s">
        <v>693</v>
      </c>
      <c r="O7" s="367" t="s">
        <v>991</v>
      </c>
      <c r="P7" s="315"/>
    </row>
    <row r="8" spans="3:16" ht="15.75" customHeight="1">
      <c r="C8" s="365" t="s">
        <v>1054</v>
      </c>
      <c r="D8" s="368"/>
      <c r="E8" s="369"/>
      <c r="F8" s="368"/>
      <c r="G8" s="368"/>
      <c r="H8" s="368"/>
      <c r="I8" s="368"/>
      <c r="J8" s="368"/>
      <c r="K8" s="368"/>
      <c r="L8" s="368"/>
      <c r="M8" s="368"/>
      <c r="N8" s="368"/>
      <c r="O8" s="368"/>
      <c r="P8" s="370"/>
    </row>
    <row r="9" spans="3:16" ht="15.75" customHeight="1">
      <c r="C9" s="318"/>
      <c r="D9" s="371" t="s">
        <v>1055</v>
      </c>
      <c r="E9" s="372"/>
      <c r="F9" s="464">
        <v>32</v>
      </c>
      <c r="G9" s="459">
        <v>162</v>
      </c>
      <c r="H9" s="439">
        <v>194</v>
      </c>
      <c r="I9" s="440">
        <v>0</v>
      </c>
      <c r="J9" s="465">
        <v>2689</v>
      </c>
      <c r="K9" s="459">
        <v>4555</v>
      </c>
      <c r="L9" s="459">
        <v>7169</v>
      </c>
      <c r="M9" s="459">
        <v>5766</v>
      </c>
      <c r="N9" s="459">
        <v>6595</v>
      </c>
      <c r="O9" s="439">
        <v>26774</v>
      </c>
      <c r="P9" s="441">
        <v>26968</v>
      </c>
    </row>
    <row r="10" spans="3:16" ht="15.75" customHeight="1">
      <c r="C10" s="318"/>
      <c r="D10" s="373"/>
      <c r="E10" s="328" t="s">
        <v>1056</v>
      </c>
      <c r="F10" s="353">
        <v>0</v>
      </c>
      <c r="G10" s="353">
        <v>0</v>
      </c>
      <c r="H10" s="458">
        <v>0</v>
      </c>
      <c r="I10" s="345"/>
      <c r="J10" s="374">
        <v>421</v>
      </c>
      <c r="K10" s="355">
        <v>1517</v>
      </c>
      <c r="L10" s="355">
        <v>3628</v>
      </c>
      <c r="M10" s="355">
        <v>3431</v>
      </c>
      <c r="N10" s="355">
        <v>3877</v>
      </c>
      <c r="O10" s="458">
        <v>12874</v>
      </c>
      <c r="P10" s="460">
        <v>12874</v>
      </c>
    </row>
    <row r="11" spans="3:16" ht="15.75" customHeight="1">
      <c r="C11" s="318"/>
      <c r="D11" s="375"/>
      <c r="E11" s="328" t="s">
        <v>989</v>
      </c>
      <c r="F11" s="353">
        <v>0</v>
      </c>
      <c r="G11" s="353">
        <v>0</v>
      </c>
      <c r="H11" s="458">
        <v>0</v>
      </c>
      <c r="I11" s="345"/>
      <c r="J11" s="374">
        <v>1324</v>
      </c>
      <c r="K11" s="355">
        <v>1730</v>
      </c>
      <c r="L11" s="355">
        <v>2047</v>
      </c>
      <c r="M11" s="355">
        <v>1262</v>
      </c>
      <c r="N11" s="355">
        <v>1218</v>
      </c>
      <c r="O11" s="458">
        <v>7581</v>
      </c>
      <c r="P11" s="460">
        <v>7581</v>
      </c>
    </row>
    <row r="12" spans="3:16" ht="15.75" customHeight="1">
      <c r="C12" s="318"/>
      <c r="D12" s="373"/>
      <c r="E12" s="328" t="s">
        <v>1057</v>
      </c>
      <c r="F12" s="353">
        <v>0</v>
      </c>
      <c r="G12" s="353">
        <v>0</v>
      </c>
      <c r="H12" s="458">
        <v>0</v>
      </c>
      <c r="I12" s="345"/>
      <c r="J12" s="374">
        <v>0</v>
      </c>
      <c r="K12" s="355">
        <v>36</v>
      </c>
      <c r="L12" s="355">
        <v>41</v>
      </c>
      <c r="M12" s="355">
        <v>176</v>
      </c>
      <c r="N12" s="355">
        <v>753</v>
      </c>
      <c r="O12" s="458">
        <v>1006</v>
      </c>
      <c r="P12" s="460">
        <v>1006</v>
      </c>
    </row>
    <row r="13" spans="3:16" ht="21">
      <c r="C13" s="318"/>
      <c r="D13" s="373"/>
      <c r="E13" s="328" t="s">
        <v>666</v>
      </c>
      <c r="F13" s="353">
        <v>0</v>
      </c>
      <c r="G13" s="353">
        <v>0</v>
      </c>
      <c r="H13" s="458">
        <v>0</v>
      </c>
      <c r="I13" s="345"/>
      <c r="J13" s="374">
        <v>10</v>
      </c>
      <c r="K13" s="355">
        <v>27</v>
      </c>
      <c r="L13" s="355">
        <v>98</v>
      </c>
      <c r="M13" s="355">
        <v>71</v>
      </c>
      <c r="N13" s="355">
        <v>71</v>
      </c>
      <c r="O13" s="458">
        <v>277</v>
      </c>
      <c r="P13" s="460">
        <v>277</v>
      </c>
    </row>
    <row r="14" spans="3:16" ht="15.75" customHeight="1">
      <c r="C14" s="318"/>
      <c r="D14" s="373"/>
      <c r="E14" s="328" t="s">
        <v>0</v>
      </c>
      <c r="F14" s="355">
        <v>32</v>
      </c>
      <c r="G14" s="355">
        <v>146</v>
      </c>
      <c r="H14" s="458">
        <v>178</v>
      </c>
      <c r="I14" s="354">
        <v>0</v>
      </c>
      <c r="J14" s="374">
        <v>858</v>
      </c>
      <c r="K14" s="355">
        <v>1117</v>
      </c>
      <c r="L14" s="355">
        <v>1232</v>
      </c>
      <c r="M14" s="355">
        <v>710</v>
      </c>
      <c r="N14" s="355">
        <v>608</v>
      </c>
      <c r="O14" s="458">
        <v>4525</v>
      </c>
      <c r="P14" s="460">
        <v>4703</v>
      </c>
    </row>
    <row r="15" spans="3:16" ht="20.25">
      <c r="C15" s="318"/>
      <c r="D15" s="373"/>
      <c r="E15" s="328" t="s">
        <v>667</v>
      </c>
      <c r="F15" s="376">
        <v>0</v>
      </c>
      <c r="G15" s="376">
        <v>16</v>
      </c>
      <c r="H15" s="467">
        <v>16</v>
      </c>
      <c r="I15" s="377">
        <v>0</v>
      </c>
      <c r="J15" s="378">
        <v>76</v>
      </c>
      <c r="K15" s="376">
        <v>128</v>
      </c>
      <c r="L15" s="376">
        <v>122</v>
      </c>
      <c r="M15" s="376">
        <v>116</v>
      </c>
      <c r="N15" s="376">
        <v>68</v>
      </c>
      <c r="O15" s="467">
        <v>510</v>
      </c>
      <c r="P15" s="469">
        <v>526</v>
      </c>
    </row>
    <row r="16" spans="3:16" ht="20.25">
      <c r="C16" s="318"/>
      <c r="D16" s="379"/>
      <c r="E16" s="380" t="s">
        <v>668</v>
      </c>
      <c r="F16" s="336">
        <v>0</v>
      </c>
      <c r="G16" s="336">
        <v>0</v>
      </c>
      <c r="H16" s="452">
        <v>0</v>
      </c>
      <c r="I16" s="337">
        <v>0</v>
      </c>
      <c r="J16" s="381">
        <v>0</v>
      </c>
      <c r="K16" s="336">
        <v>0</v>
      </c>
      <c r="L16" s="336">
        <v>1</v>
      </c>
      <c r="M16" s="336">
        <v>0</v>
      </c>
      <c r="N16" s="336">
        <v>0</v>
      </c>
      <c r="O16" s="452">
        <v>1</v>
      </c>
      <c r="P16" s="454">
        <v>1</v>
      </c>
    </row>
    <row r="17" spans="3:16" ht="15.75" customHeight="1">
      <c r="C17" s="318"/>
      <c r="D17" s="382" t="s">
        <v>1</v>
      </c>
      <c r="E17" s="383"/>
      <c r="F17" s="442">
        <v>26</v>
      </c>
      <c r="G17" s="442">
        <v>125</v>
      </c>
      <c r="H17" s="444">
        <v>151</v>
      </c>
      <c r="I17" s="445">
        <v>0</v>
      </c>
      <c r="J17" s="465">
        <v>1029</v>
      </c>
      <c r="K17" s="442">
        <v>2156</v>
      </c>
      <c r="L17" s="442">
        <v>3087</v>
      </c>
      <c r="M17" s="442">
        <v>2332</v>
      </c>
      <c r="N17" s="442">
        <v>2351</v>
      </c>
      <c r="O17" s="444">
        <v>10955</v>
      </c>
      <c r="P17" s="446">
        <v>11106</v>
      </c>
    </row>
    <row r="18" spans="3:16" ht="15.75" customHeight="1">
      <c r="C18" s="318"/>
      <c r="D18" s="373"/>
      <c r="E18" s="328" t="s">
        <v>1056</v>
      </c>
      <c r="F18" s="353">
        <v>0</v>
      </c>
      <c r="G18" s="353">
        <v>0</v>
      </c>
      <c r="H18" s="458">
        <v>0</v>
      </c>
      <c r="I18" s="345"/>
      <c r="J18" s="374">
        <v>196</v>
      </c>
      <c r="K18" s="355">
        <v>995</v>
      </c>
      <c r="L18" s="355">
        <v>1782</v>
      </c>
      <c r="M18" s="355">
        <v>1474</v>
      </c>
      <c r="N18" s="355">
        <v>1485</v>
      </c>
      <c r="O18" s="458">
        <v>5932</v>
      </c>
      <c r="P18" s="460">
        <v>5932</v>
      </c>
    </row>
    <row r="19" spans="3:16" ht="15.75" customHeight="1">
      <c r="C19" s="318"/>
      <c r="D19" s="375"/>
      <c r="E19" s="328" t="s">
        <v>989</v>
      </c>
      <c r="F19" s="353">
        <v>0</v>
      </c>
      <c r="G19" s="353">
        <v>0</v>
      </c>
      <c r="H19" s="458">
        <v>0</v>
      </c>
      <c r="I19" s="345"/>
      <c r="J19" s="374">
        <v>219</v>
      </c>
      <c r="K19" s="355">
        <v>285</v>
      </c>
      <c r="L19" s="355">
        <v>326</v>
      </c>
      <c r="M19" s="355">
        <v>236</v>
      </c>
      <c r="N19" s="355">
        <v>147</v>
      </c>
      <c r="O19" s="458">
        <v>1213</v>
      </c>
      <c r="P19" s="460">
        <v>1213</v>
      </c>
    </row>
    <row r="20" spans="3:16" ht="15.75" customHeight="1">
      <c r="C20" s="318"/>
      <c r="D20" s="373"/>
      <c r="E20" s="328" t="s">
        <v>1057</v>
      </c>
      <c r="F20" s="353">
        <v>0</v>
      </c>
      <c r="G20" s="353">
        <v>0</v>
      </c>
      <c r="H20" s="458">
        <v>0</v>
      </c>
      <c r="I20" s="345"/>
      <c r="J20" s="374">
        <v>0</v>
      </c>
      <c r="K20" s="355">
        <v>15</v>
      </c>
      <c r="L20" s="355">
        <v>0</v>
      </c>
      <c r="M20" s="355">
        <v>20</v>
      </c>
      <c r="N20" s="355">
        <v>204</v>
      </c>
      <c r="O20" s="458">
        <v>239</v>
      </c>
      <c r="P20" s="460">
        <v>239</v>
      </c>
    </row>
    <row r="21" spans="3:16" ht="21">
      <c r="C21" s="318"/>
      <c r="D21" s="373"/>
      <c r="E21" s="328" t="s">
        <v>666</v>
      </c>
      <c r="F21" s="353">
        <v>0</v>
      </c>
      <c r="G21" s="353">
        <v>0</v>
      </c>
      <c r="H21" s="458">
        <v>0</v>
      </c>
      <c r="I21" s="345"/>
      <c r="J21" s="374">
        <v>10</v>
      </c>
      <c r="K21" s="355">
        <v>27</v>
      </c>
      <c r="L21" s="355">
        <v>98</v>
      </c>
      <c r="M21" s="355">
        <v>71</v>
      </c>
      <c r="N21" s="355">
        <v>73</v>
      </c>
      <c r="O21" s="458">
        <v>279</v>
      </c>
      <c r="P21" s="460">
        <v>279</v>
      </c>
    </row>
    <row r="22" spans="3:16" ht="15.75" customHeight="1">
      <c r="C22" s="318"/>
      <c r="D22" s="373"/>
      <c r="E22" s="328" t="s">
        <v>0</v>
      </c>
      <c r="F22" s="355">
        <v>26</v>
      </c>
      <c r="G22" s="355">
        <v>116</v>
      </c>
      <c r="H22" s="458">
        <v>142</v>
      </c>
      <c r="I22" s="354">
        <v>0</v>
      </c>
      <c r="J22" s="374">
        <v>589</v>
      </c>
      <c r="K22" s="355">
        <v>823</v>
      </c>
      <c r="L22" s="355">
        <v>859</v>
      </c>
      <c r="M22" s="355">
        <v>492</v>
      </c>
      <c r="N22" s="355">
        <v>432</v>
      </c>
      <c r="O22" s="458">
        <v>3195</v>
      </c>
      <c r="P22" s="460">
        <v>3337</v>
      </c>
    </row>
    <row r="23" spans="3:16" ht="20.25">
      <c r="C23" s="318"/>
      <c r="D23" s="373"/>
      <c r="E23" s="328" t="s">
        <v>667</v>
      </c>
      <c r="F23" s="376">
        <v>0</v>
      </c>
      <c r="G23" s="376">
        <v>9</v>
      </c>
      <c r="H23" s="467">
        <v>9</v>
      </c>
      <c r="I23" s="377">
        <v>0</v>
      </c>
      <c r="J23" s="378">
        <v>15</v>
      </c>
      <c r="K23" s="376">
        <v>11</v>
      </c>
      <c r="L23" s="376">
        <v>22</v>
      </c>
      <c r="M23" s="376">
        <v>39</v>
      </c>
      <c r="N23" s="376">
        <v>10</v>
      </c>
      <c r="O23" s="467">
        <v>97</v>
      </c>
      <c r="P23" s="469">
        <v>106</v>
      </c>
    </row>
    <row r="24" spans="3:16" ht="21" thickBot="1">
      <c r="C24" s="384"/>
      <c r="D24" s="385"/>
      <c r="E24" s="386" t="s">
        <v>668</v>
      </c>
      <c r="F24" s="387">
        <v>0</v>
      </c>
      <c r="G24" s="387">
        <v>0</v>
      </c>
      <c r="H24" s="468">
        <v>0</v>
      </c>
      <c r="I24" s="395">
        <v>0</v>
      </c>
      <c r="J24" s="396">
        <v>0</v>
      </c>
      <c r="K24" s="387">
        <v>0</v>
      </c>
      <c r="L24" s="387">
        <v>0</v>
      </c>
      <c r="M24" s="387">
        <v>0</v>
      </c>
      <c r="N24" s="387">
        <v>0</v>
      </c>
      <c r="O24" s="468">
        <v>0</v>
      </c>
      <c r="P24" s="470">
        <v>0</v>
      </c>
    </row>
    <row r="25" spans="3:16" ht="15.75" customHeight="1">
      <c r="C25" s="344" t="s">
        <v>2</v>
      </c>
      <c r="D25" s="388"/>
      <c r="E25" s="389"/>
      <c r="F25" s="388"/>
      <c r="G25" s="388"/>
      <c r="H25" s="388"/>
      <c r="I25" s="388"/>
      <c r="J25" s="388"/>
      <c r="K25" s="388"/>
      <c r="L25" s="388"/>
      <c r="M25" s="388"/>
      <c r="N25" s="388"/>
      <c r="O25" s="388"/>
      <c r="P25" s="390"/>
    </row>
    <row r="26" spans="3:16" ht="15.75" customHeight="1">
      <c r="C26" s="318"/>
      <c r="D26" s="371" t="s">
        <v>3</v>
      </c>
      <c r="E26" s="372"/>
      <c r="F26" s="464">
        <v>111260</v>
      </c>
      <c r="G26" s="459">
        <v>747123</v>
      </c>
      <c r="H26" s="439">
        <v>858383</v>
      </c>
      <c r="I26" s="440">
        <v>0</v>
      </c>
      <c r="J26" s="465">
        <v>51415595</v>
      </c>
      <c r="K26" s="459">
        <v>97131230</v>
      </c>
      <c r="L26" s="459">
        <v>168764041</v>
      </c>
      <c r="M26" s="459">
        <v>142135406</v>
      </c>
      <c r="N26" s="459">
        <v>165583739</v>
      </c>
      <c r="O26" s="439">
        <v>625030011</v>
      </c>
      <c r="P26" s="441">
        <v>625888394</v>
      </c>
    </row>
    <row r="27" spans="3:16" ht="15.75" customHeight="1">
      <c r="C27" s="318"/>
      <c r="D27" s="373"/>
      <c r="E27" s="328" t="s">
        <v>1056</v>
      </c>
      <c r="F27" s="353">
        <v>0</v>
      </c>
      <c r="G27" s="353">
        <v>0</v>
      </c>
      <c r="H27" s="458">
        <v>0</v>
      </c>
      <c r="I27" s="345"/>
      <c r="J27" s="374">
        <v>11658980</v>
      </c>
      <c r="K27" s="355">
        <v>42361300</v>
      </c>
      <c r="L27" s="355">
        <v>99586160</v>
      </c>
      <c r="M27" s="355">
        <v>94584450</v>
      </c>
      <c r="N27" s="355">
        <v>105644160</v>
      </c>
      <c r="O27" s="458">
        <v>353835050</v>
      </c>
      <c r="P27" s="460">
        <v>353835050</v>
      </c>
    </row>
    <row r="28" spans="3:16" ht="15.75" customHeight="1">
      <c r="C28" s="318"/>
      <c r="D28" s="375"/>
      <c r="E28" s="328" t="s">
        <v>989</v>
      </c>
      <c r="F28" s="353">
        <v>0</v>
      </c>
      <c r="G28" s="353">
        <v>0</v>
      </c>
      <c r="H28" s="458">
        <v>0</v>
      </c>
      <c r="I28" s="345"/>
      <c r="J28" s="374">
        <v>34887870</v>
      </c>
      <c r="K28" s="355">
        <v>44846051</v>
      </c>
      <c r="L28" s="355">
        <v>53689187</v>
      </c>
      <c r="M28" s="355">
        <v>33135520</v>
      </c>
      <c r="N28" s="355">
        <v>31914585</v>
      </c>
      <c r="O28" s="458">
        <v>198473213</v>
      </c>
      <c r="P28" s="460">
        <v>198473213</v>
      </c>
    </row>
    <row r="29" spans="3:16" ht="15.75" customHeight="1">
      <c r="C29" s="318"/>
      <c r="D29" s="373"/>
      <c r="E29" s="328" t="s">
        <v>1057</v>
      </c>
      <c r="F29" s="353">
        <v>0</v>
      </c>
      <c r="G29" s="353">
        <v>0</v>
      </c>
      <c r="H29" s="458">
        <v>0</v>
      </c>
      <c r="I29" s="345"/>
      <c r="J29" s="374">
        <v>0</v>
      </c>
      <c r="K29" s="355">
        <v>951150</v>
      </c>
      <c r="L29" s="355">
        <v>1173910</v>
      </c>
      <c r="M29" s="355">
        <v>4700440</v>
      </c>
      <c r="N29" s="355">
        <v>20573980</v>
      </c>
      <c r="O29" s="458">
        <v>27399480</v>
      </c>
      <c r="P29" s="460">
        <v>27399480</v>
      </c>
    </row>
    <row r="30" spans="3:16" ht="21">
      <c r="C30" s="318"/>
      <c r="D30" s="373"/>
      <c r="E30" s="328" t="s">
        <v>666</v>
      </c>
      <c r="F30" s="353">
        <v>0</v>
      </c>
      <c r="G30" s="353">
        <v>0</v>
      </c>
      <c r="H30" s="458">
        <v>0</v>
      </c>
      <c r="I30" s="345"/>
      <c r="J30" s="374">
        <v>250470</v>
      </c>
      <c r="K30" s="355">
        <v>712290</v>
      </c>
      <c r="L30" s="355">
        <v>2477900</v>
      </c>
      <c r="M30" s="355">
        <v>1930900</v>
      </c>
      <c r="N30" s="355">
        <v>1826560</v>
      </c>
      <c r="O30" s="458">
        <v>7198120</v>
      </c>
      <c r="P30" s="460">
        <v>7198120</v>
      </c>
    </row>
    <row r="31" spans="3:16" ht="15.75" customHeight="1">
      <c r="C31" s="318"/>
      <c r="D31" s="373"/>
      <c r="E31" s="328" t="s">
        <v>0</v>
      </c>
      <c r="F31" s="355">
        <v>111260</v>
      </c>
      <c r="G31" s="355">
        <v>702358</v>
      </c>
      <c r="H31" s="458">
        <v>813618</v>
      </c>
      <c r="I31" s="354">
        <v>0</v>
      </c>
      <c r="J31" s="374">
        <v>4268205</v>
      </c>
      <c r="K31" s="355">
        <v>7524419</v>
      </c>
      <c r="L31" s="355">
        <v>10988979</v>
      </c>
      <c r="M31" s="355">
        <v>6746716</v>
      </c>
      <c r="N31" s="355">
        <v>5124804</v>
      </c>
      <c r="O31" s="458">
        <v>34653123</v>
      </c>
      <c r="P31" s="460">
        <v>35466741</v>
      </c>
    </row>
    <row r="32" spans="3:16" ht="20.25">
      <c r="C32" s="318"/>
      <c r="D32" s="373"/>
      <c r="E32" s="328" t="s">
        <v>667</v>
      </c>
      <c r="F32" s="376">
        <v>0</v>
      </c>
      <c r="G32" s="376">
        <v>44765</v>
      </c>
      <c r="H32" s="467">
        <v>44765</v>
      </c>
      <c r="I32" s="377">
        <v>0</v>
      </c>
      <c r="J32" s="378">
        <v>350070</v>
      </c>
      <c r="K32" s="376">
        <v>714600</v>
      </c>
      <c r="L32" s="376">
        <v>841965</v>
      </c>
      <c r="M32" s="376">
        <v>1037380</v>
      </c>
      <c r="N32" s="376">
        <v>499650</v>
      </c>
      <c r="O32" s="467">
        <v>3443665</v>
      </c>
      <c r="P32" s="469">
        <v>3488430</v>
      </c>
    </row>
    <row r="33" spans="3:16" ht="20.25">
      <c r="C33" s="318"/>
      <c r="D33" s="379"/>
      <c r="E33" s="380" t="s">
        <v>668</v>
      </c>
      <c r="F33" s="336">
        <v>0</v>
      </c>
      <c r="G33" s="336">
        <v>0</v>
      </c>
      <c r="H33" s="452">
        <v>0</v>
      </c>
      <c r="I33" s="337">
        <v>0</v>
      </c>
      <c r="J33" s="381">
        <v>0</v>
      </c>
      <c r="K33" s="336">
        <v>21420</v>
      </c>
      <c r="L33" s="336">
        <v>5940</v>
      </c>
      <c r="M33" s="336">
        <v>0</v>
      </c>
      <c r="N33" s="336">
        <v>0</v>
      </c>
      <c r="O33" s="452">
        <v>27360</v>
      </c>
      <c r="P33" s="454">
        <v>27360</v>
      </c>
    </row>
    <row r="34" spans="3:16" ht="15.75" customHeight="1">
      <c r="C34" s="318"/>
      <c r="D34" s="382" t="s">
        <v>1</v>
      </c>
      <c r="E34" s="383"/>
      <c r="F34" s="442">
        <v>81730</v>
      </c>
      <c r="G34" s="442">
        <v>534820</v>
      </c>
      <c r="H34" s="444">
        <v>616550</v>
      </c>
      <c r="I34" s="445">
        <v>0</v>
      </c>
      <c r="J34" s="465">
        <v>11921540</v>
      </c>
      <c r="K34" s="442">
        <v>35973380</v>
      </c>
      <c r="L34" s="442">
        <v>59570120</v>
      </c>
      <c r="M34" s="442">
        <v>49009110</v>
      </c>
      <c r="N34" s="442">
        <v>48110520</v>
      </c>
      <c r="O34" s="444">
        <v>204584670</v>
      </c>
      <c r="P34" s="446">
        <v>205201220</v>
      </c>
    </row>
    <row r="35" spans="3:16" ht="15.75" customHeight="1">
      <c r="C35" s="318"/>
      <c r="D35" s="373"/>
      <c r="E35" s="328" t="s">
        <v>1056</v>
      </c>
      <c r="F35" s="353">
        <v>0</v>
      </c>
      <c r="G35" s="353">
        <v>0</v>
      </c>
      <c r="H35" s="458">
        <v>0</v>
      </c>
      <c r="I35" s="345"/>
      <c r="J35" s="374">
        <v>4902400</v>
      </c>
      <c r="K35" s="355">
        <v>23713540</v>
      </c>
      <c r="L35" s="355">
        <v>43430650</v>
      </c>
      <c r="M35" s="355">
        <v>36058010</v>
      </c>
      <c r="N35" s="355">
        <v>36271190</v>
      </c>
      <c r="O35" s="458">
        <v>144375790</v>
      </c>
      <c r="P35" s="460">
        <v>144375790</v>
      </c>
    </row>
    <row r="36" spans="3:16" ht="15.75" customHeight="1">
      <c r="C36" s="318"/>
      <c r="D36" s="375"/>
      <c r="E36" s="328" t="s">
        <v>989</v>
      </c>
      <c r="F36" s="353">
        <v>0</v>
      </c>
      <c r="G36" s="353">
        <v>0</v>
      </c>
      <c r="H36" s="458">
        <v>0</v>
      </c>
      <c r="I36" s="345"/>
      <c r="J36" s="374">
        <v>4417980</v>
      </c>
      <c r="K36" s="355">
        <v>5898590</v>
      </c>
      <c r="L36" s="355">
        <v>6359000</v>
      </c>
      <c r="M36" s="355">
        <v>5223420</v>
      </c>
      <c r="N36" s="355">
        <v>3025010</v>
      </c>
      <c r="O36" s="458">
        <v>24924000</v>
      </c>
      <c r="P36" s="460">
        <v>24924000</v>
      </c>
    </row>
    <row r="37" spans="3:16" ht="15.75" customHeight="1">
      <c r="C37" s="318"/>
      <c r="D37" s="373"/>
      <c r="E37" s="328" t="s">
        <v>1057</v>
      </c>
      <c r="F37" s="353">
        <v>0</v>
      </c>
      <c r="G37" s="353">
        <v>0</v>
      </c>
      <c r="H37" s="458">
        <v>0</v>
      </c>
      <c r="I37" s="345"/>
      <c r="J37" s="374">
        <v>0</v>
      </c>
      <c r="K37" s="355">
        <v>503700</v>
      </c>
      <c r="L37" s="355">
        <v>0</v>
      </c>
      <c r="M37" s="355">
        <v>432300</v>
      </c>
      <c r="N37" s="355">
        <v>3339260</v>
      </c>
      <c r="O37" s="458">
        <v>4275260</v>
      </c>
      <c r="P37" s="460">
        <v>4275260</v>
      </c>
    </row>
    <row r="38" spans="3:16" ht="21">
      <c r="C38" s="318"/>
      <c r="D38" s="373"/>
      <c r="E38" s="328" t="s">
        <v>666</v>
      </c>
      <c r="F38" s="353">
        <v>0</v>
      </c>
      <c r="G38" s="353">
        <v>0</v>
      </c>
      <c r="H38" s="458">
        <v>0</v>
      </c>
      <c r="I38" s="345"/>
      <c r="J38" s="374">
        <v>244740</v>
      </c>
      <c r="K38" s="355">
        <v>778510</v>
      </c>
      <c r="L38" s="355">
        <v>2697720</v>
      </c>
      <c r="M38" s="355">
        <v>2186530</v>
      </c>
      <c r="N38" s="355">
        <v>2107430</v>
      </c>
      <c r="O38" s="458">
        <v>8014930</v>
      </c>
      <c r="P38" s="460">
        <v>8014930</v>
      </c>
    </row>
    <row r="39" spans="3:16" ht="15.75" customHeight="1">
      <c r="C39" s="318"/>
      <c r="D39" s="373"/>
      <c r="E39" s="328" t="s">
        <v>0</v>
      </c>
      <c r="F39" s="355">
        <v>81730</v>
      </c>
      <c r="G39" s="355">
        <v>521620</v>
      </c>
      <c r="H39" s="458">
        <v>603350</v>
      </c>
      <c r="I39" s="354">
        <v>0</v>
      </c>
      <c r="J39" s="374">
        <v>2277560</v>
      </c>
      <c r="K39" s="355">
        <v>5055780</v>
      </c>
      <c r="L39" s="355">
        <v>6927410</v>
      </c>
      <c r="M39" s="355">
        <v>4685630</v>
      </c>
      <c r="N39" s="355">
        <v>3321620</v>
      </c>
      <c r="O39" s="458">
        <v>22268000</v>
      </c>
      <c r="P39" s="460">
        <v>22871350</v>
      </c>
    </row>
    <row r="40" spans="3:16" ht="20.25">
      <c r="C40" s="318"/>
      <c r="D40" s="375"/>
      <c r="E40" s="328" t="s">
        <v>667</v>
      </c>
      <c r="F40" s="376">
        <v>0</v>
      </c>
      <c r="G40" s="376">
        <v>13200</v>
      </c>
      <c r="H40" s="467">
        <v>13200</v>
      </c>
      <c r="I40" s="377">
        <v>0</v>
      </c>
      <c r="J40" s="378">
        <v>78860</v>
      </c>
      <c r="K40" s="376">
        <v>23260</v>
      </c>
      <c r="L40" s="376">
        <v>155340</v>
      </c>
      <c r="M40" s="376">
        <v>423220</v>
      </c>
      <c r="N40" s="376">
        <v>46010</v>
      </c>
      <c r="O40" s="458">
        <v>726690</v>
      </c>
      <c r="P40" s="460">
        <v>739890</v>
      </c>
    </row>
    <row r="41" spans="3:16" ht="20.25">
      <c r="C41" s="344"/>
      <c r="D41" s="391"/>
      <c r="E41" s="397" t="s">
        <v>668</v>
      </c>
      <c r="F41" s="376">
        <v>0</v>
      </c>
      <c r="G41" s="376">
        <v>0</v>
      </c>
      <c r="H41" s="467">
        <v>0</v>
      </c>
      <c r="I41" s="337">
        <v>0</v>
      </c>
      <c r="J41" s="381">
        <v>0</v>
      </c>
      <c r="K41" s="336">
        <v>0</v>
      </c>
      <c r="L41" s="336">
        <v>0</v>
      </c>
      <c r="M41" s="336">
        <v>0</v>
      </c>
      <c r="N41" s="336">
        <v>0</v>
      </c>
      <c r="O41" s="452">
        <v>0</v>
      </c>
      <c r="P41" s="454">
        <v>0</v>
      </c>
    </row>
    <row r="42" spans="3:16" ht="15.75" customHeight="1" thickBot="1">
      <c r="C42" s="392" t="s">
        <v>4</v>
      </c>
      <c r="D42" s="393"/>
      <c r="E42" s="394"/>
      <c r="F42" s="449">
        <v>192990</v>
      </c>
      <c r="G42" s="448">
        <v>1281943</v>
      </c>
      <c r="H42" s="450">
        <v>1474933</v>
      </c>
      <c r="I42" s="451">
        <v>0</v>
      </c>
      <c r="J42" s="466">
        <v>63337135</v>
      </c>
      <c r="K42" s="448">
        <v>133104610</v>
      </c>
      <c r="L42" s="448">
        <v>228334161</v>
      </c>
      <c r="M42" s="448">
        <v>191144516</v>
      </c>
      <c r="N42" s="448">
        <v>213694259</v>
      </c>
      <c r="O42" s="450">
        <v>829614681</v>
      </c>
      <c r="P42" s="457">
        <v>831089614</v>
      </c>
    </row>
    <row r="43" ht="12" customHeight="1"/>
    <row r="44" ht="12" customHeight="1"/>
    <row r="45" ht="12" customHeight="1"/>
    <row r="46" ht="12" customHeight="1"/>
    <row r="47" ht="12" customHeight="1"/>
    <row r="48" ht="12" customHeight="1"/>
    <row r="49" ht="12" customHeight="1"/>
  </sheetData>
  <sheetProtection/>
  <printOptions horizontalCentered="1"/>
  <pageMargins left="0.3937007874015748" right="0.3937007874015748" top="0.7086614173228347" bottom="0.5118110236220472" header="0.5118110236220472" footer="0.31496062992125984"/>
  <pageSetup firstPageNumber="48" useFirstPageNumber="1" horizontalDpi="600" verticalDpi="600" orientation="landscape" paperSize="9" scale="78" r:id="rId2"/>
  <headerFooter scaleWithDoc="0" alignWithMargins="0">
    <oddFooter>&amp;C- &amp;P -</oddFooter>
  </headerFooter>
  <drawing r:id="rId1"/>
</worksheet>
</file>

<file path=xl/worksheets/sheet24.xml><?xml version="1.0" encoding="utf-8"?>
<worksheet xmlns="http://schemas.openxmlformats.org/spreadsheetml/2006/main" xmlns:r="http://schemas.openxmlformats.org/officeDocument/2006/relationships">
  <sheetPr>
    <tabColor indexed="13"/>
  </sheetPr>
  <dimension ref="A1:P138"/>
  <sheetViews>
    <sheetView view="pageBreakPreview" zoomScaleSheetLayoutView="100" zoomScalePageLayoutView="0" workbookViewId="0" topLeftCell="A1">
      <selection activeCell="Q49" sqref="Q49"/>
    </sheetView>
  </sheetViews>
  <sheetFormatPr defaultColWidth="0" defaultRowHeight="12" customHeight="1" zeroHeight="1"/>
  <cols>
    <col min="1" max="2" width="1.625" style="298" customWidth="1"/>
    <col min="3" max="4" width="3.625" style="298" customWidth="1"/>
    <col min="5" max="5" width="22.625" style="298" customWidth="1"/>
    <col min="6" max="16" width="13.125" style="298" customWidth="1"/>
    <col min="17" max="17" width="3.625" style="298" customWidth="1"/>
    <col min="18" max="16384" width="13.875" style="298" hidden="1" customWidth="1"/>
  </cols>
  <sheetData>
    <row r="1" spans="1:16" s="299" customFormat="1" ht="13.5">
      <c r="A1" s="298" t="s">
        <v>677</v>
      </c>
      <c r="B1" s="298"/>
      <c r="C1" s="298"/>
      <c r="D1" s="298"/>
      <c r="E1" s="298"/>
      <c r="F1" s="298"/>
      <c r="G1" s="298"/>
      <c r="H1" s="298"/>
      <c r="I1" s="300" t="s">
        <v>13</v>
      </c>
      <c r="J1" s="298"/>
      <c r="K1" s="298"/>
      <c r="L1" s="298"/>
      <c r="M1" s="298"/>
      <c r="N1" s="298"/>
      <c r="O1" s="298"/>
      <c r="P1" s="298"/>
    </row>
    <row r="2" spans="1:16" s="299" customFormat="1" ht="13.5">
      <c r="A2" s="298"/>
      <c r="B2" s="298"/>
      <c r="C2" s="298"/>
      <c r="D2" s="298"/>
      <c r="E2" s="298"/>
      <c r="F2" s="298"/>
      <c r="G2" s="298"/>
      <c r="H2" s="298"/>
      <c r="I2" s="556" t="s">
        <v>1535</v>
      </c>
      <c r="J2" s="298"/>
      <c r="K2" s="298"/>
      <c r="L2" s="298"/>
      <c r="M2" s="298"/>
      <c r="N2" s="363" t="s">
        <v>734</v>
      </c>
      <c r="O2" s="363" t="s">
        <v>1049</v>
      </c>
      <c r="P2" s="298"/>
    </row>
    <row r="3" spans="1:16" s="299" customFormat="1" ht="13.5">
      <c r="A3" s="298"/>
      <c r="B3" s="298" t="s">
        <v>1050</v>
      </c>
      <c r="C3" s="298"/>
      <c r="D3" s="298"/>
      <c r="E3" s="298"/>
      <c r="F3" s="298"/>
      <c r="G3" s="298"/>
      <c r="H3" s="298"/>
      <c r="I3" s="298"/>
      <c r="J3" s="298"/>
      <c r="K3" s="298"/>
      <c r="L3" s="298"/>
      <c r="M3" s="32"/>
      <c r="N3" s="364" t="s">
        <v>736</v>
      </c>
      <c r="O3" s="364" t="s">
        <v>737</v>
      </c>
      <c r="P3" s="298"/>
    </row>
    <row r="4" spans="1:16" s="299" customFormat="1" ht="13.5">
      <c r="A4" s="298"/>
      <c r="B4" s="298" t="s">
        <v>974</v>
      </c>
      <c r="C4" s="298"/>
      <c r="D4" s="298"/>
      <c r="E4" s="298"/>
      <c r="F4" s="298"/>
      <c r="G4" s="298"/>
      <c r="H4" s="298"/>
      <c r="I4" s="301"/>
      <c r="J4" s="298"/>
      <c r="K4" s="298"/>
      <c r="L4" s="298"/>
      <c r="M4" s="298"/>
      <c r="N4" s="298"/>
      <c r="O4" s="298"/>
      <c r="P4" s="298"/>
    </row>
    <row r="5" spans="1:16" s="299" customFormat="1" ht="14.25" thickBot="1">
      <c r="A5" s="298"/>
      <c r="B5" s="298"/>
      <c r="C5" s="298" t="s">
        <v>678</v>
      </c>
      <c r="D5" s="298"/>
      <c r="E5" s="298"/>
      <c r="F5" s="298"/>
      <c r="G5" s="298"/>
      <c r="H5" s="298"/>
      <c r="I5" s="298"/>
      <c r="J5" s="298"/>
      <c r="K5" s="298"/>
      <c r="L5" s="298"/>
      <c r="M5" s="298"/>
      <c r="N5" s="298"/>
      <c r="O5" s="298"/>
      <c r="P5" s="298"/>
    </row>
    <row r="6" spans="3:16" ht="15.75" customHeight="1">
      <c r="C6" s="302" t="s">
        <v>1051</v>
      </c>
      <c r="D6" s="303"/>
      <c r="E6" s="303"/>
      <c r="F6" s="304" t="s">
        <v>16</v>
      </c>
      <c r="G6" s="305"/>
      <c r="H6" s="306"/>
      <c r="I6" s="307" t="s">
        <v>17</v>
      </c>
      <c r="J6" s="305"/>
      <c r="K6" s="305"/>
      <c r="L6" s="305"/>
      <c r="M6" s="305"/>
      <c r="N6" s="305"/>
      <c r="O6" s="305"/>
      <c r="P6" s="308" t="s">
        <v>327</v>
      </c>
    </row>
    <row r="7" spans="3:16" ht="15.75" customHeight="1">
      <c r="C7" s="309"/>
      <c r="D7" s="310"/>
      <c r="E7" s="310"/>
      <c r="F7" s="311" t="s">
        <v>669</v>
      </c>
      <c r="G7" s="312" t="s">
        <v>670</v>
      </c>
      <c r="H7" s="313" t="s">
        <v>128</v>
      </c>
      <c r="I7" s="314" t="s">
        <v>19</v>
      </c>
      <c r="J7" s="312" t="s">
        <v>992</v>
      </c>
      <c r="K7" s="311" t="s">
        <v>993</v>
      </c>
      <c r="L7" s="311" t="s">
        <v>691</v>
      </c>
      <c r="M7" s="311" t="s">
        <v>692</v>
      </c>
      <c r="N7" s="312" t="s">
        <v>693</v>
      </c>
      <c r="O7" s="367" t="s">
        <v>991</v>
      </c>
      <c r="P7" s="315"/>
    </row>
    <row r="8" spans="3:16" ht="15.75" customHeight="1">
      <c r="C8" s="365" t="s">
        <v>1054</v>
      </c>
      <c r="D8" s="368"/>
      <c r="E8" s="369"/>
      <c r="F8" s="368"/>
      <c r="G8" s="368"/>
      <c r="H8" s="368"/>
      <c r="I8" s="368"/>
      <c r="J8" s="368"/>
      <c r="K8" s="368"/>
      <c r="L8" s="368"/>
      <c r="M8" s="368"/>
      <c r="N8" s="368"/>
      <c r="O8" s="368"/>
      <c r="P8" s="370"/>
    </row>
    <row r="9" spans="3:16" ht="15.75" customHeight="1">
      <c r="C9" s="318"/>
      <c r="D9" s="371" t="s">
        <v>1055</v>
      </c>
      <c r="E9" s="372"/>
      <c r="F9" s="464">
        <v>0</v>
      </c>
      <c r="G9" s="459">
        <v>2</v>
      </c>
      <c r="H9" s="439">
        <v>2</v>
      </c>
      <c r="I9" s="440">
        <v>0</v>
      </c>
      <c r="J9" s="465">
        <v>11</v>
      </c>
      <c r="K9" s="459">
        <v>56</v>
      </c>
      <c r="L9" s="459">
        <v>58</v>
      </c>
      <c r="M9" s="459">
        <v>87</v>
      </c>
      <c r="N9" s="459">
        <v>159</v>
      </c>
      <c r="O9" s="439">
        <v>371</v>
      </c>
      <c r="P9" s="441">
        <v>373</v>
      </c>
    </row>
    <row r="10" spans="3:16" ht="15.75" customHeight="1">
      <c r="C10" s="318"/>
      <c r="D10" s="373"/>
      <c r="E10" s="328" t="s">
        <v>1056</v>
      </c>
      <c r="F10" s="353">
        <v>0</v>
      </c>
      <c r="G10" s="353">
        <v>0</v>
      </c>
      <c r="H10" s="458">
        <v>0</v>
      </c>
      <c r="I10" s="345"/>
      <c r="J10" s="374">
        <v>0</v>
      </c>
      <c r="K10" s="355">
        <v>0</v>
      </c>
      <c r="L10" s="355">
        <v>7</v>
      </c>
      <c r="M10" s="355">
        <v>31</v>
      </c>
      <c r="N10" s="355">
        <v>50</v>
      </c>
      <c r="O10" s="458">
        <v>88</v>
      </c>
      <c r="P10" s="460">
        <v>88</v>
      </c>
    </row>
    <row r="11" spans="3:16" ht="15.75" customHeight="1">
      <c r="C11" s="318"/>
      <c r="D11" s="375"/>
      <c r="E11" s="328" t="s">
        <v>989</v>
      </c>
      <c r="F11" s="353">
        <v>0</v>
      </c>
      <c r="G11" s="353">
        <v>0</v>
      </c>
      <c r="H11" s="458">
        <v>0</v>
      </c>
      <c r="I11" s="345"/>
      <c r="J11" s="374">
        <v>0</v>
      </c>
      <c r="K11" s="355">
        <v>23</v>
      </c>
      <c r="L11" s="355">
        <v>39</v>
      </c>
      <c r="M11" s="355">
        <v>13</v>
      </c>
      <c r="N11" s="355">
        <v>50</v>
      </c>
      <c r="O11" s="458">
        <v>125</v>
      </c>
      <c r="P11" s="460">
        <v>125</v>
      </c>
    </row>
    <row r="12" spans="3:16" ht="15.75" customHeight="1">
      <c r="C12" s="318"/>
      <c r="D12" s="373"/>
      <c r="E12" s="328" t="s">
        <v>1057</v>
      </c>
      <c r="F12" s="353">
        <v>0</v>
      </c>
      <c r="G12" s="353">
        <v>0</v>
      </c>
      <c r="H12" s="458">
        <v>0</v>
      </c>
      <c r="I12" s="345"/>
      <c r="J12" s="374">
        <v>0</v>
      </c>
      <c r="K12" s="355">
        <v>0</v>
      </c>
      <c r="L12" s="355">
        <v>0</v>
      </c>
      <c r="M12" s="355">
        <v>0</v>
      </c>
      <c r="N12" s="355">
        <v>24</v>
      </c>
      <c r="O12" s="458">
        <v>24</v>
      </c>
      <c r="P12" s="460">
        <v>24</v>
      </c>
    </row>
    <row r="13" spans="3:16" ht="21">
      <c r="C13" s="318"/>
      <c r="D13" s="373"/>
      <c r="E13" s="328" t="s">
        <v>671</v>
      </c>
      <c r="F13" s="353">
        <v>0</v>
      </c>
      <c r="G13" s="353">
        <v>0</v>
      </c>
      <c r="H13" s="458">
        <v>0</v>
      </c>
      <c r="I13" s="345"/>
      <c r="J13" s="374">
        <v>0</v>
      </c>
      <c r="K13" s="355">
        <v>0</v>
      </c>
      <c r="L13" s="355">
        <v>0</v>
      </c>
      <c r="M13" s="355">
        <v>0</v>
      </c>
      <c r="N13" s="355">
        <v>0</v>
      </c>
      <c r="O13" s="458">
        <v>0</v>
      </c>
      <c r="P13" s="460">
        <v>0</v>
      </c>
    </row>
    <row r="14" spans="3:16" ht="15.75" customHeight="1">
      <c r="C14" s="318"/>
      <c r="D14" s="373"/>
      <c r="E14" s="328" t="s">
        <v>0</v>
      </c>
      <c r="F14" s="355">
        <v>0</v>
      </c>
      <c r="G14" s="355">
        <v>0</v>
      </c>
      <c r="H14" s="458">
        <v>0</v>
      </c>
      <c r="I14" s="354">
        <v>0</v>
      </c>
      <c r="J14" s="374">
        <v>11</v>
      </c>
      <c r="K14" s="355">
        <v>21</v>
      </c>
      <c r="L14" s="355">
        <v>9</v>
      </c>
      <c r="M14" s="355">
        <v>34</v>
      </c>
      <c r="N14" s="355">
        <v>28</v>
      </c>
      <c r="O14" s="458">
        <v>103</v>
      </c>
      <c r="P14" s="460">
        <v>103</v>
      </c>
    </row>
    <row r="15" spans="3:16" ht="20.25">
      <c r="C15" s="318"/>
      <c r="D15" s="373"/>
      <c r="E15" s="328" t="s">
        <v>672</v>
      </c>
      <c r="F15" s="376">
        <v>0</v>
      </c>
      <c r="G15" s="376">
        <v>2</v>
      </c>
      <c r="H15" s="467">
        <v>2</v>
      </c>
      <c r="I15" s="377">
        <v>0</v>
      </c>
      <c r="J15" s="378">
        <v>0</v>
      </c>
      <c r="K15" s="376">
        <v>12</v>
      </c>
      <c r="L15" s="376">
        <v>2</v>
      </c>
      <c r="M15" s="376">
        <v>9</v>
      </c>
      <c r="N15" s="376">
        <v>7</v>
      </c>
      <c r="O15" s="467">
        <v>30</v>
      </c>
      <c r="P15" s="469">
        <v>32</v>
      </c>
    </row>
    <row r="16" spans="3:16" ht="20.25">
      <c r="C16" s="318"/>
      <c r="D16" s="379"/>
      <c r="E16" s="380" t="s">
        <v>673</v>
      </c>
      <c r="F16" s="336">
        <v>0</v>
      </c>
      <c r="G16" s="336">
        <v>0</v>
      </c>
      <c r="H16" s="452">
        <v>0</v>
      </c>
      <c r="I16" s="337">
        <v>0</v>
      </c>
      <c r="J16" s="381">
        <v>0</v>
      </c>
      <c r="K16" s="336">
        <v>0</v>
      </c>
      <c r="L16" s="336">
        <v>1</v>
      </c>
      <c r="M16" s="336">
        <v>0</v>
      </c>
      <c r="N16" s="336">
        <v>0</v>
      </c>
      <c r="O16" s="452">
        <v>1</v>
      </c>
      <c r="P16" s="454">
        <v>1</v>
      </c>
    </row>
    <row r="17" spans="3:16" ht="15.75" customHeight="1">
      <c r="C17" s="318"/>
      <c r="D17" s="382" t="s">
        <v>1</v>
      </c>
      <c r="E17" s="383"/>
      <c r="F17" s="442">
        <v>0</v>
      </c>
      <c r="G17" s="442">
        <v>1</v>
      </c>
      <c r="H17" s="444">
        <v>1</v>
      </c>
      <c r="I17" s="445">
        <v>0</v>
      </c>
      <c r="J17" s="465">
        <v>8</v>
      </c>
      <c r="K17" s="442">
        <v>4</v>
      </c>
      <c r="L17" s="442">
        <v>26</v>
      </c>
      <c r="M17" s="442">
        <v>53</v>
      </c>
      <c r="N17" s="442">
        <v>63</v>
      </c>
      <c r="O17" s="444">
        <v>154</v>
      </c>
      <c r="P17" s="446">
        <v>155</v>
      </c>
    </row>
    <row r="18" spans="3:16" ht="15.75" customHeight="1">
      <c r="C18" s="318"/>
      <c r="D18" s="373"/>
      <c r="E18" s="328" t="s">
        <v>1056</v>
      </c>
      <c r="F18" s="353">
        <v>0</v>
      </c>
      <c r="G18" s="353">
        <v>0</v>
      </c>
      <c r="H18" s="458">
        <v>0</v>
      </c>
      <c r="I18" s="345"/>
      <c r="J18" s="374">
        <v>0</v>
      </c>
      <c r="K18" s="355">
        <v>0</v>
      </c>
      <c r="L18" s="355">
        <v>7</v>
      </c>
      <c r="M18" s="355">
        <v>19</v>
      </c>
      <c r="N18" s="355">
        <v>38</v>
      </c>
      <c r="O18" s="458">
        <v>64</v>
      </c>
      <c r="P18" s="460">
        <v>64</v>
      </c>
    </row>
    <row r="19" spans="3:16" ht="15.75" customHeight="1">
      <c r="C19" s="318"/>
      <c r="D19" s="375"/>
      <c r="E19" s="328" t="s">
        <v>989</v>
      </c>
      <c r="F19" s="353">
        <v>0</v>
      </c>
      <c r="G19" s="353">
        <v>0</v>
      </c>
      <c r="H19" s="458">
        <v>0</v>
      </c>
      <c r="I19" s="345"/>
      <c r="J19" s="374">
        <v>0</v>
      </c>
      <c r="K19" s="355">
        <v>0</v>
      </c>
      <c r="L19" s="355">
        <v>11</v>
      </c>
      <c r="M19" s="355">
        <v>0</v>
      </c>
      <c r="N19" s="355">
        <v>1</v>
      </c>
      <c r="O19" s="458">
        <v>12</v>
      </c>
      <c r="P19" s="460">
        <v>12</v>
      </c>
    </row>
    <row r="20" spans="3:16" ht="15.75" customHeight="1">
      <c r="C20" s="318"/>
      <c r="D20" s="373"/>
      <c r="E20" s="328" t="s">
        <v>1057</v>
      </c>
      <c r="F20" s="353">
        <v>0</v>
      </c>
      <c r="G20" s="353">
        <v>0</v>
      </c>
      <c r="H20" s="458">
        <v>0</v>
      </c>
      <c r="I20" s="345"/>
      <c r="J20" s="374">
        <v>0</v>
      </c>
      <c r="K20" s="355">
        <v>0</v>
      </c>
      <c r="L20" s="355">
        <v>0</v>
      </c>
      <c r="M20" s="355">
        <v>0</v>
      </c>
      <c r="N20" s="355">
        <v>0</v>
      </c>
      <c r="O20" s="458">
        <v>0</v>
      </c>
      <c r="P20" s="460">
        <v>0</v>
      </c>
    </row>
    <row r="21" spans="3:16" ht="21">
      <c r="C21" s="318"/>
      <c r="D21" s="373"/>
      <c r="E21" s="328" t="s">
        <v>674</v>
      </c>
      <c r="F21" s="353">
        <v>0</v>
      </c>
      <c r="G21" s="353">
        <v>0</v>
      </c>
      <c r="H21" s="458">
        <v>0</v>
      </c>
      <c r="I21" s="345"/>
      <c r="J21" s="374">
        <v>0</v>
      </c>
      <c r="K21" s="355">
        <v>0</v>
      </c>
      <c r="L21" s="355">
        <v>0</v>
      </c>
      <c r="M21" s="355">
        <v>0</v>
      </c>
      <c r="N21" s="355">
        <v>0</v>
      </c>
      <c r="O21" s="458">
        <v>0</v>
      </c>
      <c r="P21" s="460">
        <v>0</v>
      </c>
    </row>
    <row r="22" spans="3:16" ht="15.75" customHeight="1">
      <c r="C22" s="318"/>
      <c r="D22" s="373"/>
      <c r="E22" s="328" t="s">
        <v>0</v>
      </c>
      <c r="F22" s="355">
        <v>0</v>
      </c>
      <c r="G22" s="355">
        <v>0</v>
      </c>
      <c r="H22" s="458">
        <v>0</v>
      </c>
      <c r="I22" s="354">
        <v>0</v>
      </c>
      <c r="J22" s="374">
        <v>8</v>
      </c>
      <c r="K22" s="355">
        <v>4</v>
      </c>
      <c r="L22" s="355">
        <v>8</v>
      </c>
      <c r="M22" s="355">
        <v>29</v>
      </c>
      <c r="N22" s="355">
        <v>19</v>
      </c>
      <c r="O22" s="458">
        <v>68</v>
      </c>
      <c r="P22" s="460">
        <v>68</v>
      </c>
    </row>
    <row r="23" spans="3:16" ht="20.25">
      <c r="C23" s="318"/>
      <c r="D23" s="373"/>
      <c r="E23" s="328" t="s">
        <v>672</v>
      </c>
      <c r="F23" s="376">
        <v>0</v>
      </c>
      <c r="G23" s="376">
        <v>1</v>
      </c>
      <c r="H23" s="467">
        <v>1</v>
      </c>
      <c r="I23" s="377">
        <v>0</v>
      </c>
      <c r="J23" s="378">
        <v>0</v>
      </c>
      <c r="K23" s="376">
        <v>0</v>
      </c>
      <c r="L23" s="376">
        <v>0</v>
      </c>
      <c r="M23" s="376">
        <v>5</v>
      </c>
      <c r="N23" s="376">
        <v>5</v>
      </c>
      <c r="O23" s="467">
        <v>10</v>
      </c>
      <c r="P23" s="469">
        <v>11</v>
      </c>
    </row>
    <row r="24" spans="3:16" ht="21" thickBot="1">
      <c r="C24" s="384"/>
      <c r="D24" s="385"/>
      <c r="E24" s="386" t="s">
        <v>673</v>
      </c>
      <c r="F24" s="387">
        <v>0</v>
      </c>
      <c r="G24" s="387">
        <v>0</v>
      </c>
      <c r="H24" s="468">
        <v>0</v>
      </c>
      <c r="I24" s="395">
        <v>0</v>
      </c>
      <c r="J24" s="396">
        <v>0</v>
      </c>
      <c r="K24" s="387">
        <v>0</v>
      </c>
      <c r="L24" s="387">
        <v>0</v>
      </c>
      <c r="M24" s="387">
        <v>0</v>
      </c>
      <c r="N24" s="387">
        <v>0</v>
      </c>
      <c r="O24" s="468">
        <v>0</v>
      </c>
      <c r="P24" s="470">
        <v>0</v>
      </c>
    </row>
    <row r="25" spans="3:16" ht="15.75" customHeight="1">
      <c r="C25" s="344" t="s">
        <v>2</v>
      </c>
      <c r="D25" s="388"/>
      <c r="E25" s="389"/>
      <c r="F25" s="388"/>
      <c r="G25" s="388"/>
      <c r="H25" s="388"/>
      <c r="I25" s="388"/>
      <c r="J25" s="388"/>
      <c r="K25" s="388"/>
      <c r="L25" s="388"/>
      <c r="M25" s="388"/>
      <c r="N25" s="388"/>
      <c r="O25" s="388"/>
      <c r="P25" s="390"/>
    </row>
    <row r="26" spans="3:16" ht="15.75" customHeight="1">
      <c r="C26" s="318"/>
      <c r="D26" s="371" t="s">
        <v>3</v>
      </c>
      <c r="E26" s="372"/>
      <c r="F26" s="464">
        <v>0</v>
      </c>
      <c r="G26" s="459">
        <v>4830</v>
      </c>
      <c r="H26" s="439">
        <v>4830</v>
      </c>
      <c r="I26" s="440">
        <v>0</v>
      </c>
      <c r="J26" s="465">
        <v>54738</v>
      </c>
      <c r="K26" s="459">
        <v>839470</v>
      </c>
      <c r="L26" s="459">
        <v>1308350</v>
      </c>
      <c r="M26" s="459">
        <v>1397590</v>
      </c>
      <c r="N26" s="459">
        <v>3617248</v>
      </c>
      <c r="O26" s="439">
        <v>7217396</v>
      </c>
      <c r="P26" s="441">
        <v>7222226</v>
      </c>
    </row>
    <row r="27" spans="3:16" ht="15.75" customHeight="1">
      <c r="C27" s="318"/>
      <c r="D27" s="373"/>
      <c r="E27" s="328" t="s">
        <v>1056</v>
      </c>
      <c r="F27" s="353">
        <v>0</v>
      </c>
      <c r="G27" s="353">
        <v>0</v>
      </c>
      <c r="H27" s="458">
        <v>0</v>
      </c>
      <c r="I27" s="345"/>
      <c r="J27" s="374">
        <v>0</v>
      </c>
      <c r="K27" s="355">
        <v>0</v>
      </c>
      <c r="L27" s="355">
        <v>223650</v>
      </c>
      <c r="M27" s="355">
        <v>951660</v>
      </c>
      <c r="N27" s="355">
        <v>1396010</v>
      </c>
      <c r="O27" s="458">
        <v>2571320</v>
      </c>
      <c r="P27" s="460">
        <v>2571320</v>
      </c>
    </row>
    <row r="28" spans="3:16" ht="15.75" customHeight="1">
      <c r="C28" s="318"/>
      <c r="D28" s="375"/>
      <c r="E28" s="328" t="s">
        <v>989</v>
      </c>
      <c r="F28" s="353">
        <v>0</v>
      </c>
      <c r="G28" s="353">
        <v>0</v>
      </c>
      <c r="H28" s="458">
        <v>0</v>
      </c>
      <c r="I28" s="345"/>
      <c r="J28" s="374">
        <v>0</v>
      </c>
      <c r="K28" s="355">
        <v>603800</v>
      </c>
      <c r="L28" s="355">
        <v>1046430</v>
      </c>
      <c r="M28" s="355">
        <v>278190</v>
      </c>
      <c r="N28" s="355">
        <v>1427850</v>
      </c>
      <c r="O28" s="458">
        <v>3356270</v>
      </c>
      <c r="P28" s="460">
        <v>3356270</v>
      </c>
    </row>
    <row r="29" spans="3:16" ht="15.75" customHeight="1">
      <c r="C29" s="318"/>
      <c r="D29" s="373"/>
      <c r="E29" s="328" t="s">
        <v>1057</v>
      </c>
      <c r="F29" s="353">
        <v>0</v>
      </c>
      <c r="G29" s="353">
        <v>0</v>
      </c>
      <c r="H29" s="458">
        <v>0</v>
      </c>
      <c r="I29" s="345"/>
      <c r="J29" s="374">
        <v>0</v>
      </c>
      <c r="K29" s="355">
        <v>0</v>
      </c>
      <c r="L29" s="355">
        <v>0</v>
      </c>
      <c r="M29" s="355">
        <v>0</v>
      </c>
      <c r="N29" s="355">
        <v>684090</v>
      </c>
      <c r="O29" s="458">
        <v>684090</v>
      </c>
      <c r="P29" s="460">
        <v>684090</v>
      </c>
    </row>
    <row r="30" spans="3:16" ht="21">
      <c r="C30" s="318"/>
      <c r="D30" s="373"/>
      <c r="E30" s="328" t="s">
        <v>675</v>
      </c>
      <c r="F30" s="353">
        <v>0</v>
      </c>
      <c r="G30" s="353">
        <v>0</v>
      </c>
      <c r="H30" s="458">
        <v>0</v>
      </c>
      <c r="I30" s="345"/>
      <c r="J30" s="374">
        <v>0</v>
      </c>
      <c r="K30" s="355">
        <v>0</v>
      </c>
      <c r="L30" s="355">
        <v>0</v>
      </c>
      <c r="M30" s="355">
        <v>0</v>
      </c>
      <c r="N30" s="355">
        <v>0</v>
      </c>
      <c r="O30" s="458">
        <v>0</v>
      </c>
      <c r="P30" s="460">
        <v>0</v>
      </c>
    </row>
    <row r="31" spans="3:16" ht="15.75" customHeight="1">
      <c r="C31" s="318"/>
      <c r="D31" s="373"/>
      <c r="E31" s="328" t="s">
        <v>0</v>
      </c>
      <c r="F31" s="355">
        <v>0</v>
      </c>
      <c r="G31" s="355">
        <v>0</v>
      </c>
      <c r="H31" s="458">
        <v>0</v>
      </c>
      <c r="I31" s="354">
        <v>0</v>
      </c>
      <c r="J31" s="374">
        <v>54738</v>
      </c>
      <c r="K31" s="355">
        <v>142360</v>
      </c>
      <c r="L31" s="355">
        <v>17660</v>
      </c>
      <c r="M31" s="355">
        <v>132800</v>
      </c>
      <c r="N31" s="355">
        <v>77948</v>
      </c>
      <c r="O31" s="458">
        <v>425506</v>
      </c>
      <c r="P31" s="460">
        <v>425506</v>
      </c>
    </row>
    <row r="32" spans="3:16" ht="20.25">
      <c r="C32" s="318"/>
      <c r="D32" s="373"/>
      <c r="E32" s="328" t="s">
        <v>672</v>
      </c>
      <c r="F32" s="376">
        <v>0</v>
      </c>
      <c r="G32" s="376">
        <v>4830</v>
      </c>
      <c r="H32" s="467">
        <v>4830</v>
      </c>
      <c r="I32" s="377">
        <v>0</v>
      </c>
      <c r="J32" s="378">
        <v>0</v>
      </c>
      <c r="K32" s="376">
        <v>93310</v>
      </c>
      <c r="L32" s="376">
        <v>14670</v>
      </c>
      <c r="M32" s="376">
        <v>34940</v>
      </c>
      <c r="N32" s="376">
        <v>31350</v>
      </c>
      <c r="O32" s="467">
        <v>174270</v>
      </c>
      <c r="P32" s="469">
        <v>179100</v>
      </c>
    </row>
    <row r="33" spans="3:16" ht="20.25">
      <c r="C33" s="318"/>
      <c r="D33" s="379"/>
      <c r="E33" s="380" t="s">
        <v>673</v>
      </c>
      <c r="F33" s="336">
        <v>0</v>
      </c>
      <c r="G33" s="336">
        <v>0</v>
      </c>
      <c r="H33" s="452">
        <v>0</v>
      </c>
      <c r="I33" s="337">
        <v>0</v>
      </c>
      <c r="J33" s="381">
        <v>0</v>
      </c>
      <c r="K33" s="336">
        <v>0</v>
      </c>
      <c r="L33" s="336">
        <v>5940</v>
      </c>
      <c r="M33" s="336">
        <v>0</v>
      </c>
      <c r="N33" s="336">
        <v>0</v>
      </c>
      <c r="O33" s="452">
        <v>5940</v>
      </c>
      <c r="P33" s="454">
        <v>5940</v>
      </c>
    </row>
    <row r="34" spans="3:16" ht="15.75" customHeight="1">
      <c r="C34" s="318"/>
      <c r="D34" s="382" t="s">
        <v>1</v>
      </c>
      <c r="E34" s="383"/>
      <c r="F34" s="442">
        <v>0</v>
      </c>
      <c r="G34" s="442">
        <v>1650</v>
      </c>
      <c r="H34" s="444">
        <v>1650</v>
      </c>
      <c r="I34" s="445">
        <v>0</v>
      </c>
      <c r="J34" s="465">
        <v>29200</v>
      </c>
      <c r="K34" s="442">
        <v>16060</v>
      </c>
      <c r="L34" s="442">
        <v>500600</v>
      </c>
      <c r="M34" s="442">
        <v>561210</v>
      </c>
      <c r="N34" s="442">
        <v>1094480</v>
      </c>
      <c r="O34" s="444">
        <v>2201550</v>
      </c>
      <c r="P34" s="446">
        <v>2203200</v>
      </c>
    </row>
    <row r="35" spans="3:16" ht="15.75" customHeight="1">
      <c r="C35" s="318"/>
      <c r="D35" s="373"/>
      <c r="E35" s="328" t="s">
        <v>1056</v>
      </c>
      <c r="F35" s="353">
        <v>0</v>
      </c>
      <c r="G35" s="353">
        <v>0</v>
      </c>
      <c r="H35" s="458">
        <v>0</v>
      </c>
      <c r="I35" s="345"/>
      <c r="J35" s="374">
        <v>0</v>
      </c>
      <c r="K35" s="355">
        <v>0</v>
      </c>
      <c r="L35" s="355">
        <v>170060</v>
      </c>
      <c r="M35" s="355">
        <v>442410</v>
      </c>
      <c r="N35" s="355">
        <v>1032090</v>
      </c>
      <c r="O35" s="458">
        <v>1644560</v>
      </c>
      <c r="P35" s="460">
        <v>1644560</v>
      </c>
    </row>
    <row r="36" spans="3:16" ht="15.75" customHeight="1">
      <c r="C36" s="318"/>
      <c r="D36" s="375"/>
      <c r="E36" s="328" t="s">
        <v>989</v>
      </c>
      <c r="F36" s="353">
        <v>0</v>
      </c>
      <c r="G36" s="353">
        <v>0</v>
      </c>
      <c r="H36" s="458">
        <v>0</v>
      </c>
      <c r="I36" s="345"/>
      <c r="J36" s="374">
        <v>0</v>
      </c>
      <c r="K36" s="355">
        <v>0</v>
      </c>
      <c r="L36" s="355">
        <v>315100</v>
      </c>
      <c r="M36" s="355">
        <v>0</v>
      </c>
      <c r="N36" s="355">
        <v>8000</v>
      </c>
      <c r="O36" s="458">
        <v>323100</v>
      </c>
      <c r="P36" s="460">
        <v>323100</v>
      </c>
    </row>
    <row r="37" spans="3:16" ht="15.75" customHeight="1">
      <c r="C37" s="318"/>
      <c r="D37" s="373"/>
      <c r="E37" s="328" t="s">
        <v>1057</v>
      </c>
      <c r="F37" s="353">
        <v>0</v>
      </c>
      <c r="G37" s="353">
        <v>0</v>
      </c>
      <c r="H37" s="458">
        <v>0</v>
      </c>
      <c r="I37" s="345"/>
      <c r="J37" s="374">
        <v>0</v>
      </c>
      <c r="K37" s="355">
        <v>0</v>
      </c>
      <c r="L37" s="355">
        <v>0</v>
      </c>
      <c r="M37" s="355">
        <v>0</v>
      </c>
      <c r="N37" s="355">
        <v>0</v>
      </c>
      <c r="O37" s="458">
        <v>0</v>
      </c>
      <c r="P37" s="460">
        <v>0</v>
      </c>
    </row>
    <row r="38" spans="3:16" ht="21">
      <c r="C38" s="318"/>
      <c r="D38" s="373"/>
      <c r="E38" s="328" t="s">
        <v>674</v>
      </c>
      <c r="F38" s="353">
        <v>0</v>
      </c>
      <c r="G38" s="353">
        <v>0</v>
      </c>
      <c r="H38" s="458">
        <v>0</v>
      </c>
      <c r="I38" s="345"/>
      <c r="J38" s="374">
        <v>0</v>
      </c>
      <c r="K38" s="355">
        <v>0</v>
      </c>
      <c r="L38" s="355">
        <v>0</v>
      </c>
      <c r="M38" s="355">
        <v>0</v>
      </c>
      <c r="N38" s="355">
        <v>0</v>
      </c>
      <c r="O38" s="458">
        <v>0</v>
      </c>
      <c r="P38" s="460">
        <v>0</v>
      </c>
    </row>
    <row r="39" spans="3:16" ht="15.75" customHeight="1">
      <c r="C39" s="318"/>
      <c r="D39" s="373"/>
      <c r="E39" s="328" t="s">
        <v>0</v>
      </c>
      <c r="F39" s="355">
        <v>0</v>
      </c>
      <c r="G39" s="355">
        <v>0</v>
      </c>
      <c r="H39" s="458">
        <v>0</v>
      </c>
      <c r="I39" s="354">
        <v>0</v>
      </c>
      <c r="J39" s="374">
        <v>29200</v>
      </c>
      <c r="K39" s="355">
        <v>16060</v>
      </c>
      <c r="L39" s="355">
        <v>15440</v>
      </c>
      <c r="M39" s="355">
        <v>83150</v>
      </c>
      <c r="N39" s="355">
        <v>42890</v>
      </c>
      <c r="O39" s="458">
        <v>186740</v>
      </c>
      <c r="P39" s="460">
        <v>186740</v>
      </c>
    </row>
    <row r="40" spans="3:16" ht="20.25">
      <c r="C40" s="318"/>
      <c r="D40" s="375"/>
      <c r="E40" s="328" t="s">
        <v>672</v>
      </c>
      <c r="F40" s="376">
        <v>0</v>
      </c>
      <c r="G40" s="376">
        <v>1650</v>
      </c>
      <c r="H40" s="467">
        <v>1650</v>
      </c>
      <c r="I40" s="377">
        <v>0</v>
      </c>
      <c r="J40" s="378">
        <v>0</v>
      </c>
      <c r="K40" s="376">
        <v>0</v>
      </c>
      <c r="L40" s="376">
        <v>0</v>
      </c>
      <c r="M40" s="376">
        <v>35650</v>
      </c>
      <c r="N40" s="376">
        <v>11500</v>
      </c>
      <c r="O40" s="458">
        <v>47150</v>
      </c>
      <c r="P40" s="460">
        <v>48800</v>
      </c>
    </row>
    <row r="41" spans="3:16" ht="20.25">
      <c r="C41" s="344"/>
      <c r="D41" s="391"/>
      <c r="E41" s="397" t="s">
        <v>673</v>
      </c>
      <c r="F41" s="376">
        <v>0</v>
      </c>
      <c r="G41" s="376">
        <v>0</v>
      </c>
      <c r="H41" s="467">
        <v>0</v>
      </c>
      <c r="I41" s="337">
        <v>0</v>
      </c>
      <c r="J41" s="381">
        <v>0</v>
      </c>
      <c r="K41" s="336">
        <v>0</v>
      </c>
      <c r="L41" s="336">
        <v>0</v>
      </c>
      <c r="M41" s="336">
        <v>0</v>
      </c>
      <c r="N41" s="336">
        <v>0</v>
      </c>
      <c r="O41" s="452">
        <v>0</v>
      </c>
      <c r="P41" s="454">
        <v>0</v>
      </c>
    </row>
    <row r="42" spans="3:16" ht="15.75" customHeight="1" thickBot="1">
      <c r="C42" s="392" t="s">
        <v>4</v>
      </c>
      <c r="D42" s="393"/>
      <c r="E42" s="394"/>
      <c r="F42" s="449">
        <v>0</v>
      </c>
      <c r="G42" s="448">
        <v>6480</v>
      </c>
      <c r="H42" s="450">
        <v>6480</v>
      </c>
      <c r="I42" s="451">
        <v>0</v>
      </c>
      <c r="J42" s="466">
        <v>83938</v>
      </c>
      <c r="K42" s="448">
        <v>855530</v>
      </c>
      <c r="L42" s="448">
        <v>1808950</v>
      </c>
      <c r="M42" s="448">
        <v>1958800</v>
      </c>
      <c r="N42" s="448">
        <v>4711728</v>
      </c>
      <c r="O42" s="450">
        <v>9418946</v>
      </c>
      <c r="P42" s="457">
        <v>9425426</v>
      </c>
    </row>
    <row r="43" ht="12" customHeight="1"/>
    <row r="44" ht="12" customHeight="1"/>
    <row r="45" ht="12" customHeight="1"/>
    <row r="46" ht="12" customHeight="1"/>
    <row r="47" ht="12" customHeight="1"/>
    <row r="48" ht="12" customHeight="1"/>
    <row r="49" ht="12" customHeight="1"/>
    <row r="138" ht="12" customHeight="1" hidden="1">
      <c r="F138" s="298">
        <v>0</v>
      </c>
    </row>
  </sheetData>
  <sheetProtection/>
  <printOptions horizontalCentered="1"/>
  <pageMargins left="0.3937007874015748" right="0.3937007874015748" top="0.7086614173228347" bottom="0.5118110236220472" header="0.5118110236220472" footer="0.31496062992125984"/>
  <pageSetup firstPageNumber="49" useFirstPageNumber="1" horizontalDpi="600" verticalDpi="600" orientation="landscape" paperSize="9" scale="78" r:id="rId2"/>
  <headerFooter scaleWithDoc="0" alignWithMargins="0">
    <oddFooter>&amp;C- &amp;P -</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O138"/>
  <sheetViews>
    <sheetView view="pageBreakPreview" zoomScaleSheetLayoutView="100" zoomScalePageLayoutView="0" workbookViewId="0" topLeftCell="A1">
      <selection activeCell="Y79" sqref="Y79"/>
    </sheetView>
  </sheetViews>
  <sheetFormatPr defaultColWidth="8.00390625" defaultRowHeight="13.5"/>
  <cols>
    <col min="1" max="3" width="3.25390625" style="168" customWidth="1"/>
    <col min="4" max="4" width="4.625" style="168" customWidth="1"/>
    <col min="5" max="12" width="9.125" style="168" customWidth="1"/>
    <col min="13" max="13" width="5.75390625" style="168" customWidth="1"/>
    <col min="14" max="14" width="3.25390625" style="168" customWidth="1"/>
    <col min="15" max="16384" width="8.00390625" style="168" customWidth="1"/>
  </cols>
  <sheetData>
    <row r="1" spans="1:15" s="165" customFormat="1" ht="13.5" customHeight="1">
      <c r="A1" s="167" t="s">
        <v>549</v>
      </c>
      <c r="N1" s="169"/>
      <c r="O1" s="169"/>
    </row>
    <row r="2" spans="1:15" s="165" customFormat="1" ht="16.5" customHeight="1">
      <c r="A2" s="399" t="s">
        <v>996</v>
      </c>
      <c r="B2" s="170"/>
      <c r="C2" s="170"/>
      <c r="D2" s="170"/>
      <c r="E2" s="170"/>
      <c r="F2" s="170"/>
      <c r="G2" s="170"/>
      <c r="H2" s="170"/>
      <c r="I2" s="170"/>
      <c r="J2" s="170"/>
      <c r="K2" s="170"/>
      <c r="L2" s="170"/>
      <c r="M2" s="171"/>
      <c r="N2" s="172"/>
      <c r="O2" s="169"/>
    </row>
    <row r="3" spans="1:15" s="165" customFormat="1" ht="13.5" customHeight="1">
      <c r="A3" s="399" t="s">
        <v>1536</v>
      </c>
      <c r="B3" s="171"/>
      <c r="C3" s="171"/>
      <c r="D3" s="171"/>
      <c r="E3" s="171"/>
      <c r="F3" s="171"/>
      <c r="G3" s="171"/>
      <c r="H3" s="171"/>
      <c r="I3" s="171"/>
      <c r="J3" s="171"/>
      <c r="K3" s="171"/>
      <c r="L3" s="171"/>
      <c r="M3" s="171"/>
      <c r="N3" s="172"/>
      <c r="O3" s="169"/>
    </row>
    <row r="4" spans="10:15" s="165" customFormat="1" ht="13.5" customHeight="1">
      <c r="J4" s="1509" t="s">
        <v>976</v>
      </c>
      <c r="K4" s="1509"/>
      <c r="L4" s="1513" t="s">
        <v>426</v>
      </c>
      <c r="M4" s="1513"/>
      <c r="N4" s="289"/>
      <c r="O4" s="289"/>
    </row>
    <row r="5" spans="10:15" s="165" customFormat="1" ht="13.5" customHeight="1">
      <c r="J5" s="1510" t="s">
        <v>979</v>
      </c>
      <c r="K5" s="1510"/>
      <c r="L5" s="1514" t="s">
        <v>688</v>
      </c>
      <c r="M5" s="1514"/>
      <c r="N5" s="289"/>
      <c r="O5" s="289"/>
    </row>
    <row r="6" spans="1:15" ht="15" customHeight="1">
      <c r="A6" s="164" t="s">
        <v>697</v>
      </c>
      <c r="N6" s="174"/>
      <c r="O6" s="174"/>
    </row>
    <row r="7" spans="3:15" ht="7.5" customHeight="1">
      <c r="C7" s="174"/>
      <c r="D7" s="174"/>
      <c r="E7" s="174"/>
      <c r="F7" s="174"/>
      <c r="G7" s="174"/>
      <c r="H7" s="174"/>
      <c r="M7" s="174"/>
      <c r="N7" s="174"/>
      <c r="O7" s="174"/>
    </row>
    <row r="8" spans="2:15" ht="18" customHeight="1">
      <c r="B8" s="164" t="s">
        <v>8</v>
      </c>
      <c r="C8" s="204"/>
      <c r="D8" s="174"/>
      <c r="E8" s="174"/>
      <c r="F8" s="174"/>
      <c r="G8" s="174"/>
      <c r="H8" s="174"/>
      <c r="I8" s="174"/>
      <c r="J8" s="174"/>
      <c r="K8" s="174"/>
      <c r="L8" s="174"/>
      <c r="M8" s="174"/>
      <c r="N8" s="174"/>
      <c r="O8" s="174"/>
    </row>
    <row r="9" spans="2:15" ht="18" customHeight="1">
      <c r="B9" s="290"/>
      <c r="C9" s="174"/>
      <c r="D9" s="174"/>
      <c r="E9" s="174"/>
      <c r="F9" s="174"/>
      <c r="G9" s="174"/>
      <c r="H9" s="174"/>
      <c r="I9" s="174"/>
      <c r="J9" s="174"/>
      <c r="K9" s="174"/>
      <c r="L9" s="174"/>
      <c r="M9" s="174"/>
      <c r="N9" s="174"/>
      <c r="O9" s="174"/>
    </row>
    <row r="10" spans="2:15" ht="18" customHeight="1" thickBot="1">
      <c r="B10" s="174"/>
      <c r="C10" s="173" t="s">
        <v>336</v>
      </c>
      <c r="D10" s="204"/>
      <c r="E10" s="174"/>
      <c r="F10" s="174"/>
      <c r="G10" s="174"/>
      <c r="H10" s="174"/>
      <c r="I10" s="174"/>
      <c r="J10" s="174"/>
      <c r="K10" s="174"/>
      <c r="L10" s="174"/>
      <c r="M10" s="1683"/>
      <c r="N10" s="174"/>
      <c r="O10" s="174"/>
    </row>
    <row r="11" spans="2:15" ht="18" customHeight="1">
      <c r="B11" s="174"/>
      <c r="C11" s="174"/>
      <c r="D11" s="189"/>
      <c r="E11" s="190"/>
      <c r="F11" s="190"/>
      <c r="G11" s="291" t="s">
        <v>698</v>
      </c>
      <c r="H11" s="190"/>
      <c r="I11" s="291" t="s">
        <v>699</v>
      </c>
      <c r="J11" s="190"/>
      <c r="K11" s="291" t="s">
        <v>991</v>
      </c>
      <c r="L11" s="292"/>
      <c r="M11" s="1683"/>
      <c r="N11" s="174"/>
      <c r="O11" s="174"/>
    </row>
    <row r="12" spans="2:15" ht="18" customHeight="1">
      <c r="B12" s="174"/>
      <c r="C12" s="174"/>
      <c r="D12" s="178" t="s">
        <v>700</v>
      </c>
      <c r="E12" s="179"/>
      <c r="F12" s="179"/>
      <c r="G12" s="1680">
        <v>3002</v>
      </c>
      <c r="H12" s="1682"/>
      <c r="I12" s="1680">
        <v>5423</v>
      </c>
      <c r="J12" s="1682"/>
      <c r="K12" s="1680">
        <f>SUM(G12:J12)</f>
        <v>8425</v>
      </c>
      <c r="L12" s="1681"/>
      <c r="M12" s="174"/>
      <c r="N12" s="174"/>
      <c r="O12" s="174"/>
    </row>
    <row r="13" spans="2:15" ht="18" customHeight="1" thickBot="1">
      <c r="B13" s="174"/>
      <c r="C13" s="174"/>
      <c r="D13" s="293" t="s">
        <v>133</v>
      </c>
      <c r="E13" s="205"/>
      <c r="F13" s="205"/>
      <c r="G13" s="1596">
        <v>17333058</v>
      </c>
      <c r="H13" s="1597"/>
      <c r="I13" s="1596">
        <v>49495268</v>
      </c>
      <c r="J13" s="1597"/>
      <c r="K13" s="1596">
        <f>SUM(G13:J13)</f>
        <v>66828326</v>
      </c>
      <c r="L13" s="1611"/>
      <c r="M13" s="174"/>
      <c r="N13" s="174"/>
      <c r="O13" s="174"/>
    </row>
    <row r="14" spans="2:15" ht="18" customHeight="1">
      <c r="B14" s="174"/>
      <c r="C14" s="174"/>
      <c r="D14" s="174"/>
      <c r="E14" s="174"/>
      <c r="F14" s="174"/>
      <c r="G14" s="174"/>
      <c r="H14" s="174"/>
      <c r="I14" s="174"/>
      <c r="J14" s="174"/>
      <c r="K14" s="174"/>
      <c r="L14" s="174"/>
      <c r="M14" s="174"/>
      <c r="N14" s="174"/>
      <c r="O14" s="174"/>
    </row>
    <row r="15" spans="2:15" ht="18" customHeight="1" thickBot="1">
      <c r="B15" s="174"/>
      <c r="C15" s="173" t="s">
        <v>6</v>
      </c>
      <c r="D15" s="204"/>
      <c r="E15" s="174"/>
      <c r="F15" s="174"/>
      <c r="G15" s="174"/>
      <c r="H15" s="174"/>
      <c r="I15" s="174"/>
      <c r="J15" s="174"/>
      <c r="K15" s="174"/>
      <c r="L15" s="174"/>
      <c r="M15" s="174"/>
      <c r="N15" s="174"/>
      <c r="O15" s="174"/>
    </row>
    <row r="16" spans="2:15" ht="18" customHeight="1">
      <c r="B16" s="174"/>
      <c r="C16" s="174"/>
      <c r="D16" s="189"/>
      <c r="E16" s="190"/>
      <c r="F16" s="190"/>
      <c r="G16" s="291" t="s">
        <v>698</v>
      </c>
      <c r="H16" s="190"/>
      <c r="I16" s="291" t="s">
        <v>699</v>
      </c>
      <c r="J16" s="190"/>
      <c r="K16" s="291" t="s">
        <v>991</v>
      </c>
      <c r="L16" s="292"/>
      <c r="M16" s="174"/>
      <c r="N16" s="174"/>
      <c r="O16" s="174"/>
    </row>
    <row r="17" spans="2:15" ht="18" customHeight="1">
      <c r="B17" s="174"/>
      <c r="C17" s="174"/>
      <c r="D17" s="178" t="s">
        <v>700</v>
      </c>
      <c r="E17" s="294"/>
      <c r="F17" s="179"/>
      <c r="G17" s="1680">
        <v>1192</v>
      </c>
      <c r="H17" s="1682"/>
      <c r="I17" s="1680">
        <v>8796</v>
      </c>
      <c r="J17" s="1682"/>
      <c r="K17" s="1680">
        <f>SUM(G17:J17)</f>
        <v>9988</v>
      </c>
      <c r="L17" s="1681"/>
      <c r="M17" s="174"/>
      <c r="N17" s="174"/>
      <c r="O17" s="174"/>
    </row>
    <row r="18" spans="2:15" ht="18" customHeight="1" thickBot="1">
      <c r="B18" s="174"/>
      <c r="C18" s="174"/>
      <c r="D18" s="293" t="s">
        <v>133</v>
      </c>
      <c r="E18" s="205"/>
      <c r="F18" s="205"/>
      <c r="G18" s="1596">
        <v>8453994</v>
      </c>
      <c r="H18" s="1597"/>
      <c r="I18" s="1596">
        <v>62953079</v>
      </c>
      <c r="J18" s="1597"/>
      <c r="K18" s="1596">
        <f>SUM(G18:J18)</f>
        <v>71407073</v>
      </c>
      <c r="L18" s="1611"/>
      <c r="M18" s="174"/>
      <c r="N18" s="174"/>
      <c r="O18" s="174"/>
    </row>
    <row r="19" spans="2:15" ht="18" customHeight="1">
      <c r="B19" s="174"/>
      <c r="C19" s="174"/>
      <c r="D19" s="174"/>
      <c r="E19" s="174"/>
      <c r="F19" s="174"/>
      <c r="G19" s="174"/>
      <c r="H19" s="174"/>
      <c r="I19" s="174"/>
      <c r="J19" s="174"/>
      <c r="K19" s="174"/>
      <c r="L19" s="174"/>
      <c r="M19" s="174"/>
      <c r="N19" s="174"/>
      <c r="O19" s="174"/>
    </row>
    <row r="20" spans="2:15" ht="18" customHeight="1" thickBot="1">
      <c r="B20" s="174"/>
      <c r="C20" s="173" t="s">
        <v>9</v>
      </c>
      <c r="D20" s="204"/>
      <c r="E20" s="174"/>
      <c r="F20" s="174"/>
      <c r="G20" s="174"/>
      <c r="H20" s="174"/>
      <c r="I20" s="174"/>
      <c r="J20" s="174"/>
      <c r="K20" s="174"/>
      <c r="L20" s="174"/>
      <c r="M20" s="174"/>
      <c r="N20" s="174"/>
      <c r="O20" s="174"/>
    </row>
    <row r="21" spans="2:15" ht="18" customHeight="1">
      <c r="B21" s="174"/>
      <c r="C21" s="174"/>
      <c r="D21" s="189"/>
      <c r="E21" s="190"/>
      <c r="F21" s="190"/>
      <c r="G21" s="291" t="s">
        <v>698</v>
      </c>
      <c r="H21" s="190"/>
      <c r="I21" s="291" t="s">
        <v>699</v>
      </c>
      <c r="J21" s="191"/>
      <c r="K21" s="291" t="s">
        <v>991</v>
      </c>
      <c r="L21" s="292"/>
      <c r="M21" s="174"/>
      <c r="N21" s="174"/>
      <c r="O21" s="174"/>
    </row>
    <row r="22" spans="2:15" ht="18" customHeight="1">
      <c r="B22" s="174"/>
      <c r="C22" s="174"/>
      <c r="D22" s="295" t="s">
        <v>700</v>
      </c>
      <c r="E22" s="294"/>
      <c r="F22" s="294"/>
      <c r="G22" s="1680">
        <v>1278</v>
      </c>
      <c r="H22" s="1682"/>
      <c r="I22" s="1680">
        <v>27675</v>
      </c>
      <c r="J22" s="1682"/>
      <c r="K22" s="1680">
        <f>SUM(G22:J22)</f>
        <v>28953</v>
      </c>
      <c r="L22" s="1681"/>
      <c r="M22" s="174"/>
      <c r="N22" s="174"/>
      <c r="O22" s="174"/>
    </row>
    <row r="23" spans="2:15" ht="18" customHeight="1" thickBot="1">
      <c r="B23" s="174"/>
      <c r="C23" s="174"/>
      <c r="D23" s="293" t="s">
        <v>133</v>
      </c>
      <c r="E23" s="205"/>
      <c r="F23" s="205"/>
      <c r="G23" s="1596">
        <v>12878996</v>
      </c>
      <c r="H23" s="1597"/>
      <c r="I23" s="1596">
        <v>330967064</v>
      </c>
      <c r="J23" s="1597"/>
      <c r="K23" s="1596">
        <f>SUM(G23:J23)</f>
        <v>343846060</v>
      </c>
      <c r="L23" s="1611"/>
      <c r="M23" s="174"/>
      <c r="N23" s="174"/>
      <c r="O23" s="174"/>
    </row>
    <row r="24" spans="2:15" ht="18" customHeight="1">
      <c r="B24" s="174"/>
      <c r="C24" s="174"/>
      <c r="D24" s="174"/>
      <c r="E24" s="174"/>
      <c r="F24" s="174"/>
      <c r="G24" s="174"/>
      <c r="H24" s="174"/>
      <c r="I24" s="174"/>
      <c r="J24" s="174"/>
      <c r="K24" s="174"/>
      <c r="L24" s="174"/>
      <c r="M24" s="174"/>
      <c r="N24" s="174"/>
      <c r="O24" s="174"/>
    </row>
    <row r="25" spans="2:15" ht="18" customHeight="1" thickBot="1">
      <c r="B25" s="174"/>
      <c r="C25" s="173" t="s">
        <v>10</v>
      </c>
      <c r="D25" s="174"/>
      <c r="E25" s="174"/>
      <c r="F25" s="174"/>
      <c r="G25" s="174"/>
      <c r="H25" s="174"/>
      <c r="I25" s="174"/>
      <c r="J25" s="174"/>
      <c r="K25" s="174"/>
      <c r="L25" s="174"/>
      <c r="M25" s="174"/>
      <c r="N25" s="174"/>
      <c r="O25" s="174"/>
    </row>
    <row r="26" spans="2:15" ht="18" customHeight="1">
      <c r="B26" s="174"/>
      <c r="C26" s="174"/>
      <c r="D26" s="189"/>
      <c r="E26" s="190"/>
      <c r="F26" s="190"/>
      <c r="G26" s="296" t="s">
        <v>698</v>
      </c>
      <c r="H26" s="291"/>
      <c r="I26" s="291" t="s">
        <v>699</v>
      </c>
      <c r="J26" s="190"/>
      <c r="K26" s="291" t="s">
        <v>991</v>
      </c>
      <c r="L26" s="292"/>
      <c r="M26" s="174"/>
      <c r="N26" s="174"/>
      <c r="O26" s="174"/>
    </row>
    <row r="27" spans="2:15" ht="18" customHeight="1">
      <c r="B27" s="174"/>
      <c r="C27" s="174"/>
      <c r="D27" s="178" t="s">
        <v>700</v>
      </c>
      <c r="E27" s="179"/>
      <c r="F27" s="179"/>
      <c r="G27" s="1680">
        <v>0</v>
      </c>
      <c r="H27" s="1682"/>
      <c r="I27" s="1680">
        <v>171</v>
      </c>
      <c r="J27" s="1682"/>
      <c r="K27" s="1680">
        <f>SUM(G27:J27)</f>
        <v>171</v>
      </c>
      <c r="L27" s="1681"/>
      <c r="M27" s="174"/>
      <c r="N27" s="174"/>
      <c r="O27" s="174"/>
    </row>
    <row r="28" spans="2:15" ht="18" customHeight="1" thickBot="1">
      <c r="B28" s="174"/>
      <c r="C28" s="174"/>
      <c r="D28" s="293" t="s">
        <v>133</v>
      </c>
      <c r="E28" s="205"/>
      <c r="F28" s="205"/>
      <c r="G28" s="1596">
        <v>0</v>
      </c>
      <c r="H28" s="1597"/>
      <c r="I28" s="1596">
        <v>1327385</v>
      </c>
      <c r="J28" s="1597"/>
      <c r="K28" s="1596">
        <f>SUM(G28:J28)</f>
        <v>1327385</v>
      </c>
      <c r="L28" s="1611"/>
      <c r="M28" s="174"/>
      <c r="N28" s="174"/>
      <c r="O28" s="174"/>
    </row>
    <row r="29" spans="2:15" ht="18" customHeight="1">
      <c r="B29" s="174"/>
      <c r="C29" s="174"/>
      <c r="D29" s="174"/>
      <c r="E29" s="174"/>
      <c r="F29" s="174"/>
      <c r="G29" s="297"/>
      <c r="H29" s="297"/>
      <c r="I29" s="174"/>
      <c r="J29" s="174"/>
      <c r="K29" s="174"/>
      <c r="L29" s="174"/>
      <c r="M29" s="174"/>
      <c r="N29" s="174"/>
      <c r="O29" s="174"/>
    </row>
    <row r="30" spans="2:15" ht="18" customHeight="1" thickBot="1">
      <c r="B30" s="174"/>
      <c r="C30" s="173" t="s">
        <v>7</v>
      </c>
      <c r="D30" s="174"/>
      <c r="E30" s="174"/>
      <c r="F30" s="174"/>
      <c r="G30" s="188"/>
      <c r="H30" s="188"/>
      <c r="I30" s="174"/>
      <c r="J30" s="174"/>
      <c r="K30" s="174"/>
      <c r="L30" s="174"/>
      <c r="M30" s="174"/>
      <c r="N30" s="174"/>
      <c r="O30" s="174"/>
    </row>
    <row r="31" spans="2:15" ht="18" customHeight="1">
      <c r="B31" s="174"/>
      <c r="C31" s="174"/>
      <c r="D31" s="189"/>
      <c r="E31" s="190"/>
      <c r="F31" s="190"/>
      <c r="G31" s="296" t="s">
        <v>698</v>
      </c>
      <c r="H31" s="291"/>
      <c r="I31" s="291" t="s">
        <v>699</v>
      </c>
      <c r="J31" s="190"/>
      <c r="K31" s="291" t="s">
        <v>991</v>
      </c>
      <c r="L31" s="292"/>
      <c r="M31" s="174"/>
      <c r="N31" s="174"/>
      <c r="O31" s="174"/>
    </row>
    <row r="32" spans="2:15" ht="18" customHeight="1">
      <c r="B32" s="174"/>
      <c r="C32" s="174"/>
      <c r="D32" s="178" t="s">
        <v>700</v>
      </c>
      <c r="E32" s="294"/>
      <c r="F32" s="179"/>
      <c r="G32" s="1680">
        <f>SUM(G12,G17,G22,G27)</f>
        <v>5472</v>
      </c>
      <c r="H32" s="1682"/>
      <c r="I32" s="1680">
        <f>SUM(I12,I17,I22,I27)</f>
        <v>42065</v>
      </c>
      <c r="J32" s="1682"/>
      <c r="K32" s="1680">
        <f>SUM(G32:J32)</f>
        <v>47537</v>
      </c>
      <c r="L32" s="1681"/>
      <c r="M32" s="174"/>
      <c r="N32" s="174"/>
      <c r="O32" s="174"/>
    </row>
    <row r="33" spans="2:15" ht="18" customHeight="1" thickBot="1">
      <c r="B33" s="174"/>
      <c r="C33" s="174"/>
      <c r="D33" s="293" t="s">
        <v>133</v>
      </c>
      <c r="E33" s="205"/>
      <c r="F33" s="205"/>
      <c r="G33" s="1596">
        <f>SUM(G13,G18,G23,G28)</f>
        <v>38666048</v>
      </c>
      <c r="H33" s="1597"/>
      <c r="I33" s="1596">
        <f>SUM(I13,I18,I23,I28)</f>
        <v>444742796</v>
      </c>
      <c r="J33" s="1597"/>
      <c r="K33" s="1596">
        <f>SUM(G33:J33)</f>
        <v>483408844</v>
      </c>
      <c r="L33" s="1611"/>
      <c r="M33" s="174"/>
      <c r="N33" s="174"/>
      <c r="O33" s="174"/>
    </row>
    <row r="34" spans="2:15" ht="18" customHeight="1">
      <c r="B34" s="174"/>
      <c r="C34" s="174"/>
      <c r="D34" s="174"/>
      <c r="E34" s="174"/>
      <c r="F34" s="174"/>
      <c r="G34" s="297"/>
      <c r="H34" s="297"/>
      <c r="I34" s="174"/>
      <c r="J34" s="174"/>
      <c r="K34" s="174"/>
      <c r="L34" s="174"/>
      <c r="M34" s="174"/>
      <c r="N34" s="174"/>
      <c r="O34" s="174"/>
    </row>
    <row r="35" spans="1:15" ht="18" customHeight="1">
      <c r="A35" s="174"/>
      <c r="B35" s="164" t="s">
        <v>1036</v>
      </c>
      <c r="C35" s="204"/>
      <c r="D35" s="174"/>
      <c r="E35" s="174"/>
      <c r="F35" s="174"/>
      <c r="G35" s="174"/>
      <c r="H35" s="174"/>
      <c r="I35" s="174"/>
      <c r="J35" s="174"/>
      <c r="K35" s="174"/>
      <c r="L35" s="174"/>
      <c r="M35" s="174"/>
      <c r="N35" s="174"/>
      <c r="O35" s="174"/>
    </row>
    <row r="36" spans="1:14" ht="18" customHeight="1">
      <c r="A36" s="174"/>
      <c r="B36" s="290"/>
      <c r="C36" s="174"/>
      <c r="D36" s="174"/>
      <c r="E36" s="174"/>
      <c r="F36" s="174"/>
      <c r="G36" s="174"/>
      <c r="H36" s="174"/>
      <c r="I36" s="174"/>
      <c r="J36" s="174"/>
      <c r="K36" s="174"/>
      <c r="L36" s="174"/>
      <c r="M36" s="174"/>
      <c r="N36" s="174"/>
    </row>
    <row r="37" spans="2:8" ht="18" customHeight="1" thickBot="1">
      <c r="B37" s="174"/>
      <c r="C37" s="173" t="s">
        <v>469</v>
      </c>
      <c r="D37" s="204"/>
      <c r="E37" s="174"/>
      <c r="F37" s="174"/>
      <c r="G37" s="174"/>
      <c r="H37" s="174"/>
    </row>
    <row r="38" spans="2:8" ht="18" customHeight="1">
      <c r="B38" s="174"/>
      <c r="C38" s="174"/>
      <c r="D38" s="189"/>
      <c r="E38" s="190"/>
      <c r="F38" s="190"/>
      <c r="G38" s="291" t="s">
        <v>698</v>
      </c>
      <c r="H38" s="292"/>
    </row>
    <row r="39" spans="2:8" ht="18" customHeight="1">
      <c r="B39" s="174"/>
      <c r="C39" s="174"/>
      <c r="D39" s="178" t="s">
        <v>700</v>
      </c>
      <c r="E39" s="179"/>
      <c r="F39" s="179"/>
      <c r="G39" s="1680">
        <v>168</v>
      </c>
      <c r="H39" s="1681"/>
    </row>
    <row r="40" spans="2:8" ht="18" customHeight="1" thickBot="1">
      <c r="B40" s="174"/>
      <c r="C40" s="174"/>
      <c r="D40" s="293" t="s">
        <v>133</v>
      </c>
      <c r="E40" s="205"/>
      <c r="F40" s="205"/>
      <c r="G40" s="1596">
        <v>6430575</v>
      </c>
      <c r="H40" s="1611"/>
    </row>
    <row r="41" spans="2:8" ht="18" customHeight="1">
      <c r="B41" s="174"/>
      <c r="C41" s="174"/>
      <c r="D41" s="174"/>
      <c r="E41" s="174"/>
      <c r="F41" s="174"/>
      <c r="G41" s="174"/>
      <c r="H41" s="174"/>
    </row>
    <row r="42" spans="2:8" ht="18" customHeight="1" thickBot="1">
      <c r="B42" s="174"/>
      <c r="C42" s="173" t="s">
        <v>470</v>
      </c>
      <c r="D42" s="204"/>
      <c r="E42" s="174"/>
      <c r="F42" s="174"/>
      <c r="G42" s="174"/>
      <c r="H42" s="174"/>
    </row>
    <row r="43" spans="2:8" ht="18" customHeight="1">
      <c r="B43" s="174"/>
      <c r="C43" s="174"/>
      <c r="D43" s="189"/>
      <c r="E43" s="190"/>
      <c r="F43" s="190"/>
      <c r="G43" s="291" t="s">
        <v>698</v>
      </c>
      <c r="H43" s="292"/>
    </row>
    <row r="44" spans="2:8" ht="18" customHeight="1">
      <c r="B44" s="174"/>
      <c r="C44" s="174"/>
      <c r="D44" s="178" t="s">
        <v>700</v>
      </c>
      <c r="E44" s="294"/>
      <c r="F44" s="179"/>
      <c r="G44" s="1680">
        <v>200</v>
      </c>
      <c r="H44" s="1681"/>
    </row>
    <row r="45" spans="2:8" ht="18" customHeight="1" thickBot="1">
      <c r="B45" s="174"/>
      <c r="C45" s="174"/>
      <c r="D45" s="293" t="s">
        <v>133</v>
      </c>
      <c r="E45" s="205"/>
      <c r="F45" s="205"/>
      <c r="G45" s="1596">
        <v>5175388</v>
      </c>
      <c r="H45" s="1611"/>
    </row>
    <row r="46" spans="2:8" ht="18" customHeight="1">
      <c r="B46" s="174"/>
      <c r="C46" s="174"/>
      <c r="D46" s="174"/>
      <c r="E46" s="174"/>
      <c r="F46" s="174"/>
      <c r="G46" s="174"/>
      <c r="H46" s="174"/>
    </row>
    <row r="47" spans="2:8" ht="18" customHeight="1" thickBot="1">
      <c r="B47" s="174"/>
      <c r="C47" s="173" t="s">
        <v>471</v>
      </c>
      <c r="D47" s="204"/>
      <c r="E47" s="174"/>
      <c r="F47" s="174"/>
      <c r="G47" s="174"/>
      <c r="H47" s="174"/>
    </row>
    <row r="48" spans="2:8" ht="18" customHeight="1">
      <c r="B48" s="174"/>
      <c r="C48" s="174"/>
      <c r="D48" s="189"/>
      <c r="E48" s="190"/>
      <c r="F48" s="190"/>
      <c r="G48" s="291" t="s">
        <v>698</v>
      </c>
      <c r="H48" s="292"/>
    </row>
    <row r="49" spans="2:8" ht="18" customHeight="1">
      <c r="B49" s="174"/>
      <c r="C49" s="174"/>
      <c r="D49" s="295" t="s">
        <v>700</v>
      </c>
      <c r="E49" s="294"/>
      <c r="F49" s="294"/>
      <c r="G49" s="1680">
        <v>635</v>
      </c>
      <c r="H49" s="1681"/>
    </row>
    <row r="50" spans="2:8" ht="18" customHeight="1" thickBot="1">
      <c r="B50" s="174"/>
      <c r="C50" s="174"/>
      <c r="D50" s="293" t="s">
        <v>133</v>
      </c>
      <c r="E50" s="205"/>
      <c r="F50" s="205"/>
      <c r="G50" s="1596">
        <v>19954448</v>
      </c>
      <c r="H50" s="1611"/>
    </row>
    <row r="51" spans="2:8" ht="18" customHeight="1">
      <c r="B51" s="174"/>
      <c r="C51" s="174"/>
      <c r="D51" s="174"/>
      <c r="E51" s="174"/>
      <c r="F51" s="174"/>
      <c r="G51" s="174"/>
      <c r="H51" s="174"/>
    </row>
    <row r="52" spans="2:8" ht="18" customHeight="1" thickBot="1">
      <c r="B52" s="174"/>
      <c r="C52" s="173" t="s">
        <v>1037</v>
      </c>
      <c r="D52" s="174"/>
      <c r="E52" s="174"/>
      <c r="F52" s="174"/>
      <c r="G52" s="174"/>
      <c r="H52" s="174"/>
    </row>
    <row r="53" spans="2:8" ht="18" customHeight="1">
      <c r="B53" s="174"/>
      <c r="C53" s="174"/>
      <c r="D53" s="189"/>
      <c r="E53" s="190"/>
      <c r="F53" s="190"/>
      <c r="G53" s="296" t="s">
        <v>698</v>
      </c>
      <c r="H53" s="528"/>
    </row>
    <row r="54" spans="2:8" ht="18" customHeight="1">
      <c r="B54" s="174"/>
      <c r="C54" s="174"/>
      <c r="D54" s="178" t="s">
        <v>700</v>
      </c>
      <c r="E54" s="179"/>
      <c r="F54" s="179"/>
      <c r="G54" s="1680">
        <v>2009</v>
      </c>
      <c r="H54" s="1681"/>
    </row>
    <row r="55" spans="2:8" ht="18" customHeight="1" thickBot="1">
      <c r="B55" s="174"/>
      <c r="C55" s="174"/>
      <c r="D55" s="293" t="s">
        <v>133</v>
      </c>
      <c r="E55" s="205"/>
      <c r="F55" s="205"/>
      <c r="G55" s="1596">
        <v>60771857</v>
      </c>
      <c r="H55" s="1611"/>
    </row>
    <row r="56" spans="2:8" ht="18" customHeight="1">
      <c r="B56" s="174"/>
      <c r="C56" s="174"/>
      <c r="D56" s="174"/>
      <c r="E56" s="174"/>
      <c r="F56" s="174"/>
      <c r="G56" s="297"/>
      <c r="H56" s="297"/>
    </row>
    <row r="57" spans="2:8" ht="18" customHeight="1" thickBot="1">
      <c r="B57" s="174"/>
      <c r="C57" s="173" t="s">
        <v>7</v>
      </c>
      <c r="D57" s="174"/>
      <c r="E57" s="174"/>
      <c r="F57" s="174"/>
      <c r="G57" s="188"/>
      <c r="H57" s="188"/>
    </row>
    <row r="58" spans="2:8" ht="18" customHeight="1">
      <c r="B58" s="174"/>
      <c r="C58" s="174"/>
      <c r="D58" s="189"/>
      <c r="E58" s="190"/>
      <c r="F58" s="190"/>
      <c r="G58" s="296" t="s">
        <v>698</v>
      </c>
      <c r="H58" s="528"/>
    </row>
    <row r="59" spans="2:8" ht="18" customHeight="1">
      <c r="B59" s="174"/>
      <c r="C59" s="174"/>
      <c r="D59" s="178" t="s">
        <v>700</v>
      </c>
      <c r="E59" s="294"/>
      <c r="F59" s="179"/>
      <c r="G59" s="1680">
        <f>SUM(G39,G44,G49,G54)</f>
        <v>3012</v>
      </c>
      <c r="H59" s="1681"/>
    </row>
    <row r="60" spans="2:8" ht="18" customHeight="1" thickBot="1">
      <c r="B60" s="174"/>
      <c r="C60" s="174"/>
      <c r="D60" s="293" t="s">
        <v>133</v>
      </c>
      <c r="E60" s="205"/>
      <c r="F60" s="205"/>
      <c r="G60" s="1596">
        <f>SUM(G40,G45,G50,G55)</f>
        <v>92332268</v>
      </c>
      <c r="H60" s="1611"/>
    </row>
    <row r="138" ht="12">
      <c r="F138" s="168">
        <v>0</v>
      </c>
    </row>
  </sheetData>
  <sheetProtection/>
  <mergeCells count="45">
    <mergeCell ref="M10:M11"/>
    <mergeCell ref="J4:K4"/>
    <mergeCell ref="L4:M4"/>
    <mergeCell ref="J5:K5"/>
    <mergeCell ref="L5:M5"/>
    <mergeCell ref="G12:H12"/>
    <mergeCell ref="I12:J12"/>
    <mergeCell ref="K12:L12"/>
    <mergeCell ref="K13:L13"/>
    <mergeCell ref="I13:J13"/>
    <mergeCell ref="G13:H13"/>
    <mergeCell ref="G17:H17"/>
    <mergeCell ref="I17:J17"/>
    <mergeCell ref="K17:L17"/>
    <mergeCell ref="G18:H18"/>
    <mergeCell ref="I18:J18"/>
    <mergeCell ref="K18:L18"/>
    <mergeCell ref="G22:H22"/>
    <mergeCell ref="I22:J22"/>
    <mergeCell ref="K22:L22"/>
    <mergeCell ref="G23:H23"/>
    <mergeCell ref="I23:J23"/>
    <mergeCell ref="K23:L23"/>
    <mergeCell ref="G27:H27"/>
    <mergeCell ref="I27:J27"/>
    <mergeCell ref="K27:L27"/>
    <mergeCell ref="G28:H28"/>
    <mergeCell ref="I28:J28"/>
    <mergeCell ref="K28:L28"/>
    <mergeCell ref="G32:H32"/>
    <mergeCell ref="I32:J32"/>
    <mergeCell ref="K32:L32"/>
    <mergeCell ref="G33:H33"/>
    <mergeCell ref="I33:J33"/>
    <mergeCell ref="K33:L33"/>
    <mergeCell ref="G39:H39"/>
    <mergeCell ref="G40:H40"/>
    <mergeCell ref="G44:H44"/>
    <mergeCell ref="G45:H45"/>
    <mergeCell ref="G59:H59"/>
    <mergeCell ref="G60:H60"/>
    <mergeCell ref="G49:H49"/>
    <mergeCell ref="G50:H50"/>
    <mergeCell ref="G54:H54"/>
    <mergeCell ref="G55:H55"/>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landscape" paperSize="9" scale="90" r:id="rId1"/>
  <headerFooter scaleWithDoc="0" alignWithMargins="0">
    <oddFooter>&amp;C－&amp;P－</oddFooter>
  </headerFooter>
  <rowBreaks count="1" manualBreakCount="1">
    <brk id="34" max="13" man="1"/>
  </rowBreaks>
</worksheet>
</file>

<file path=xl/worksheets/sheet26.xml><?xml version="1.0" encoding="utf-8"?>
<worksheet xmlns="http://schemas.openxmlformats.org/spreadsheetml/2006/main" xmlns:r="http://schemas.openxmlformats.org/officeDocument/2006/relationships">
  <sheetPr>
    <tabColor indexed="13"/>
  </sheetPr>
  <dimension ref="A1:M138"/>
  <sheetViews>
    <sheetView view="pageBreakPreview" zoomScaleSheetLayoutView="100" zoomScalePageLayoutView="0" workbookViewId="0" topLeftCell="A1">
      <selection activeCell="S70" sqref="S70"/>
    </sheetView>
  </sheetViews>
  <sheetFormatPr defaultColWidth="8.00390625" defaultRowHeight="18" customHeight="1"/>
  <cols>
    <col min="1" max="1" width="2.625" style="40" customWidth="1"/>
    <col min="2" max="2" width="12.125" style="40" customWidth="1"/>
    <col min="3" max="3" width="10.375" style="40" customWidth="1"/>
    <col min="4" max="6" width="17.125" style="40" customWidth="1"/>
    <col min="7" max="9" width="14.625" style="40" customWidth="1"/>
    <col min="10" max="10" width="3.25390625" style="40" customWidth="1"/>
    <col min="11" max="16384" width="8.00390625" style="40" customWidth="1"/>
  </cols>
  <sheetData>
    <row r="1" spans="1:13" s="31" customFormat="1" ht="17.25">
      <c r="A1" s="30" t="s">
        <v>702</v>
      </c>
      <c r="G1" s="43"/>
      <c r="H1" s="43"/>
      <c r="I1" s="43"/>
      <c r="J1" s="76"/>
      <c r="K1" s="77"/>
      <c r="L1" s="43"/>
      <c r="M1" s="43"/>
    </row>
    <row r="2" spans="1:13" s="31" customFormat="1" ht="24" customHeight="1">
      <c r="A2" s="34" t="s">
        <v>980</v>
      </c>
      <c r="B2" s="35"/>
      <c r="C2" s="35"/>
      <c r="D2" s="35"/>
      <c r="E2" s="35"/>
      <c r="F2" s="35"/>
      <c r="G2" s="35"/>
      <c r="H2" s="78"/>
      <c r="I2" s="78"/>
      <c r="J2" s="32"/>
      <c r="K2" s="79"/>
      <c r="L2" s="43"/>
      <c r="M2" s="43"/>
    </row>
    <row r="3" spans="1:9" s="31" customFormat="1" ht="24" customHeight="1">
      <c r="A3" s="36" t="s">
        <v>1533</v>
      </c>
      <c r="B3" s="36"/>
      <c r="C3" s="36"/>
      <c r="D3" s="36"/>
      <c r="E3" s="36"/>
      <c r="F3" s="36"/>
      <c r="G3" s="36"/>
      <c r="H3" s="36"/>
      <c r="I3" s="36"/>
    </row>
    <row r="4" spans="6:11" s="31" customFormat="1" ht="17.25">
      <c r="F4" s="43"/>
      <c r="H4" s="274" t="s">
        <v>703</v>
      </c>
      <c r="I4" s="45" t="s">
        <v>689</v>
      </c>
      <c r="J4" s="43"/>
      <c r="K4" s="33"/>
    </row>
    <row r="5" spans="6:11" s="31" customFormat="1" ht="17.25">
      <c r="F5" s="43"/>
      <c r="H5" s="44" t="s">
        <v>704</v>
      </c>
      <c r="I5" s="45" t="s">
        <v>688</v>
      </c>
      <c r="J5" s="43"/>
      <c r="K5" s="33"/>
    </row>
    <row r="6" spans="1:3" ht="18" customHeight="1">
      <c r="A6" s="526" t="s">
        <v>705</v>
      </c>
      <c r="B6" s="527"/>
      <c r="C6" s="527"/>
    </row>
    <row r="8" spans="2:9" ht="18" customHeight="1" thickBot="1">
      <c r="B8" s="38"/>
      <c r="C8" s="38"/>
      <c r="D8" s="38"/>
      <c r="E8" s="38"/>
      <c r="F8" s="38"/>
      <c r="G8" s="38"/>
      <c r="H8" s="38"/>
      <c r="I8" s="80" t="s">
        <v>701</v>
      </c>
    </row>
    <row r="9" spans="2:9" ht="30" customHeight="1">
      <c r="B9" s="81" t="s">
        <v>706</v>
      </c>
      <c r="C9" s="82"/>
      <c r="D9" s="48" t="s">
        <v>707</v>
      </c>
      <c r="E9" s="48" t="s">
        <v>708</v>
      </c>
      <c r="F9" s="48" t="s">
        <v>1030</v>
      </c>
      <c r="G9" s="48" t="s">
        <v>1031</v>
      </c>
      <c r="H9" s="48" t="s">
        <v>709</v>
      </c>
      <c r="I9" s="83" t="s">
        <v>429</v>
      </c>
    </row>
    <row r="10" spans="2:9" ht="21" customHeight="1">
      <c r="B10" s="84" t="s">
        <v>710</v>
      </c>
      <c r="C10" s="85" t="s">
        <v>711</v>
      </c>
      <c r="D10" s="86">
        <v>5304085750</v>
      </c>
      <c r="E10" s="86">
        <v>5304085750</v>
      </c>
      <c r="F10" s="86">
        <v>8395890</v>
      </c>
      <c r="G10" s="87"/>
      <c r="H10" s="88"/>
      <c r="I10" s="148">
        <v>0</v>
      </c>
    </row>
    <row r="11" spans="2:9" ht="21" customHeight="1">
      <c r="B11" s="84"/>
      <c r="C11" s="85" t="s">
        <v>712</v>
      </c>
      <c r="D11" s="86">
        <v>742485590</v>
      </c>
      <c r="E11" s="86">
        <v>677869030</v>
      </c>
      <c r="F11" s="86">
        <v>823580</v>
      </c>
      <c r="G11" s="86">
        <v>0</v>
      </c>
      <c r="H11" s="86">
        <v>64616560</v>
      </c>
      <c r="I11" s="148">
        <v>12440950</v>
      </c>
    </row>
    <row r="12" spans="2:9" ht="21" customHeight="1">
      <c r="B12" s="90"/>
      <c r="C12" s="85" t="s">
        <v>991</v>
      </c>
      <c r="D12" s="91">
        <f aca="true" t="shared" si="0" ref="D12:I12">SUM(D10:D11)</f>
        <v>6046571340</v>
      </c>
      <c r="E12" s="91">
        <f t="shared" si="0"/>
        <v>5981954780</v>
      </c>
      <c r="F12" s="91">
        <f t="shared" si="0"/>
        <v>9219470</v>
      </c>
      <c r="G12" s="91">
        <f t="shared" si="0"/>
        <v>0</v>
      </c>
      <c r="H12" s="91">
        <f>SUM(H10:H11)</f>
        <v>64616560</v>
      </c>
      <c r="I12" s="151">
        <f t="shared" si="0"/>
        <v>12440950</v>
      </c>
    </row>
    <row r="13" spans="2:9" ht="21" customHeight="1">
      <c r="B13" s="90" t="s">
        <v>713</v>
      </c>
      <c r="C13" s="85" t="s">
        <v>712</v>
      </c>
      <c r="D13" s="86">
        <v>126995422</v>
      </c>
      <c r="E13" s="86">
        <v>24845705</v>
      </c>
      <c r="F13" s="86">
        <v>48080</v>
      </c>
      <c r="G13" s="86">
        <v>25236150</v>
      </c>
      <c r="H13" s="86">
        <f>D13-E13-G13</f>
        <v>76913567</v>
      </c>
      <c r="I13" s="148">
        <v>0</v>
      </c>
    </row>
    <row r="14" spans="2:9" ht="21" customHeight="1">
      <c r="B14" s="84" t="s">
        <v>714</v>
      </c>
      <c r="C14" s="85" t="s">
        <v>711</v>
      </c>
      <c r="D14" s="91">
        <f>D10</f>
        <v>5304085750</v>
      </c>
      <c r="E14" s="91">
        <f>E10</f>
        <v>5304085750</v>
      </c>
      <c r="F14" s="91">
        <f>F10</f>
        <v>8395890</v>
      </c>
      <c r="G14" s="92"/>
      <c r="H14" s="92"/>
      <c r="I14" s="152">
        <f>I10</f>
        <v>0</v>
      </c>
    </row>
    <row r="15" spans="2:9" ht="21" customHeight="1">
      <c r="B15" s="67"/>
      <c r="C15" s="85" t="s">
        <v>712</v>
      </c>
      <c r="D15" s="91">
        <f aca="true" t="shared" si="1" ref="D15:I15">D11+D13</f>
        <v>869481012</v>
      </c>
      <c r="E15" s="91">
        <f t="shared" si="1"/>
        <v>702714735</v>
      </c>
      <c r="F15" s="91">
        <f t="shared" si="1"/>
        <v>871660</v>
      </c>
      <c r="G15" s="91">
        <f t="shared" si="1"/>
        <v>25236150</v>
      </c>
      <c r="H15" s="91">
        <f t="shared" si="1"/>
        <v>141530127</v>
      </c>
      <c r="I15" s="151">
        <f t="shared" si="1"/>
        <v>12440950</v>
      </c>
    </row>
    <row r="16" spans="2:9" ht="21" customHeight="1" thickBot="1">
      <c r="B16" s="93"/>
      <c r="C16" s="94" t="s">
        <v>991</v>
      </c>
      <c r="D16" s="95">
        <f aca="true" t="shared" si="2" ref="D16:I16">SUM(D14:D15)</f>
        <v>6173566762</v>
      </c>
      <c r="E16" s="95">
        <f t="shared" si="2"/>
        <v>6006800485</v>
      </c>
      <c r="F16" s="95">
        <f t="shared" si="2"/>
        <v>9267550</v>
      </c>
      <c r="G16" s="95">
        <f t="shared" si="2"/>
        <v>25236150</v>
      </c>
      <c r="H16" s="95">
        <f t="shared" si="2"/>
        <v>141530127</v>
      </c>
      <c r="I16" s="153">
        <f t="shared" si="2"/>
        <v>12440950</v>
      </c>
    </row>
    <row r="17" spans="3:6" ht="18.75" customHeight="1">
      <c r="C17" s="38"/>
      <c r="D17" s="149"/>
      <c r="E17" s="150"/>
      <c r="F17" s="150"/>
    </row>
    <row r="18" ht="12.75" customHeight="1"/>
    <row r="19" ht="18" customHeight="1">
      <c r="A19" s="31" t="s">
        <v>901</v>
      </c>
    </row>
    <row r="20" ht="12.75" customHeight="1"/>
    <row r="21" spans="2:8" ht="18" customHeight="1" thickBot="1">
      <c r="B21" s="38"/>
      <c r="C21" s="38"/>
      <c r="D21" s="38"/>
      <c r="E21" s="38"/>
      <c r="F21" s="38"/>
      <c r="G21" s="38"/>
      <c r="H21" s="80" t="s">
        <v>701</v>
      </c>
    </row>
    <row r="22" spans="2:8" ht="30" customHeight="1">
      <c r="B22" s="81" t="s">
        <v>706</v>
      </c>
      <c r="C22" s="64"/>
      <c r="D22" s="48" t="s">
        <v>1032</v>
      </c>
      <c r="E22" s="48" t="s">
        <v>1033</v>
      </c>
      <c r="F22" s="48" t="s">
        <v>536</v>
      </c>
      <c r="G22" s="48" t="s">
        <v>1029</v>
      </c>
      <c r="H22" s="50" t="s">
        <v>902</v>
      </c>
    </row>
    <row r="23" spans="2:8" ht="21.75" customHeight="1">
      <c r="B23" s="1684" t="s">
        <v>903</v>
      </c>
      <c r="C23" s="1685"/>
      <c r="D23" s="91">
        <f aca="true" t="shared" si="3" ref="D23:D28">E23-F23</f>
        <v>20964374478</v>
      </c>
      <c r="E23" s="86">
        <v>20965403617</v>
      </c>
      <c r="F23" s="86">
        <v>1029139</v>
      </c>
      <c r="G23" s="86">
        <v>0</v>
      </c>
      <c r="H23" s="89">
        <v>0</v>
      </c>
    </row>
    <row r="24" spans="2:8" ht="21.75" customHeight="1">
      <c r="B24" s="1684" t="s">
        <v>527</v>
      </c>
      <c r="C24" s="1685"/>
      <c r="D24" s="91">
        <f t="shared" si="3"/>
        <v>2212582438</v>
      </c>
      <c r="E24" s="86">
        <v>2212582438</v>
      </c>
      <c r="F24" s="86">
        <v>0</v>
      </c>
      <c r="G24" s="86">
        <v>0</v>
      </c>
      <c r="H24" s="89">
        <v>0</v>
      </c>
    </row>
    <row r="25" spans="2:8" ht="21.75" customHeight="1">
      <c r="B25" s="1684" t="s">
        <v>904</v>
      </c>
      <c r="C25" s="1685"/>
      <c r="D25" s="91">
        <f t="shared" si="3"/>
        <v>482957206</v>
      </c>
      <c r="E25" s="86">
        <v>483408844</v>
      </c>
      <c r="F25" s="86">
        <v>451638</v>
      </c>
      <c r="G25" s="86">
        <v>0</v>
      </c>
      <c r="H25" s="89">
        <v>0</v>
      </c>
    </row>
    <row r="26" spans="2:8" ht="21.75" customHeight="1">
      <c r="B26" s="1684" t="s">
        <v>1035</v>
      </c>
      <c r="C26" s="1685"/>
      <c r="D26" s="91">
        <f t="shared" si="3"/>
        <v>92332268</v>
      </c>
      <c r="E26" s="86">
        <v>92332268</v>
      </c>
      <c r="F26" s="86">
        <v>0</v>
      </c>
      <c r="G26" s="86">
        <v>0</v>
      </c>
      <c r="H26" s="89">
        <v>0</v>
      </c>
    </row>
    <row r="27" spans="2:8" ht="21.75" customHeight="1">
      <c r="B27" s="1684" t="s">
        <v>665</v>
      </c>
      <c r="C27" s="1685"/>
      <c r="D27" s="91">
        <f t="shared" si="3"/>
        <v>831089614</v>
      </c>
      <c r="E27" s="86">
        <v>831089614</v>
      </c>
      <c r="F27" s="86">
        <v>0</v>
      </c>
      <c r="G27" s="86">
        <v>0</v>
      </c>
      <c r="H27" s="89">
        <v>0</v>
      </c>
    </row>
    <row r="28" spans="2:8" ht="21.75" customHeight="1">
      <c r="B28" s="1684" t="s">
        <v>905</v>
      </c>
      <c r="C28" s="1685"/>
      <c r="D28" s="91">
        <f t="shared" si="3"/>
        <v>0</v>
      </c>
      <c r="E28" s="86">
        <v>0</v>
      </c>
      <c r="F28" s="86">
        <v>0</v>
      </c>
      <c r="G28" s="86">
        <v>0</v>
      </c>
      <c r="H28" s="89">
        <v>0</v>
      </c>
    </row>
    <row r="29" spans="2:8" ht="21.75" customHeight="1" thickBot="1">
      <c r="B29" s="96" t="s">
        <v>991</v>
      </c>
      <c r="C29" s="70"/>
      <c r="D29" s="95">
        <f>E29-F29-G29-H29</f>
        <v>24583336004</v>
      </c>
      <c r="E29" s="95">
        <f>SUM(E23:E28)</f>
        <v>24584816781</v>
      </c>
      <c r="F29" s="95">
        <f>SUM(F23:F28)</f>
        <v>1480777</v>
      </c>
      <c r="G29" s="95">
        <f>SUM(G23:G28)</f>
        <v>0</v>
      </c>
      <c r="H29" s="97">
        <f>SUM(H23:H28)</f>
        <v>0</v>
      </c>
    </row>
    <row r="138" ht="18" customHeight="1">
      <c r="F138" s="40">
        <v>0</v>
      </c>
    </row>
  </sheetData>
  <sheetProtection/>
  <mergeCells count="6">
    <mergeCell ref="B28:C28"/>
    <mergeCell ref="B27:C27"/>
    <mergeCell ref="B23:C23"/>
    <mergeCell ref="B24:C24"/>
    <mergeCell ref="B25:C25"/>
    <mergeCell ref="B26:C26"/>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landscape" paperSize="9" scale="90" r:id="rId1"/>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indexed="13"/>
  </sheetPr>
  <dimension ref="A1:L138"/>
  <sheetViews>
    <sheetView view="pageBreakPreview" zoomScaleSheetLayoutView="100" zoomScalePageLayoutView="0" workbookViewId="0" topLeftCell="A1">
      <selection activeCell="V54" sqref="V54"/>
    </sheetView>
  </sheetViews>
  <sheetFormatPr defaultColWidth="8.00390625" defaultRowHeight="20.25" customHeight="1"/>
  <cols>
    <col min="1" max="2" width="3.125" style="40" customWidth="1"/>
    <col min="3" max="3" width="11.125" style="40" customWidth="1"/>
    <col min="4" max="4" width="27.625" style="40" customWidth="1"/>
    <col min="5" max="5" width="17.625" style="40" customWidth="1"/>
    <col min="6" max="6" width="11.125" style="40" customWidth="1"/>
    <col min="7" max="8" width="13.625" style="40" customWidth="1"/>
    <col min="9" max="9" width="17.625" style="40" customWidth="1"/>
    <col min="10" max="10" width="4.625" style="40" customWidth="1"/>
    <col min="11" max="11" width="15.125" style="40" bestFit="1" customWidth="1"/>
    <col min="12" max="16384" width="8.00390625" style="40" customWidth="1"/>
  </cols>
  <sheetData>
    <row r="1" s="31" customFormat="1" ht="15" customHeight="1">
      <c r="A1" s="30" t="s">
        <v>906</v>
      </c>
    </row>
    <row r="2" spans="1:10" s="31" customFormat="1" ht="16.5" customHeight="1">
      <c r="A2" s="36" t="s">
        <v>996</v>
      </c>
      <c r="B2" s="35"/>
      <c r="C2" s="35"/>
      <c r="D2" s="35"/>
      <c r="E2" s="35"/>
      <c r="F2" s="35"/>
      <c r="G2" s="35"/>
      <c r="H2" s="35"/>
      <c r="I2" s="36"/>
      <c r="J2" s="36"/>
    </row>
    <row r="3" spans="1:10" s="31" customFormat="1" ht="15" customHeight="1">
      <c r="A3" s="408" t="s">
        <v>1533</v>
      </c>
      <c r="B3" s="36"/>
      <c r="C3" s="36"/>
      <c r="D3" s="36"/>
      <c r="E3" s="36"/>
      <c r="F3" s="36"/>
      <c r="G3" s="36"/>
      <c r="H3" s="36"/>
      <c r="I3" s="36"/>
      <c r="J3" s="36"/>
    </row>
    <row r="4" spans="7:11" s="31" customFormat="1" ht="14.25" customHeight="1">
      <c r="G4" s="98"/>
      <c r="H4" s="99" t="s">
        <v>981</v>
      </c>
      <c r="I4" s="99" t="s">
        <v>689</v>
      </c>
      <c r="J4" s="43"/>
      <c r="K4" s="43"/>
    </row>
    <row r="5" spans="1:11" s="31" customFormat="1" ht="14.25" customHeight="1">
      <c r="A5" s="30" t="s">
        <v>907</v>
      </c>
      <c r="G5" s="100"/>
      <c r="H5" s="44" t="s">
        <v>982</v>
      </c>
      <c r="I5" s="45" t="s">
        <v>688</v>
      </c>
      <c r="J5" s="43"/>
      <c r="K5" s="43"/>
    </row>
    <row r="6" spans="2:3" ht="14.25" customHeight="1">
      <c r="B6" s="30" t="s">
        <v>908</v>
      </c>
      <c r="C6" s="30"/>
    </row>
    <row r="7" spans="9:12" ht="14.25" customHeight="1" thickBot="1">
      <c r="I7" s="75" t="s">
        <v>701</v>
      </c>
      <c r="L7" s="31"/>
    </row>
    <row r="8" spans="3:9" ht="15" customHeight="1">
      <c r="C8" s="63" t="s">
        <v>909</v>
      </c>
      <c r="D8" s="64"/>
      <c r="E8" s="64"/>
      <c r="F8" s="58" t="s">
        <v>910</v>
      </c>
      <c r="G8" s="64"/>
      <c r="H8" s="64"/>
      <c r="I8" s="71"/>
    </row>
    <row r="9" spans="3:9" ht="15" customHeight="1">
      <c r="C9" s="73" t="s">
        <v>911</v>
      </c>
      <c r="D9" s="66"/>
      <c r="E9" s="101" t="s">
        <v>912</v>
      </c>
      <c r="F9" s="102" t="s">
        <v>911</v>
      </c>
      <c r="G9" s="66"/>
      <c r="H9" s="66"/>
      <c r="I9" s="103" t="s">
        <v>912</v>
      </c>
    </row>
    <row r="10" spans="3:9" ht="15.75" customHeight="1">
      <c r="C10" s="68" t="s">
        <v>913</v>
      </c>
      <c r="D10" s="74" t="s">
        <v>178</v>
      </c>
      <c r="E10" s="145">
        <v>6016068035</v>
      </c>
      <c r="F10" s="74" t="s">
        <v>914</v>
      </c>
      <c r="G10" s="65"/>
      <c r="H10" s="65"/>
      <c r="I10" s="148">
        <v>648370466</v>
      </c>
    </row>
    <row r="11" spans="3:9" ht="15.75" customHeight="1">
      <c r="C11" s="123" t="s">
        <v>915</v>
      </c>
      <c r="D11" s="74" t="s">
        <v>916</v>
      </c>
      <c r="E11" s="145">
        <v>0</v>
      </c>
      <c r="F11" s="124" t="s">
        <v>917</v>
      </c>
      <c r="G11" s="74" t="s">
        <v>903</v>
      </c>
      <c r="H11" s="65"/>
      <c r="I11" s="148">
        <v>20965403617</v>
      </c>
    </row>
    <row r="12" spans="3:9" ht="15.75" customHeight="1">
      <c r="C12" s="144" t="s">
        <v>918</v>
      </c>
      <c r="D12" s="74" t="s">
        <v>1015</v>
      </c>
      <c r="E12" s="145">
        <v>0</v>
      </c>
      <c r="F12" s="104"/>
      <c r="G12" s="1687" t="s">
        <v>527</v>
      </c>
      <c r="H12" s="1688"/>
      <c r="I12" s="148">
        <v>2212582438</v>
      </c>
    </row>
    <row r="13" spans="3:9" ht="15.75" customHeight="1">
      <c r="C13" s="123" t="s">
        <v>919</v>
      </c>
      <c r="D13" s="74" t="s">
        <v>920</v>
      </c>
      <c r="E13" s="145">
        <v>0</v>
      </c>
      <c r="F13" s="104"/>
      <c r="G13" s="74" t="s">
        <v>904</v>
      </c>
      <c r="H13" s="65"/>
      <c r="I13" s="148">
        <v>483408844</v>
      </c>
    </row>
    <row r="14" spans="3:9" ht="15.75" customHeight="1">
      <c r="C14" s="144" t="s">
        <v>921</v>
      </c>
      <c r="D14" s="74" t="s">
        <v>921</v>
      </c>
      <c r="E14" s="145">
        <v>0</v>
      </c>
      <c r="F14" s="104"/>
      <c r="G14" s="74" t="s">
        <v>1034</v>
      </c>
      <c r="H14" s="65"/>
      <c r="I14" s="148">
        <v>92332268</v>
      </c>
    </row>
    <row r="15" spans="3:11" ht="15.75" customHeight="1">
      <c r="C15" s="222" t="s">
        <v>531</v>
      </c>
      <c r="D15" s="74" t="s">
        <v>965</v>
      </c>
      <c r="E15" s="145">
        <v>4533031690</v>
      </c>
      <c r="F15" s="104"/>
      <c r="G15" s="1690" t="s">
        <v>665</v>
      </c>
      <c r="H15" s="1691"/>
      <c r="I15" s="148">
        <v>831089614</v>
      </c>
      <c r="K15" s="147"/>
    </row>
    <row r="16" spans="3:9" ht="15.75" customHeight="1">
      <c r="C16" s="223" t="s">
        <v>530</v>
      </c>
      <c r="D16" s="74" t="s">
        <v>994</v>
      </c>
      <c r="E16" s="145">
        <v>930388000</v>
      </c>
      <c r="F16" s="104"/>
      <c r="G16" s="74" t="s">
        <v>122</v>
      </c>
      <c r="H16" s="65"/>
      <c r="I16" s="148">
        <v>20500290</v>
      </c>
    </row>
    <row r="17" spans="3:9" ht="15.75" customHeight="1">
      <c r="C17" s="223"/>
      <c r="D17" s="143" t="s">
        <v>374</v>
      </c>
      <c r="E17" s="145">
        <v>0</v>
      </c>
      <c r="F17" s="104"/>
      <c r="G17" s="74" t="s">
        <v>121</v>
      </c>
      <c r="H17" s="65"/>
      <c r="I17" s="148">
        <v>0</v>
      </c>
    </row>
    <row r="18" spans="3:9" ht="15.75" customHeight="1">
      <c r="C18" s="223"/>
      <c r="D18" s="143" t="s">
        <v>528</v>
      </c>
      <c r="E18" s="145">
        <v>8741475</v>
      </c>
      <c r="F18" s="104"/>
      <c r="G18" s="104" t="s">
        <v>1015</v>
      </c>
      <c r="H18" s="41"/>
      <c r="I18" s="148">
        <v>0</v>
      </c>
    </row>
    <row r="19" spans="3:9" ht="15.75" customHeight="1">
      <c r="C19" s="223"/>
      <c r="D19" s="143" t="s">
        <v>529</v>
      </c>
      <c r="E19" s="145">
        <v>107720410</v>
      </c>
      <c r="F19" s="107" t="s">
        <v>123</v>
      </c>
      <c r="G19" s="1687" t="s">
        <v>375</v>
      </c>
      <c r="H19" s="1688"/>
      <c r="I19" s="148">
        <v>0</v>
      </c>
    </row>
    <row r="20" spans="3:9" ht="15.75" customHeight="1">
      <c r="C20" s="224"/>
      <c r="D20" s="74" t="s">
        <v>1015</v>
      </c>
      <c r="E20" s="145">
        <v>5820000</v>
      </c>
      <c r="F20" s="539" t="s">
        <v>124</v>
      </c>
      <c r="G20" s="1687" t="s">
        <v>125</v>
      </c>
      <c r="H20" s="1688"/>
      <c r="I20" s="148">
        <v>15429647</v>
      </c>
    </row>
    <row r="21" spans="3:9" ht="15.75" customHeight="1">
      <c r="C21" s="272" t="s">
        <v>532</v>
      </c>
      <c r="D21" s="110" t="s">
        <v>119</v>
      </c>
      <c r="E21" s="145">
        <v>7133818000</v>
      </c>
      <c r="F21" s="539"/>
      <c r="G21" s="1689" t="s">
        <v>126</v>
      </c>
      <c r="H21" s="1688"/>
      <c r="I21" s="148">
        <v>295868987</v>
      </c>
    </row>
    <row r="22" spans="3:9" ht="15.75" customHeight="1">
      <c r="C22" s="68" t="s">
        <v>118</v>
      </c>
      <c r="D22" s="111" t="s">
        <v>120</v>
      </c>
      <c r="E22" s="145">
        <v>14061000</v>
      </c>
      <c r="F22" s="108"/>
      <c r="G22" s="1704" t="s">
        <v>376</v>
      </c>
      <c r="H22" s="1705"/>
      <c r="I22" s="148">
        <v>0</v>
      </c>
    </row>
    <row r="23" spans="3:9" ht="15.75" customHeight="1">
      <c r="C23" s="67" t="s">
        <v>922</v>
      </c>
      <c r="D23" s="74" t="s">
        <v>923</v>
      </c>
      <c r="E23" s="145">
        <v>3595724271</v>
      </c>
      <c r="F23" s="74" t="s">
        <v>377</v>
      </c>
      <c r="G23" s="65"/>
      <c r="H23" s="65"/>
      <c r="I23" s="148">
        <v>0</v>
      </c>
    </row>
    <row r="24" spans="3:9" ht="15.75" customHeight="1">
      <c r="C24" s="67" t="s">
        <v>925</v>
      </c>
      <c r="D24" s="74" t="s">
        <v>926</v>
      </c>
      <c r="E24" s="145">
        <v>0</v>
      </c>
      <c r="F24" s="74" t="s">
        <v>378</v>
      </c>
      <c r="G24" s="65"/>
      <c r="H24" s="65"/>
      <c r="I24" s="148">
        <v>0</v>
      </c>
    </row>
    <row r="25" spans="3:9" ht="15.75" customHeight="1">
      <c r="C25" s="67"/>
      <c r="D25" s="143" t="s">
        <v>374</v>
      </c>
      <c r="E25" s="145">
        <v>0</v>
      </c>
      <c r="F25" s="74" t="s">
        <v>379</v>
      </c>
      <c r="G25" s="65"/>
      <c r="H25" s="65"/>
      <c r="I25" s="148">
        <v>0</v>
      </c>
    </row>
    <row r="26" spans="3:9" ht="15.75" customHeight="1">
      <c r="C26" s="67"/>
      <c r="D26" s="143" t="s">
        <v>528</v>
      </c>
      <c r="E26" s="145">
        <v>2098000</v>
      </c>
      <c r="F26" s="74" t="s">
        <v>924</v>
      </c>
      <c r="G26" s="65"/>
      <c r="H26" s="65"/>
      <c r="I26" s="148">
        <v>387510000</v>
      </c>
    </row>
    <row r="27" spans="3:9" ht="15.75" customHeight="1">
      <c r="C27" s="67"/>
      <c r="D27" s="143" t="s">
        <v>529</v>
      </c>
      <c r="E27" s="145">
        <v>58421000</v>
      </c>
      <c r="F27" s="107" t="s">
        <v>927</v>
      </c>
      <c r="G27" s="105" t="s">
        <v>928</v>
      </c>
      <c r="H27" s="106"/>
      <c r="I27" s="148">
        <v>0</v>
      </c>
    </row>
    <row r="28" spans="3:12" ht="15.75" customHeight="1">
      <c r="C28" s="68"/>
      <c r="D28" s="74" t="s">
        <v>1015</v>
      </c>
      <c r="E28" s="145">
        <v>0</v>
      </c>
      <c r="F28" s="108"/>
      <c r="G28" s="105" t="s">
        <v>929</v>
      </c>
      <c r="H28" s="106"/>
      <c r="I28" s="214">
        <v>0</v>
      </c>
      <c r="K28" s="41"/>
      <c r="L28" s="41"/>
    </row>
    <row r="29" spans="3:12" ht="15.75" customHeight="1">
      <c r="C29" s="68" t="s">
        <v>930</v>
      </c>
      <c r="D29" s="65"/>
      <c r="E29" s="145">
        <v>0</v>
      </c>
      <c r="F29" s="74" t="s">
        <v>931</v>
      </c>
      <c r="G29" s="65"/>
      <c r="H29" s="65"/>
      <c r="I29" s="148">
        <v>0</v>
      </c>
      <c r="K29" s="41"/>
      <c r="L29" s="41"/>
    </row>
    <row r="30" spans="3:12" ht="15.75" customHeight="1">
      <c r="C30" s="68" t="s">
        <v>932</v>
      </c>
      <c r="D30" s="65"/>
      <c r="E30" s="145">
        <v>758818</v>
      </c>
      <c r="F30" s="109" t="s">
        <v>933</v>
      </c>
      <c r="G30" s="1687" t="s">
        <v>934</v>
      </c>
      <c r="H30" s="1688"/>
      <c r="I30" s="215">
        <v>0</v>
      </c>
      <c r="K30" s="41"/>
      <c r="L30" s="41"/>
    </row>
    <row r="31" spans="3:12" ht="15.75" customHeight="1">
      <c r="C31" s="68" t="s">
        <v>935</v>
      </c>
      <c r="D31" s="65"/>
      <c r="E31" s="216">
        <v>0</v>
      </c>
      <c r="F31" s="104"/>
      <c r="G31" s="105" t="s">
        <v>936</v>
      </c>
      <c r="H31" s="106"/>
      <c r="I31" s="146">
        <v>0</v>
      </c>
      <c r="K31" s="41"/>
      <c r="L31" s="41"/>
    </row>
    <row r="32" spans="3:12" ht="15.75" customHeight="1">
      <c r="C32" s="67" t="s">
        <v>937</v>
      </c>
      <c r="D32" s="143" t="s">
        <v>938</v>
      </c>
      <c r="E32" s="145">
        <v>3075479536</v>
      </c>
      <c r="F32" s="74"/>
      <c r="G32" s="105" t="s">
        <v>929</v>
      </c>
      <c r="H32" s="106"/>
      <c r="I32" s="146">
        <v>49729047</v>
      </c>
      <c r="K32" s="41"/>
      <c r="L32" s="41"/>
    </row>
    <row r="33" spans="3:9" ht="15.75" customHeight="1">
      <c r="C33" s="67"/>
      <c r="D33" s="143" t="s">
        <v>939</v>
      </c>
      <c r="E33" s="145">
        <v>647545766</v>
      </c>
      <c r="F33" s="1692"/>
      <c r="G33" s="1693"/>
      <c r="H33" s="1694"/>
      <c r="I33" s="1701" t="s">
        <v>604</v>
      </c>
    </row>
    <row r="34" spans="3:9" ht="15.75" customHeight="1">
      <c r="C34" s="67"/>
      <c r="D34" s="143" t="s">
        <v>940</v>
      </c>
      <c r="E34" s="145">
        <v>0</v>
      </c>
      <c r="F34" s="1695"/>
      <c r="G34" s="1696"/>
      <c r="H34" s="1697"/>
      <c r="I34" s="1702"/>
    </row>
    <row r="35" spans="3:9" ht="15.75" customHeight="1">
      <c r="C35" s="67"/>
      <c r="D35" s="111" t="s">
        <v>941</v>
      </c>
      <c r="E35" s="145">
        <v>0</v>
      </c>
      <c r="F35" s="1695"/>
      <c r="G35" s="1696"/>
      <c r="H35" s="1697"/>
      <c r="I35" s="1702"/>
    </row>
    <row r="36" spans="3:9" ht="15.75" customHeight="1">
      <c r="C36" s="67"/>
      <c r="D36" s="143" t="s">
        <v>374</v>
      </c>
      <c r="E36" s="145">
        <v>0</v>
      </c>
      <c r="F36" s="1695"/>
      <c r="G36" s="1696"/>
      <c r="H36" s="1697"/>
      <c r="I36" s="1702"/>
    </row>
    <row r="37" spans="3:9" ht="15.75" customHeight="1">
      <c r="C37" s="67"/>
      <c r="D37" s="143" t="s">
        <v>572</v>
      </c>
      <c r="E37" s="273">
        <v>2599795</v>
      </c>
      <c r="F37" s="1695"/>
      <c r="G37" s="1696"/>
      <c r="H37" s="1697"/>
      <c r="I37" s="1702"/>
    </row>
    <row r="38" spans="3:9" ht="15.75" customHeight="1">
      <c r="C38" s="67"/>
      <c r="D38" s="143" t="s">
        <v>573</v>
      </c>
      <c r="E38" s="145">
        <v>57529054</v>
      </c>
      <c r="F38" s="1695"/>
      <c r="G38" s="1696"/>
      <c r="H38" s="1697"/>
      <c r="I38" s="1702"/>
    </row>
    <row r="39" spans="3:9" ht="15.75" customHeight="1">
      <c r="C39" s="68"/>
      <c r="D39" s="111" t="s">
        <v>983</v>
      </c>
      <c r="E39" s="145">
        <v>0</v>
      </c>
      <c r="F39" s="1695"/>
      <c r="G39" s="1696"/>
      <c r="H39" s="1697"/>
      <c r="I39" s="1702"/>
    </row>
    <row r="40" spans="3:9" ht="15.75" customHeight="1">
      <c r="C40" s="68" t="s">
        <v>942</v>
      </c>
      <c r="D40" s="65"/>
      <c r="E40" s="145">
        <v>160665545</v>
      </c>
      <c r="F40" s="1695"/>
      <c r="G40" s="1696"/>
      <c r="H40" s="1697"/>
      <c r="I40" s="1702"/>
    </row>
    <row r="41" spans="3:9" ht="15.75" customHeight="1">
      <c r="C41" s="67" t="s">
        <v>943</v>
      </c>
      <c r="D41" s="110" t="s">
        <v>944</v>
      </c>
      <c r="E41" s="217">
        <v>0</v>
      </c>
      <c r="F41" s="1695"/>
      <c r="G41" s="1696"/>
      <c r="H41" s="1697"/>
      <c r="I41" s="1702"/>
    </row>
    <row r="42" spans="3:9" ht="15.75" customHeight="1">
      <c r="C42" s="68"/>
      <c r="D42" s="110" t="s">
        <v>929</v>
      </c>
      <c r="E42" s="217">
        <v>0</v>
      </c>
      <c r="F42" s="1695"/>
      <c r="G42" s="1696"/>
      <c r="H42" s="1697"/>
      <c r="I42" s="1702"/>
    </row>
    <row r="43" spans="3:9" ht="15.75" customHeight="1">
      <c r="C43" s="68" t="s">
        <v>945</v>
      </c>
      <c r="D43" s="65"/>
      <c r="E43" s="145">
        <v>2010332</v>
      </c>
      <c r="F43" s="1698"/>
      <c r="G43" s="1699"/>
      <c r="H43" s="1700"/>
      <c r="I43" s="1703"/>
    </row>
    <row r="44" spans="3:9" ht="15.75" customHeight="1" thickBot="1">
      <c r="C44" s="112" t="s">
        <v>696</v>
      </c>
      <c r="D44" s="113"/>
      <c r="E44" s="114">
        <f>SUM(E10:E43)</f>
        <v>26352480727</v>
      </c>
      <c r="F44" s="115" t="s">
        <v>696</v>
      </c>
      <c r="G44" s="113"/>
      <c r="H44" s="113"/>
      <c r="I44" s="116">
        <f>SUM(I10:I32)</f>
        <v>26002225218</v>
      </c>
    </row>
    <row r="45" spans="3:9" ht="15" customHeight="1">
      <c r="C45" s="41" t="s">
        <v>420</v>
      </c>
      <c r="D45" s="42"/>
      <c r="E45" s="117">
        <f>E44-I44</f>
        <v>350255509</v>
      </c>
      <c r="F45" s="41" t="s">
        <v>421</v>
      </c>
      <c r="G45" s="42"/>
      <c r="H45" s="42"/>
      <c r="I45" s="41"/>
    </row>
    <row r="46" spans="3:10" ht="15" customHeight="1">
      <c r="C46" s="41" t="s">
        <v>422</v>
      </c>
      <c r="D46" s="42"/>
      <c r="E46" s="117">
        <v>0</v>
      </c>
      <c r="F46" s="41" t="s">
        <v>421</v>
      </c>
      <c r="G46" s="1686" t="s">
        <v>1556</v>
      </c>
      <c r="H46" s="1686"/>
      <c r="I46" s="1686"/>
      <c r="J46" s="1686"/>
    </row>
    <row r="47" spans="3:10" ht="7.5" customHeight="1" thickBot="1">
      <c r="C47" s="70"/>
      <c r="D47" s="70"/>
      <c r="E47" s="69"/>
      <c r="G47" s="1686"/>
      <c r="H47" s="1686"/>
      <c r="I47" s="1686"/>
      <c r="J47" s="1686"/>
    </row>
    <row r="48" spans="3:10" ht="15.75" customHeight="1" thickBot="1">
      <c r="C48" s="118" t="s">
        <v>423</v>
      </c>
      <c r="D48" s="70"/>
      <c r="E48" s="119">
        <v>1564745197</v>
      </c>
      <c r="G48" s="1686"/>
      <c r="H48" s="1686"/>
      <c r="I48" s="1686"/>
      <c r="J48" s="1686"/>
    </row>
    <row r="49" spans="3:9" ht="20.25" customHeight="1">
      <c r="C49" s="163"/>
      <c r="D49" s="163"/>
      <c r="E49" s="163"/>
      <c r="G49" s="521"/>
      <c r="H49" s="521"/>
      <c r="I49" s="521"/>
    </row>
    <row r="138" ht="20.25" customHeight="1">
      <c r="F138" s="40">
        <v>0</v>
      </c>
    </row>
  </sheetData>
  <sheetProtection password="C7C4" sheet="1" objects="1" scenarios="1"/>
  <mergeCells count="10">
    <mergeCell ref="G46:J48"/>
    <mergeCell ref="G12:H12"/>
    <mergeCell ref="G21:H21"/>
    <mergeCell ref="G15:H15"/>
    <mergeCell ref="G30:H30"/>
    <mergeCell ref="F33:H43"/>
    <mergeCell ref="I33:I43"/>
    <mergeCell ref="G20:H20"/>
    <mergeCell ref="G19:H19"/>
    <mergeCell ref="G22:H22"/>
  </mergeCells>
  <printOptions horizontalCentered="1"/>
  <pageMargins left="0.5905511811023623" right="0.2755905511811024" top="0.5905511811023623" bottom="0.42" header="0.5118110236220472" footer="0.2"/>
  <pageSetup firstPageNumber="53" useFirstPageNumber="1" horizontalDpi="600" verticalDpi="600" orientation="landscape" paperSize="9" scale="76" r:id="rId3"/>
  <headerFooter scaleWithDoc="0"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indexed="34"/>
  </sheetPr>
  <dimension ref="A1:AG138"/>
  <sheetViews>
    <sheetView view="pageBreakPreview" zoomScaleSheetLayoutView="100" zoomScalePageLayoutView="0" workbookViewId="0" topLeftCell="A1">
      <selection activeCell="BM94" sqref="BM94"/>
    </sheetView>
  </sheetViews>
  <sheetFormatPr defaultColWidth="2.625" defaultRowHeight="13.5"/>
  <cols>
    <col min="1" max="16384" width="2.625" style="11" customWidth="1"/>
  </cols>
  <sheetData>
    <row r="1" ht="12">
      <c r="A1" s="11" t="s">
        <v>899</v>
      </c>
    </row>
    <row r="4" spans="2:33" ht="12" customHeight="1">
      <c r="B4" s="582" t="s">
        <v>61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row>
    <row r="5" spans="2:33" ht="12">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row>
    <row r="6" spans="2:33" ht="12.75" customHeight="1">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row>
    <row r="7" spans="2:33" ht="12" customHeight="1">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row>
    <row r="8" spans="2:33" ht="12" customHeight="1">
      <c r="B8" s="582"/>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row>
    <row r="9" spans="2:33" ht="12" customHeight="1">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row>
    <row r="10" spans="2:33" ht="12" customHeight="1">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row>
    <row r="11" ht="12">
      <c r="A11" s="11" t="s">
        <v>62</v>
      </c>
    </row>
    <row r="13" spans="1:33" ht="7.5" customHeight="1">
      <c r="A13" s="583"/>
      <c r="B13" s="584"/>
      <c r="C13" s="584"/>
      <c r="D13" s="584"/>
      <c r="E13" s="584"/>
      <c r="F13" s="585"/>
      <c r="G13" s="595" t="s">
        <v>383</v>
      </c>
      <c r="H13" s="596"/>
      <c r="I13" s="596"/>
      <c r="J13" s="596"/>
      <c r="K13" s="596"/>
      <c r="L13" s="596"/>
      <c r="M13" s="596"/>
      <c r="N13" s="596"/>
      <c r="O13" s="596"/>
      <c r="P13" s="596"/>
      <c r="Q13" s="596"/>
      <c r="R13" s="596"/>
      <c r="S13" s="597"/>
      <c r="T13" s="595" t="s">
        <v>384</v>
      </c>
      <c r="U13" s="601"/>
      <c r="V13" s="601"/>
      <c r="W13" s="601"/>
      <c r="X13" s="601"/>
      <c r="Y13" s="601"/>
      <c r="Z13" s="601"/>
      <c r="AA13" s="601"/>
      <c r="AB13" s="601"/>
      <c r="AC13" s="601"/>
      <c r="AD13" s="601"/>
      <c r="AE13" s="601"/>
      <c r="AF13" s="601"/>
      <c r="AG13" s="602"/>
    </row>
    <row r="14" spans="1:33" ht="7.5" customHeight="1">
      <c r="A14" s="586"/>
      <c r="B14" s="587"/>
      <c r="C14" s="587"/>
      <c r="D14" s="587"/>
      <c r="E14" s="587"/>
      <c r="F14" s="588"/>
      <c r="G14" s="598"/>
      <c r="H14" s="599"/>
      <c r="I14" s="599"/>
      <c r="J14" s="599"/>
      <c r="K14" s="599"/>
      <c r="L14" s="599"/>
      <c r="M14" s="599"/>
      <c r="N14" s="599"/>
      <c r="O14" s="599"/>
      <c r="P14" s="599"/>
      <c r="Q14" s="599"/>
      <c r="R14" s="599"/>
      <c r="S14" s="600"/>
      <c r="T14" s="603"/>
      <c r="U14" s="604"/>
      <c r="V14" s="604"/>
      <c r="W14" s="604"/>
      <c r="X14" s="604"/>
      <c r="Y14" s="604"/>
      <c r="Z14" s="604"/>
      <c r="AA14" s="604"/>
      <c r="AB14" s="604"/>
      <c r="AC14" s="604"/>
      <c r="AD14" s="604"/>
      <c r="AE14" s="604"/>
      <c r="AF14" s="604"/>
      <c r="AG14" s="605"/>
    </row>
    <row r="15" spans="1:33" ht="8.25" customHeight="1">
      <c r="A15" s="589"/>
      <c r="B15" s="590"/>
      <c r="C15" s="590"/>
      <c r="D15" s="590"/>
      <c r="E15" s="590"/>
      <c r="F15" s="591"/>
      <c r="G15" s="592"/>
      <c r="H15" s="593"/>
      <c r="I15" s="593"/>
      <c r="J15" s="593"/>
      <c r="K15" s="593"/>
      <c r="L15" s="593"/>
      <c r="M15" s="593"/>
      <c r="N15" s="593"/>
      <c r="O15" s="593"/>
      <c r="P15" s="593"/>
      <c r="Q15" s="593"/>
      <c r="R15" s="593"/>
      <c r="S15" s="594"/>
      <c r="T15" s="592"/>
      <c r="U15" s="593"/>
      <c r="V15" s="593"/>
      <c r="W15" s="593"/>
      <c r="X15" s="593"/>
      <c r="Y15" s="593"/>
      <c r="Z15" s="593"/>
      <c r="AA15" s="593"/>
      <c r="AB15" s="593"/>
      <c r="AC15" s="593"/>
      <c r="AD15" s="593"/>
      <c r="AE15" s="593"/>
      <c r="AF15" s="593"/>
      <c r="AG15" s="594"/>
    </row>
    <row r="16" spans="1:33" ht="12">
      <c r="A16" s="573" t="s">
        <v>592</v>
      </c>
      <c r="B16" s="574"/>
      <c r="C16" s="574"/>
      <c r="D16" s="574"/>
      <c r="E16" s="574"/>
      <c r="F16" s="575"/>
      <c r="G16" s="576" t="s">
        <v>593</v>
      </c>
      <c r="H16" s="577"/>
      <c r="I16" s="577"/>
      <c r="J16" s="577"/>
      <c r="K16" s="577"/>
      <c r="L16" s="577"/>
      <c r="M16" s="577"/>
      <c r="N16" s="577"/>
      <c r="O16" s="577"/>
      <c r="P16" s="577"/>
      <c r="Q16" s="577"/>
      <c r="R16" s="577"/>
      <c r="S16" s="578"/>
      <c r="T16" s="576"/>
      <c r="U16" s="577"/>
      <c r="V16" s="577"/>
      <c r="W16" s="577"/>
      <c r="X16" s="577"/>
      <c r="Y16" s="577"/>
      <c r="Z16" s="577"/>
      <c r="AA16" s="577"/>
      <c r="AB16" s="577"/>
      <c r="AC16" s="577"/>
      <c r="AD16" s="577"/>
      <c r="AE16" s="577"/>
      <c r="AF16" s="577"/>
      <c r="AG16" s="578"/>
    </row>
    <row r="17" spans="1:33" ht="13.5" customHeight="1">
      <c r="A17" s="573"/>
      <c r="B17" s="574"/>
      <c r="C17" s="574"/>
      <c r="D17" s="574"/>
      <c r="E17" s="574"/>
      <c r="F17" s="575"/>
      <c r="G17" s="576" t="s">
        <v>594</v>
      </c>
      <c r="H17" s="577"/>
      <c r="I17" s="577"/>
      <c r="J17" s="577"/>
      <c r="K17" s="577"/>
      <c r="L17" s="577"/>
      <c r="M17" s="577"/>
      <c r="N17" s="577"/>
      <c r="O17" s="577"/>
      <c r="P17" s="577"/>
      <c r="Q17" s="577"/>
      <c r="R17" s="577"/>
      <c r="S17" s="578"/>
      <c r="T17" s="576"/>
      <c r="U17" s="577"/>
      <c r="V17" s="577"/>
      <c r="W17" s="577"/>
      <c r="X17" s="577"/>
      <c r="Y17" s="577"/>
      <c r="Z17" s="577"/>
      <c r="AA17" s="577"/>
      <c r="AB17" s="577"/>
      <c r="AC17" s="577"/>
      <c r="AD17" s="577"/>
      <c r="AE17" s="577"/>
      <c r="AF17" s="577"/>
      <c r="AG17" s="578"/>
    </row>
    <row r="18" spans="1:33" ht="8.25" customHeight="1">
      <c r="A18" s="573"/>
      <c r="B18" s="574"/>
      <c r="C18" s="574"/>
      <c r="D18" s="574"/>
      <c r="E18" s="574"/>
      <c r="F18" s="575"/>
      <c r="G18" s="576"/>
      <c r="H18" s="577"/>
      <c r="I18" s="577"/>
      <c r="J18" s="577"/>
      <c r="K18" s="577"/>
      <c r="L18" s="577"/>
      <c r="M18" s="577"/>
      <c r="N18" s="577"/>
      <c r="O18" s="577"/>
      <c r="P18" s="577"/>
      <c r="Q18" s="577"/>
      <c r="R18" s="577"/>
      <c r="S18" s="578"/>
      <c r="T18" s="576"/>
      <c r="U18" s="577"/>
      <c r="V18" s="577"/>
      <c r="W18" s="577"/>
      <c r="X18" s="577"/>
      <c r="Y18" s="577"/>
      <c r="Z18" s="577"/>
      <c r="AA18" s="577"/>
      <c r="AB18" s="577"/>
      <c r="AC18" s="577"/>
      <c r="AD18" s="577"/>
      <c r="AE18" s="577"/>
      <c r="AF18" s="577"/>
      <c r="AG18" s="578"/>
    </row>
    <row r="19" spans="1:33" ht="12">
      <c r="A19" s="573" t="s">
        <v>596</v>
      </c>
      <c r="B19" s="574"/>
      <c r="C19" s="574"/>
      <c r="D19" s="574"/>
      <c r="E19" s="574"/>
      <c r="F19" s="575"/>
      <c r="G19" s="576" t="s">
        <v>595</v>
      </c>
      <c r="H19" s="577"/>
      <c r="I19" s="577"/>
      <c r="J19" s="577"/>
      <c r="K19" s="577"/>
      <c r="L19" s="577"/>
      <c r="M19" s="577"/>
      <c r="N19" s="577"/>
      <c r="O19" s="577"/>
      <c r="P19" s="577"/>
      <c r="Q19" s="577"/>
      <c r="R19" s="577"/>
      <c r="S19" s="578"/>
      <c r="T19" s="576"/>
      <c r="U19" s="577"/>
      <c r="V19" s="577"/>
      <c r="W19" s="577"/>
      <c r="X19" s="577"/>
      <c r="Y19" s="577"/>
      <c r="Z19" s="577"/>
      <c r="AA19" s="577"/>
      <c r="AB19" s="577"/>
      <c r="AC19" s="577"/>
      <c r="AD19" s="577"/>
      <c r="AE19" s="577"/>
      <c r="AF19" s="577"/>
      <c r="AG19" s="578"/>
    </row>
    <row r="20" spans="1:33" ht="8.25" customHeight="1">
      <c r="A20" s="573"/>
      <c r="B20" s="574"/>
      <c r="C20" s="574"/>
      <c r="D20" s="574"/>
      <c r="E20" s="574"/>
      <c r="F20" s="575"/>
      <c r="G20" s="576"/>
      <c r="H20" s="577"/>
      <c r="I20" s="577"/>
      <c r="J20" s="577"/>
      <c r="K20" s="577"/>
      <c r="L20" s="577"/>
      <c r="M20" s="577"/>
      <c r="N20" s="577"/>
      <c r="O20" s="577"/>
      <c r="P20" s="577"/>
      <c r="Q20" s="577"/>
      <c r="R20" s="577"/>
      <c r="S20" s="578"/>
      <c r="T20" s="576"/>
      <c r="U20" s="577"/>
      <c r="V20" s="577"/>
      <c r="W20" s="577"/>
      <c r="X20" s="577"/>
      <c r="Y20" s="577"/>
      <c r="Z20" s="577"/>
      <c r="AA20" s="577"/>
      <c r="AB20" s="577"/>
      <c r="AC20" s="577"/>
      <c r="AD20" s="577"/>
      <c r="AE20" s="577"/>
      <c r="AF20" s="577"/>
      <c r="AG20" s="578"/>
    </row>
    <row r="21" spans="1:33" ht="12">
      <c r="A21" s="573" t="s">
        <v>485</v>
      </c>
      <c r="B21" s="574"/>
      <c r="C21" s="574"/>
      <c r="D21" s="574"/>
      <c r="E21" s="574"/>
      <c r="F21" s="575"/>
      <c r="G21" s="576"/>
      <c r="H21" s="577"/>
      <c r="I21" s="577"/>
      <c r="J21" s="577"/>
      <c r="K21" s="577"/>
      <c r="L21" s="577"/>
      <c r="M21" s="577"/>
      <c r="N21" s="577"/>
      <c r="O21" s="577"/>
      <c r="P21" s="577"/>
      <c r="Q21" s="577"/>
      <c r="R21" s="577"/>
      <c r="S21" s="578"/>
      <c r="T21" s="576" t="s">
        <v>606</v>
      </c>
      <c r="U21" s="577"/>
      <c r="V21" s="577"/>
      <c r="W21" s="577"/>
      <c r="X21" s="577"/>
      <c r="Y21" s="577"/>
      <c r="Z21" s="577"/>
      <c r="AA21" s="577"/>
      <c r="AB21" s="577"/>
      <c r="AC21" s="577"/>
      <c r="AD21" s="577"/>
      <c r="AE21" s="577"/>
      <c r="AF21" s="577"/>
      <c r="AG21" s="578"/>
    </row>
    <row r="22" spans="1:33" ht="8.25" customHeight="1">
      <c r="A22" s="573"/>
      <c r="B22" s="574"/>
      <c r="C22" s="574"/>
      <c r="D22" s="574"/>
      <c r="E22" s="574"/>
      <c r="F22" s="575"/>
      <c r="G22" s="576"/>
      <c r="H22" s="577"/>
      <c r="I22" s="577"/>
      <c r="J22" s="577"/>
      <c r="K22" s="577"/>
      <c r="L22" s="577"/>
      <c r="M22" s="577"/>
      <c r="N22" s="577"/>
      <c r="O22" s="577"/>
      <c r="P22" s="577"/>
      <c r="Q22" s="577"/>
      <c r="R22" s="577"/>
      <c r="S22" s="578"/>
      <c r="T22" s="576"/>
      <c r="U22" s="577"/>
      <c r="V22" s="577"/>
      <c r="W22" s="577"/>
      <c r="X22" s="577"/>
      <c r="Y22" s="577"/>
      <c r="Z22" s="577"/>
      <c r="AA22" s="577"/>
      <c r="AB22" s="577"/>
      <c r="AC22" s="577"/>
      <c r="AD22" s="577"/>
      <c r="AE22" s="577"/>
      <c r="AF22" s="577"/>
      <c r="AG22" s="578"/>
    </row>
    <row r="23" spans="1:33" ht="12">
      <c r="A23" s="573" t="s">
        <v>49</v>
      </c>
      <c r="B23" s="574"/>
      <c r="C23" s="574"/>
      <c r="D23" s="574"/>
      <c r="E23" s="574"/>
      <c r="F23" s="575"/>
      <c r="G23" s="576" t="s">
        <v>605</v>
      </c>
      <c r="H23" s="577"/>
      <c r="I23" s="577"/>
      <c r="J23" s="577"/>
      <c r="K23" s="577"/>
      <c r="L23" s="577"/>
      <c r="M23" s="577"/>
      <c r="N23" s="577"/>
      <c r="O23" s="577"/>
      <c r="P23" s="577"/>
      <c r="Q23" s="577"/>
      <c r="R23" s="577"/>
      <c r="S23" s="578"/>
      <c r="T23" s="576"/>
      <c r="U23" s="577"/>
      <c r="V23" s="577"/>
      <c r="W23" s="577"/>
      <c r="X23" s="577"/>
      <c r="Y23" s="577"/>
      <c r="Z23" s="577"/>
      <c r="AA23" s="577"/>
      <c r="AB23" s="577"/>
      <c r="AC23" s="577"/>
      <c r="AD23" s="577"/>
      <c r="AE23" s="577"/>
      <c r="AF23" s="577"/>
      <c r="AG23" s="578"/>
    </row>
    <row r="24" spans="1:33" ht="8.25" customHeight="1">
      <c r="A24" s="573"/>
      <c r="B24" s="574"/>
      <c r="C24" s="574"/>
      <c r="D24" s="574"/>
      <c r="E24" s="574"/>
      <c r="F24" s="575"/>
      <c r="G24" s="576"/>
      <c r="H24" s="577"/>
      <c r="I24" s="577"/>
      <c r="J24" s="577"/>
      <c r="K24" s="577"/>
      <c r="L24" s="577"/>
      <c r="M24" s="577"/>
      <c r="N24" s="577"/>
      <c r="O24" s="577"/>
      <c r="P24" s="577"/>
      <c r="Q24" s="577"/>
      <c r="R24" s="577"/>
      <c r="S24" s="578"/>
      <c r="T24" s="576"/>
      <c r="U24" s="577"/>
      <c r="V24" s="577"/>
      <c r="W24" s="577"/>
      <c r="X24" s="577"/>
      <c r="Y24" s="577"/>
      <c r="Z24" s="577"/>
      <c r="AA24" s="577"/>
      <c r="AB24" s="577"/>
      <c r="AC24" s="577"/>
      <c r="AD24" s="577"/>
      <c r="AE24" s="577"/>
      <c r="AF24" s="577"/>
      <c r="AG24" s="578"/>
    </row>
    <row r="25" spans="1:33" ht="12">
      <c r="A25" s="573" t="s">
        <v>50</v>
      </c>
      <c r="B25" s="574"/>
      <c r="C25" s="574"/>
      <c r="D25" s="574"/>
      <c r="E25" s="574"/>
      <c r="F25" s="575"/>
      <c r="G25" s="576"/>
      <c r="H25" s="577"/>
      <c r="I25" s="577"/>
      <c r="J25" s="577"/>
      <c r="K25" s="577"/>
      <c r="L25" s="577"/>
      <c r="M25" s="577"/>
      <c r="N25" s="577"/>
      <c r="O25" s="577"/>
      <c r="P25" s="577"/>
      <c r="Q25" s="577"/>
      <c r="R25" s="577"/>
      <c r="S25" s="578"/>
      <c r="T25" s="576" t="s">
        <v>607</v>
      </c>
      <c r="U25" s="577"/>
      <c r="V25" s="577"/>
      <c r="W25" s="577"/>
      <c r="X25" s="577"/>
      <c r="Y25" s="577"/>
      <c r="Z25" s="577"/>
      <c r="AA25" s="577"/>
      <c r="AB25" s="577"/>
      <c r="AC25" s="577"/>
      <c r="AD25" s="577"/>
      <c r="AE25" s="577"/>
      <c r="AF25" s="577"/>
      <c r="AG25" s="578"/>
    </row>
    <row r="26" spans="1:33" ht="8.25" customHeight="1">
      <c r="A26" s="573"/>
      <c r="B26" s="574"/>
      <c r="C26" s="574"/>
      <c r="D26" s="574"/>
      <c r="E26" s="574"/>
      <c r="F26" s="575"/>
      <c r="G26" s="576"/>
      <c r="H26" s="577"/>
      <c r="I26" s="577"/>
      <c r="J26" s="577"/>
      <c r="K26" s="577"/>
      <c r="L26" s="577"/>
      <c r="M26" s="577"/>
      <c r="N26" s="577"/>
      <c r="O26" s="577"/>
      <c r="P26" s="577"/>
      <c r="Q26" s="577"/>
      <c r="R26" s="577"/>
      <c r="S26" s="578"/>
      <c r="T26" s="576"/>
      <c r="U26" s="577"/>
      <c r="V26" s="577"/>
      <c r="W26" s="577"/>
      <c r="X26" s="577"/>
      <c r="Y26" s="577"/>
      <c r="Z26" s="577"/>
      <c r="AA26" s="577"/>
      <c r="AB26" s="577"/>
      <c r="AC26" s="577"/>
      <c r="AD26" s="577"/>
      <c r="AE26" s="577"/>
      <c r="AF26" s="577"/>
      <c r="AG26" s="578"/>
    </row>
    <row r="27" spans="1:33" ht="12">
      <c r="A27" s="573" t="s">
        <v>51</v>
      </c>
      <c r="B27" s="574"/>
      <c r="C27" s="574"/>
      <c r="D27" s="574"/>
      <c r="E27" s="574"/>
      <c r="F27" s="575"/>
      <c r="G27" s="576"/>
      <c r="H27" s="577"/>
      <c r="I27" s="577"/>
      <c r="J27" s="577"/>
      <c r="K27" s="577"/>
      <c r="L27" s="577"/>
      <c r="M27" s="577"/>
      <c r="N27" s="577"/>
      <c r="O27" s="577"/>
      <c r="P27" s="577"/>
      <c r="Q27" s="577"/>
      <c r="R27" s="577"/>
      <c r="S27" s="578"/>
      <c r="T27" s="576" t="s">
        <v>434</v>
      </c>
      <c r="U27" s="577"/>
      <c r="V27" s="577"/>
      <c r="W27" s="577"/>
      <c r="X27" s="577"/>
      <c r="Y27" s="577"/>
      <c r="Z27" s="577"/>
      <c r="AA27" s="577"/>
      <c r="AB27" s="577"/>
      <c r="AC27" s="577"/>
      <c r="AD27" s="577"/>
      <c r="AE27" s="577"/>
      <c r="AF27" s="577"/>
      <c r="AG27" s="578"/>
    </row>
    <row r="28" spans="1:33" ht="8.25" customHeight="1">
      <c r="A28" s="573"/>
      <c r="B28" s="574"/>
      <c r="C28" s="574"/>
      <c r="D28" s="574"/>
      <c r="E28" s="574"/>
      <c r="F28" s="575"/>
      <c r="G28" s="576"/>
      <c r="H28" s="577"/>
      <c r="I28" s="577"/>
      <c r="J28" s="577"/>
      <c r="K28" s="577"/>
      <c r="L28" s="577"/>
      <c r="M28" s="577"/>
      <c r="N28" s="577"/>
      <c r="O28" s="577"/>
      <c r="P28" s="577"/>
      <c r="Q28" s="577"/>
      <c r="R28" s="577"/>
      <c r="S28" s="578"/>
      <c r="T28" s="576"/>
      <c r="U28" s="577"/>
      <c r="V28" s="577"/>
      <c r="W28" s="577"/>
      <c r="X28" s="577"/>
      <c r="Y28" s="577"/>
      <c r="Z28" s="577"/>
      <c r="AA28" s="577"/>
      <c r="AB28" s="577"/>
      <c r="AC28" s="577"/>
      <c r="AD28" s="577"/>
      <c r="AE28" s="577"/>
      <c r="AF28" s="577"/>
      <c r="AG28" s="578"/>
    </row>
    <row r="29" spans="1:33" ht="12">
      <c r="A29" s="573" t="s">
        <v>315</v>
      </c>
      <c r="B29" s="574"/>
      <c r="C29" s="574"/>
      <c r="D29" s="574"/>
      <c r="E29" s="574"/>
      <c r="F29" s="575"/>
      <c r="G29" s="576"/>
      <c r="H29" s="577"/>
      <c r="I29" s="577"/>
      <c r="J29" s="577"/>
      <c r="K29" s="577"/>
      <c r="L29" s="577"/>
      <c r="M29" s="577"/>
      <c r="N29" s="577"/>
      <c r="O29" s="577"/>
      <c r="P29" s="577"/>
      <c r="Q29" s="577"/>
      <c r="R29" s="577"/>
      <c r="S29" s="578"/>
      <c r="T29" s="576" t="s">
        <v>608</v>
      </c>
      <c r="U29" s="577"/>
      <c r="V29" s="577"/>
      <c r="W29" s="577"/>
      <c r="X29" s="577"/>
      <c r="Y29" s="577"/>
      <c r="Z29" s="577"/>
      <c r="AA29" s="577"/>
      <c r="AB29" s="577"/>
      <c r="AC29" s="577"/>
      <c r="AD29" s="577"/>
      <c r="AE29" s="577"/>
      <c r="AF29" s="577"/>
      <c r="AG29" s="578"/>
    </row>
    <row r="30" spans="1:33" ht="8.25" customHeight="1">
      <c r="A30" s="573"/>
      <c r="B30" s="574"/>
      <c r="C30" s="574"/>
      <c r="D30" s="574"/>
      <c r="E30" s="574"/>
      <c r="F30" s="575"/>
      <c r="G30" s="576"/>
      <c r="H30" s="577"/>
      <c r="I30" s="577"/>
      <c r="J30" s="577"/>
      <c r="K30" s="577"/>
      <c r="L30" s="577"/>
      <c r="M30" s="577"/>
      <c r="N30" s="577"/>
      <c r="O30" s="577"/>
      <c r="P30" s="577"/>
      <c r="Q30" s="577"/>
      <c r="R30" s="577"/>
      <c r="S30" s="578"/>
      <c r="T30" s="576"/>
      <c r="U30" s="577"/>
      <c r="V30" s="577"/>
      <c r="W30" s="577"/>
      <c r="X30" s="577"/>
      <c r="Y30" s="577"/>
      <c r="Z30" s="577"/>
      <c r="AA30" s="577"/>
      <c r="AB30" s="577"/>
      <c r="AC30" s="577"/>
      <c r="AD30" s="577"/>
      <c r="AE30" s="577"/>
      <c r="AF30" s="577"/>
      <c r="AG30" s="578"/>
    </row>
    <row r="31" spans="1:33" ht="12">
      <c r="A31" s="573" t="s">
        <v>317</v>
      </c>
      <c r="B31" s="574"/>
      <c r="C31" s="574"/>
      <c r="D31" s="574"/>
      <c r="E31" s="574"/>
      <c r="F31" s="575"/>
      <c r="G31" s="576"/>
      <c r="H31" s="577"/>
      <c r="I31" s="577"/>
      <c r="J31" s="577"/>
      <c r="K31" s="577"/>
      <c r="L31" s="577"/>
      <c r="M31" s="577"/>
      <c r="N31" s="577"/>
      <c r="O31" s="577"/>
      <c r="P31" s="577"/>
      <c r="Q31" s="577"/>
      <c r="R31" s="577"/>
      <c r="S31" s="578"/>
      <c r="T31" s="576" t="s">
        <v>889</v>
      </c>
      <c r="U31" s="577"/>
      <c r="V31" s="577"/>
      <c r="W31" s="577"/>
      <c r="X31" s="577"/>
      <c r="Y31" s="577"/>
      <c r="Z31" s="577"/>
      <c r="AA31" s="577"/>
      <c r="AB31" s="577"/>
      <c r="AC31" s="577"/>
      <c r="AD31" s="577"/>
      <c r="AE31" s="577"/>
      <c r="AF31" s="577"/>
      <c r="AG31" s="578"/>
    </row>
    <row r="32" spans="1:33" ht="12">
      <c r="A32" s="573"/>
      <c r="B32" s="574"/>
      <c r="C32" s="574"/>
      <c r="D32" s="574"/>
      <c r="E32" s="574"/>
      <c r="F32" s="575"/>
      <c r="G32" s="576"/>
      <c r="H32" s="577"/>
      <c r="I32" s="577"/>
      <c r="J32" s="577"/>
      <c r="K32" s="577"/>
      <c r="L32" s="577"/>
      <c r="M32" s="577"/>
      <c r="N32" s="577"/>
      <c r="O32" s="577"/>
      <c r="P32" s="577"/>
      <c r="Q32" s="577"/>
      <c r="R32" s="577"/>
      <c r="S32" s="578"/>
      <c r="T32" s="576" t="s">
        <v>891</v>
      </c>
      <c r="U32" s="577"/>
      <c r="V32" s="577"/>
      <c r="W32" s="577"/>
      <c r="X32" s="577"/>
      <c r="Y32" s="577"/>
      <c r="Z32" s="577"/>
      <c r="AA32" s="577"/>
      <c r="AB32" s="577"/>
      <c r="AC32" s="577"/>
      <c r="AD32" s="577"/>
      <c r="AE32" s="577"/>
      <c r="AF32" s="577"/>
      <c r="AG32" s="578"/>
    </row>
    <row r="33" spans="1:33" ht="8.25" customHeight="1">
      <c r="A33" s="573"/>
      <c r="B33" s="574"/>
      <c r="C33" s="574"/>
      <c r="D33" s="574"/>
      <c r="E33" s="574"/>
      <c r="F33" s="575"/>
      <c r="G33" s="576"/>
      <c r="H33" s="577"/>
      <c r="I33" s="577"/>
      <c r="J33" s="577"/>
      <c r="K33" s="577"/>
      <c r="L33" s="577"/>
      <c r="M33" s="577"/>
      <c r="N33" s="577"/>
      <c r="O33" s="577"/>
      <c r="P33" s="577"/>
      <c r="Q33" s="577"/>
      <c r="R33" s="577"/>
      <c r="S33" s="578"/>
      <c r="T33" s="576"/>
      <c r="U33" s="577"/>
      <c r="V33" s="577"/>
      <c r="W33" s="577"/>
      <c r="X33" s="577"/>
      <c r="Y33" s="577"/>
      <c r="Z33" s="577"/>
      <c r="AA33" s="577"/>
      <c r="AB33" s="577"/>
      <c r="AC33" s="577"/>
      <c r="AD33" s="577"/>
      <c r="AE33" s="577"/>
      <c r="AF33" s="577"/>
      <c r="AG33" s="578"/>
    </row>
    <row r="34" spans="1:33" ht="12">
      <c r="A34" s="573" t="s">
        <v>319</v>
      </c>
      <c r="B34" s="574"/>
      <c r="C34" s="574"/>
      <c r="D34" s="574"/>
      <c r="E34" s="574"/>
      <c r="F34" s="575"/>
      <c r="G34" s="576" t="s">
        <v>656</v>
      </c>
      <c r="H34" s="577"/>
      <c r="I34" s="577"/>
      <c r="J34" s="577"/>
      <c r="K34" s="577"/>
      <c r="L34" s="577"/>
      <c r="M34" s="577"/>
      <c r="N34" s="577"/>
      <c r="O34" s="577"/>
      <c r="P34" s="577"/>
      <c r="Q34" s="577"/>
      <c r="R34" s="577"/>
      <c r="S34" s="578"/>
      <c r="T34" s="576" t="s">
        <v>435</v>
      </c>
      <c r="U34" s="577"/>
      <c r="V34" s="577"/>
      <c r="W34" s="577"/>
      <c r="X34" s="577"/>
      <c r="Y34" s="577"/>
      <c r="Z34" s="577"/>
      <c r="AA34" s="577"/>
      <c r="AB34" s="577"/>
      <c r="AC34" s="577"/>
      <c r="AD34" s="577"/>
      <c r="AE34" s="577"/>
      <c r="AF34" s="577"/>
      <c r="AG34" s="578"/>
    </row>
    <row r="35" spans="1:33" ht="8.25" customHeight="1">
      <c r="A35" s="573"/>
      <c r="B35" s="574"/>
      <c r="C35" s="574"/>
      <c r="D35" s="574"/>
      <c r="E35" s="574"/>
      <c r="F35" s="575"/>
      <c r="G35" s="576"/>
      <c r="H35" s="577"/>
      <c r="I35" s="577"/>
      <c r="J35" s="577"/>
      <c r="K35" s="577"/>
      <c r="L35" s="577"/>
      <c r="M35" s="577"/>
      <c r="N35" s="577"/>
      <c r="O35" s="577"/>
      <c r="P35" s="577"/>
      <c r="Q35" s="577"/>
      <c r="R35" s="577"/>
      <c r="S35" s="578"/>
      <c r="T35" s="576"/>
      <c r="U35" s="577"/>
      <c r="V35" s="577"/>
      <c r="W35" s="577"/>
      <c r="X35" s="577"/>
      <c r="Y35" s="577"/>
      <c r="Z35" s="577"/>
      <c r="AA35" s="577"/>
      <c r="AB35" s="577"/>
      <c r="AC35" s="577"/>
      <c r="AD35" s="577"/>
      <c r="AE35" s="577"/>
      <c r="AF35" s="577"/>
      <c r="AG35" s="578"/>
    </row>
    <row r="36" spans="1:33" ht="12">
      <c r="A36" s="573" t="s">
        <v>344</v>
      </c>
      <c r="B36" s="574"/>
      <c r="C36" s="574"/>
      <c r="D36" s="574"/>
      <c r="E36" s="574"/>
      <c r="F36" s="575"/>
      <c r="G36" s="576"/>
      <c r="H36" s="577"/>
      <c r="I36" s="577"/>
      <c r="J36" s="577"/>
      <c r="K36" s="577"/>
      <c r="L36" s="577"/>
      <c r="M36" s="577"/>
      <c r="N36" s="577"/>
      <c r="O36" s="577"/>
      <c r="P36" s="577"/>
      <c r="Q36" s="577"/>
      <c r="R36" s="577"/>
      <c r="S36" s="578"/>
      <c r="T36" s="576" t="s">
        <v>436</v>
      </c>
      <c r="U36" s="577"/>
      <c r="V36" s="577"/>
      <c r="W36" s="577"/>
      <c r="X36" s="577"/>
      <c r="Y36" s="577"/>
      <c r="Z36" s="577"/>
      <c r="AA36" s="577"/>
      <c r="AB36" s="577"/>
      <c r="AC36" s="577"/>
      <c r="AD36" s="577"/>
      <c r="AE36" s="577"/>
      <c r="AF36" s="577"/>
      <c r="AG36" s="578"/>
    </row>
    <row r="37" spans="1:33" ht="12">
      <c r="A37" s="573"/>
      <c r="B37" s="574"/>
      <c r="C37" s="574"/>
      <c r="D37" s="574"/>
      <c r="E37" s="574"/>
      <c r="F37" s="575"/>
      <c r="G37" s="576"/>
      <c r="H37" s="577"/>
      <c r="I37" s="577"/>
      <c r="J37" s="577"/>
      <c r="K37" s="577"/>
      <c r="L37" s="577"/>
      <c r="M37" s="577"/>
      <c r="N37" s="577"/>
      <c r="O37" s="577"/>
      <c r="P37" s="577"/>
      <c r="Q37" s="577"/>
      <c r="R37" s="577"/>
      <c r="S37" s="578"/>
      <c r="T37" s="576" t="s">
        <v>382</v>
      </c>
      <c r="U37" s="577"/>
      <c r="V37" s="577"/>
      <c r="W37" s="577"/>
      <c r="X37" s="577"/>
      <c r="Y37" s="577"/>
      <c r="Z37" s="577"/>
      <c r="AA37" s="577"/>
      <c r="AB37" s="577"/>
      <c r="AC37" s="577"/>
      <c r="AD37" s="577"/>
      <c r="AE37" s="577"/>
      <c r="AF37" s="577"/>
      <c r="AG37" s="578"/>
    </row>
    <row r="38" spans="1:33" ht="8.25" customHeight="1">
      <c r="A38" s="573"/>
      <c r="B38" s="574"/>
      <c r="C38" s="574"/>
      <c r="D38" s="574"/>
      <c r="E38" s="574"/>
      <c r="F38" s="575"/>
      <c r="G38" s="576"/>
      <c r="H38" s="577"/>
      <c r="I38" s="577"/>
      <c r="J38" s="577"/>
      <c r="K38" s="577"/>
      <c r="L38" s="577"/>
      <c r="M38" s="577"/>
      <c r="N38" s="577"/>
      <c r="O38" s="577"/>
      <c r="P38" s="577"/>
      <c r="Q38" s="577"/>
      <c r="R38" s="577"/>
      <c r="S38" s="578"/>
      <c r="T38" s="576"/>
      <c r="U38" s="577"/>
      <c r="V38" s="577"/>
      <c r="W38" s="577"/>
      <c r="X38" s="577"/>
      <c r="Y38" s="577"/>
      <c r="Z38" s="577"/>
      <c r="AA38" s="577"/>
      <c r="AB38" s="577"/>
      <c r="AC38" s="577"/>
      <c r="AD38" s="577"/>
      <c r="AE38" s="577"/>
      <c r="AF38" s="577"/>
      <c r="AG38" s="578"/>
    </row>
    <row r="39" spans="1:33" ht="13.5" customHeight="1">
      <c r="A39" s="573" t="s">
        <v>338</v>
      </c>
      <c r="B39" s="574"/>
      <c r="C39" s="574"/>
      <c r="D39" s="574"/>
      <c r="E39" s="574"/>
      <c r="F39" s="575"/>
      <c r="G39" s="576"/>
      <c r="H39" s="577"/>
      <c r="I39" s="577"/>
      <c r="J39" s="577"/>
      <c r="K39" s="577"/>
      <c r="L39" s="577"/>
      <c r="M39" s="577"/>
      <c r="N39" s="577"/>
      <c r="O39" s="577"/>
      <c r="P39" s="577"/>
      <c r="Q39" s="577"/>
      <c r="R39" s="577"/>
      <c r="S39" s="578"/>
      <c r="T39" s="576" t="s">
        <v>890</v>
      </c>
      <c r="U39" s="577"/>
      <c r="V39" s="577"/>
      <c r="W39" s="577"/>
      <c r="X39" s="577"/>
      <c r="Y39" s="577"/>
      <c r="Z39" s="577"/>
      <c r="AA39" s="577"/>
      <c r="AB39" s="577"/>
      <c r="AC39" s="577"/>
      <c r="AD39" s="577"/>
      <c r="AE39" s="577"/>
      <c r="AF39" s="577"/>
      <c r="AG39" s="578"/>
    </row>
    <row r="40" spans="1:33" ht="12">
      <c r="A40" s="573"/>
      <c r="B40" s="574"/>
      <c r="C40" s="574"/>
      <c r="D40" s="574"/>
      <c r="E40" s="574"/>
      <c r="F40" s="575"/>
      <c r="G40" s="576"/>
      <c r="H40" s="577"/>
      <c r="I40" s="577"/>
      <c r="J40" s="577"/>
      <c r="K40" s="577"/>
      <c r="L40" s="577"/>
      <c r="M40" s="577"/>
      <c r="N40" s="577"/>
      <c r="O40" s="577"/>
      <c r="P40" s="577"/>
      <c r="Q40" s="577"/>
      <c r="R40" s="577"/>
      <c r="S40" s="578"/>
      <c r="T40" s="576" t="s">
        <v>320</v>
      </c>
      <c r="U40" s="577"/>
      <c r="V40" s="577"/>
      <c r="W40" s="577"/>
      <c r="X40" s="577"/>
      <c r="Y40" s="577"/>
      <c r="Z40" s="577"/>
      <c r="AA40" s="577"/>
      <c r="AB40" s="577"/>
      <c r="AC40" s="577"/>
      <c r="AD40" s="577"/>
      <c r="AE40" s="577"/>
      <c r="AF40" s="577"/>
      <c r="AG40" s="578"/>
    </row>
    <row r="41" spans="1:33" ht="8.25" customHeight="1">
      <c r="A41" s="573"/>
      <c r="B41" s="574"/>
      <c r="C41" s="574"/>
      <c r="D41" s="574"/>
      <c r="E41" s="574"/>
      <c r="F41" s="575"/>
      <c r="G41" s="576"/>
      <c r="H41" s="577"/>
      <c r="I41" s="577"/>
      <c r="J41" s="577"/>
      <c r="K41" s="577"/>
      <c r="L41" s="577"/>
      <c r="M41" s="577"/>
      <c r="N41" s="577"/>
      <c r="O41" s="577"/>
      <c r="P41" s="577"/>
      <c r="Q41" s="577"/>
      <c r="R41" s="577"/>
      <c r="S41" s="578"/>
      <c r="T41" s="576"/>
      <c r="U41" s="577"/>
      <c r="V41" s="577"/>
      <c r="W41" s="577"/>
      <c r="X41" s="577"/>
      <c r="Y41" s="577"/>
      <c r="Z41" s="577"/>
      <c r="AA41" s="577"/>
      <c r="AB41" s="577"/>
      <c r="AC41" s="577"/>
      <c r="AD41" s="577"/>
      <c r="AE41" s="577"/>
      <c r="AF41" s="577"/>
      <c r="AG41" s="578"/>
    </row>
    <row r="42" spans="1:33" ht="13.5" customHeight="1">
      <c r="A42" s="573" t="s">
        <v>339</v>
      </c>
      <c r="B42" s="574"/>
      <c r="C42" s="574"/>
      <c r="D42" s="574"/>
      <c r="E42" s="574"/>
      <c r="F42" s="575"/>
      <c r="G42" s="576"/>
      <c r="H42" s="577"/>
      <c r="I42" s="577"/>
      <c r="J42" s="577"/>
      <c r="K42" s="577"/>
      <c r="L42" s="577"/>
      <c r="M42" s="577"/>
      <c r="N42" s="577"/>
      <c r="O42" s="577"/>
      <c r="P42" s="577"/>
      <c r="Q42" s="577"/>
      <c r="R42" s="577"/>
      <c r="S42" s="578"/>
      <c r="T42" s="576" t="s">
        <v>892</v>
      </c>
      <c r="U42" s="577"/>
      <c r="V42" s="577"/>
      <c r="W42" s="577"/>
      <c r="X42" s="577"/>
      <c r="Y42" s="577"/>
      <c r="Z42" s="577"/>
      <c r="AA42" s="577"/>
      <c r="AB42" s="577"/>
      <c r="AC42" s="577"/>
      <c r="AD42" s="577"/>
      <c r="AE42" s="577"/>
      <c r="AF42" s="577"/>
      <c r="AG42" s="578"/>
    </row>
    <row r="43" spans="1:33" ht="13.5" customHeight="1">
      <c r="A43" s="573"/>
      <c r="B43" s="574"/>
      <c r="C43" s="574"/>
      <c r="D43" s="574"/>
      <c r="E43" s="574"/>
      <c r="F43" s="575"/>
      <c r="G43" s="576"/>
      <c r="H43" s="577"/>
      <c r="I43" s="577"/>
      <c r="J43" s="577"/>
      <c r="K43" s="577"/>
      <c r="L43" s="577"/>
      <c r="M43" s="577"/>
      <c r="N43" s="577"/>
      <c r="O43" s="577"/>
      <c r="P43" s="577"/>
      <c r="Q43" s="577"/>
      <c r="R43" s="577"/>
      <c r="S43" s="578"/>
      <c r="T43" s="576" t="s">
        <v>894</v>
      </c>
      <c r="U43" s="577"/>
      <c r="V43" s="577"/>
      <c r="W43" s="577"/>
      <c r="X43" s="577"/>
      <c r="Y43" s="577"/>
      <c r="Z43" s="577"/>
      <c r="AA43" s="577"/>
      <c r="AB43" s="577"/>
      <c r="AC43" s="577"/>
      <c r="AD43" s="577"/>
      <c r="AE43" s="577"/>
      <c r="AF43" s="577"/>
      <c r="AG43" s="578"/>
    </row>
    <row r="44" spans="1:33" ht="8.25" customHeight="1">
      <c r="A44" s="573"/>
      <c r="B44" s="574"/>
      <c r="C44" s="574"/>
      <c r="D44" s="574"/>
      <c r="E44" s="574"/>
      <c r="F44" s="575"/>
      <c r="G44" s="576"/>
      <c r="H44" s="577"/>
      <c r="I44" s="577"/>
      <c r="J44" s="577"/>
      <c r="K44" s="577"/>
      <c r="L44" s="577"/>
      <c r="M44" s="577"/>
      <c r="N44" s="577"/>
      <c r="O44" s="577"/>
      <c r="P44" s="577"/>
      <c r="Q44" s="577"/>
      <c r="R44" s="577"/>
      <c r="S44" s="578"/>
      <c r="T44" s="576"/>
      <c r="U44" s="577"/>
      <c r="V44" s="577"/>
      <c r="W44" s="577"/>
      <c r="X44" s="577"/>
      <c r="Y44" s="577"/>
      <c r="Z44" s="577"/>
      <c r="AA44" s="577"/>
      <c r="AB44" s="577"/>
      <c r="AC44" s="577"/>
      <c r="AD44" s="577"/>
      <c r="AE44" s="577"/>
      <c r="AF44" s="577"/>
      <c r="AG44" s="578"/>
    </row>
    <row r="45" spans="1:33" ht="12" customHeight="1">
      <c r="A45" s="573" t="s">
        <v>339</v>
      </c>
      <c r="B45" s="574"/>
      <c r="C45" s="574"/>
      <c r="D45" s="574"/>
      <c r="E45" s="574"/>
      <c r="F45" s="575"/>
      <c r="G45" s="576"/>
      <c r="H45" s="577"/>
      <c r="I45" s="577"/>
      <c r="J45" s="577"/>
      <c r="K45" s="577"/>
      <c r="L45" s="577"/>
      <c r="M45" s="577"/>
      <c r="N45" s="577"/>
      <c r="O45" s="577"/>
      <c r="P45" s="577"/>
      <c r="Q45" s="577"/>
      <c r="R45" s="577"/>
      <c r="S45" s="578"/>
      <c r="T45" s="576" t="s">
        <v>619</v>
      </c>
      <c r="U45" s="577"/>
      <c r="V45" s="577"/>
      <c r="W45" s="577"/>
      <c r="X45" s="577"/>
      <c r="Y45" s="577"/>
      <c r="Z45" s="577"/>
      <c r="AA45" s="577"/>
      <c r="AB45" s="577"/>
      <c r="AC45" s="577"/>
      <c r="AD45" s="577"/>
      <c r="AE45" s="577"/>
      <c r="AF45" s="577"/>
      <c r="AG45" s="578"/>
    </row>
    <row r="46" spans="1:33" ht="12" customHeight="1">
      <c r="A46" s="573"/>
      <c r="B46" s="574"/>
      <c r="C46" s="574"/>
      <c r="D46" s="574"/>
      <c r="E46" s="574"/>
      <c r="F46" s="575"/>
      <c r="G46" s="576"/>
      <c r="H46" s="577"/>
      <c r="I46" s="577"/>
      <c r="J46" s="577"/>
      <c r="K46" s="577"/>
      <c r="L46" s="577"/>
      <c r="M46" s="577"/>
      <c r="N46" s="577"/>
      <c r="O46" s="577"/>
      <c r="P46" s="577"/>
      <c r="Q46" s="577"/>
      <c r="R46" s="577"/>
      <c r="S46" s="578"/>
      <c r="T46" s="576" t="s">
        <v>883</v>
      </c>
      <c r="U46" s="577"/>
      <c r="V46" s="577"/>
      <c r="W46" s="577"/>
      <c r="X46" s="577"/>
      <c r="Y46" s="577"/>
      <c r="Z46" s="577"/>
      <c r="AA46" s="577"/>
      <c r="AB46" s="577"/>
      <c r="AC46" s="577"/>
      <c r="AD46" s="577"/>
      <c r="AE46" s="577"/>
      <c r="AF46" s="577"/>
      <c r="AG46" s="578"/>
    </row>
    <row r="47" spans="1:33" ht="8.25" customHeight="1">
      <c r="A47" s="573"/>
      <c r="B47" s="574"/>
      <c r="C47" s="574"/>
      <c r="D47" s="574"/>
      <c r="E47" s="574"/>
      <c r="F47" s="575"/>
      <c r="G47" s="576"/>
      <c r="H47" s="577"/>
      <c r="I47" s="577"/>
      <c r="J47" s="577"/>
      <c r="K47" s="577"/>
      <c r="L47" s="577"/>
      <c r="M47" s="577"/>
      <c r="N47" s="577"/>
      <c r="O47" s="577"/>
      <c r="P47" s="577"/>
      <c r="Q47" s="577"/>
      <c r="R47" s="577"/>
      <c r="S47" s="578"/>
      <c r="T47" s="576"/>
      <c r="U47" s="577"/>
      <c r="V47" s="577"/>
      <c r="W47" s="577"/>
      <c r="X47" s="577"/>
      <c r="Y47" s="577"/>
      <c r="Z47" s="577"/>
      <c r="AA47" s="577"/>
      <c r="AB47" s="577"/>
      <c r="AC47" s="577"/>
      <c r="AD47" s="577"/>
      <c r="AE47" s="577"/>
      <c r="AF47" s="577"/>
      <c r="AG47" s="578"/>
    </row>
    <row r="48" spans="1:33" ht="12">
      <c r="A48" s="573" t="s">
        <v>345</v>
      </c>
      <c r="B48" s="574"/>
      <c r="C48" s="574"/>
      <c r="D48" s="574"/>
      <c r="E48" s="574"/>
      <c r="F48" s="575"/>
      <c r="G48" s="576"/>
      <c r="H48" s="577"/>
      <c r="I48" s="577"/>
      <c r="J48" s="577"/>
      <c r="K48" s="577"/>
      <c r="L48" s="577"/>
      <c r="M48" s="577"/>
      <c r="N48" s="577"/>
      <c r="O48" s="577"/>
      <c r="P48" s="577"/>
      <c r="Q48" s="577"/>
      <c r="R48" s="577"/>
      <c r="S48" s="578"/>
      <c r="T48" s="576" t="s">
        <v>619</v>
      </c>
      <c r="U48" s="577"/>
      <c r="V48" s="577"/>
      <c r="W48" s="577"/>
      <c r="X48" s="577"/>
      <c r="Y48" s="577"/>
      <c r="Z48" s="577"/>
      <c r="AA48" s="577"/>
      <c r="AB48" s="577"/>
      <c r="AC48" s="577"/>
      <c r="AD48" s="577"/>
      <c r="AE48" s="577"/>
      <c r="AF48" s="577"/>
      <c r="AG48" s="578"/>
    </row>
    <row r="49" spans="1:33" ht="12">
      <c r="A49" s="573"/>
      <c r="B49" s="574"/>
      <c r="C49" s="574"/>
      <c r="D49" s="574"/>
      <c r="E49" s="574"/>
      <c r="F49" s="575"/>
      <c r="G49" s="576"/>
      <c r="H49" s="577"/>
      <c r="I49" s="577"/>
      <c r="J49" s="577"/>
      <c r="K49" s="577"/>
      <c r="L49" s="577"/>
      <c r="M49" s="577"/>
      <c r="N49" s="577"/>
      <c r="O49" s="577"/>
      <c r="P49" s="577"/>
      <c r="Q49" s="577"/>
      <c r="R49" s="577"/>
      <c r="S49" s="578"/>
      <c r="T49" s="576" t="s">
        <v>321</v>
      </c>
      <c r="U49" s="577"/>
      <c r="V49" s="577"/>
      <c r="W49" s="577"/>
      <c r="X49" s="577"/>
      <c r="Y49" s="577"/>
      <c r="Z49" s="577"/>
      <c r="AA49" s="577"/>
      <c r="AB49" s="577"/>
      <c r="AC49" s="577"/>
      <c r="AD49" s="577"/>
      <c r="AE49" s="577"/>
      <c r="AF49" s="577"/>
      <c r="AG49" s="578"/>
    </row>
    <row r="50" spans="1:33" ht="8.25" customHeight="1">
      <c r="A50" s="573"/>
      <c r="B50" s="574"/>
      <c r="C50" s="574"/>
      <c r="D50" s="574"/>
      <c r="E50" s="574"/>
      <c r="F50" s="575"/>
      <c r="G50" s="576"/>
      <c r="H50" s="577"/>
      <c r="I50" s="577"/>
      <c r="J50" s="577"/>
      <c r="K50" s="577"/>
      <c r="L50" s="577"/>
      <c r="M50" s="577"/>
      <c r="N50" s="577"/>
      <c r="O50" s="577"/>
      <c r="P50" s="577"/>
      <c r="Q50" s="577"/>
      <c r="R50" s="577"/>
      <c r="S50" s="578"/>
      <c r="T50" s="576"/>
      <c r="U50" s="577"/>
      <c r="V50" s="577"/>
      <c r="W50" s="577"/>
      <c r="X50" s="577"/>
      <c r="Y50" s="577"/>
      <c r="Z50" s="577"/>
      <c r="AA50" s="577"/>
      <c r="AB50" s="577"/>
      <c r="AC50" s="577"/>
      <c r="AD50" s="577"/>
      <c r="AE50" s="577"/>
      <c r="AF50" s="577"/>
      <c r="AG50" s="578"/>
    </row>
    <row r="51" spans="1:33" ht="12">
      <c r="A51" s="573" t="s">
        <v>474</v>
      </c>
      <c r="B51" s="574"/>
      <c r="C51" s="574"/>
      <c r="D51" s="574"/>
      <c r="E51" s="574"/>
      <c r="F51" s="575"/>
      <c r="G51" s="576" t="s">
        <v>886</v>
      </c>
      <c r="H51" s="577"/>
      <c r="I51" s="577"/>
      <c r="J51" s="577"/>
      <c r="K51" s="577"/>
      <c r="L51" s="577"/>
      <c r="M51" s="577"/>
      <c r="N51" s="577"/>
      <c r="O51" s="577"/>
      <c r="P51" s="577"/>
      <c r="Q51" s="577"/>
      <c r="R51" s="577"/>
      <c r="S51" s="578"/>
      <c r="T51" s="576"/>
      <c r="U51" s="577"/>
      <c r="V51" s="577"/>
      <c r="W51" s="577"/>
      <c r="X51" s="577"/>
      <c r="Y51" s="577"/>
      <c r="Z51" s="577"/>
      <c r="AA51" s="577"/>
      <c r="AB51" s="577"/>
      <c r="AC51" s="577"/>
      <c r="AD51" s="577"/>
      <c r="AE51" s="577"/>
      <c r="AF51" s="577"/>
      <c r="AG51" s="578"/>
    </row>
    <row r="52" spans="1:33" ht="12">
      <c r="A52" s="573"/>
      <c r="B52" s="574"/>
      <c r="C52" s="574"/>
      <c r="D52" s="574"/>
      <c r="E52" s="574"/>
      <c r="F52" s="575"/>
      <c r="G52" s="576"/>
      <c r="H52" s="577"/>
      <c r="I52" s="577"/>
      <c r="J52" s="577"/>
      <c r="K52" s="577"/>
      <c r="L52" s="577"/>
      <c r="M52" s="577"/>
      <c r="N52" s="577"/>
      <c r="O52" s="577"/>
      <c r="P52" s="577"/>
      <c r="Q52" s="577"/>
      <c r="R52" s="577"/>
      <c r="S52" s="578"/>
      <c r="T52" s="576"/>
      <c r="U52" s="577"/>
      <c r="V52" s="577"/>
      <c r="W52" s="577"/>
      <c r="X52" s="577"/>
      <c r="Y52" s="577"/>
      <c r="Z52" s="577"/>
      <c r="AA52" s="577"/>
      <c r="AB52" s="577"/>
      <c r="AC52" s="577"/>
      <c r="AD52" s="577"/>
      <c r="AE52" s="577"/>
      <c r="AF52" s="577"/>
      <c r="AG52" s="578"/>
    </row>
    <row r="53" spans="1:33" ht="12" customHeight="1">
      <c r="A53" s="573" t="s">
        <v>887</v>
      </c>
      <c r="B53" s="574"/>
      <c r="C53" s="574"/>
      <c r="D53" s="574"/>
      <c r="E53" s="574"/>
      <c r="F53" s="575"/>
      <c r="G53" s="576" t="s">
        <v>882</v>
      </c>
      <c r="H53" s="577"/>
      <c r="I53" s="577"/>
      <c r="J53" s="577"/>
      <c r="K53" s="577"/>
      <c r="L53" s="577"/>
      <c r="M53" s="577"/>
      <c r="N53" s="577"/>
      <c r="O53" s="577"/>
      <c r="P53" s="577"/>
      <c r="Q53" s="577"/>
      <c r="R53" s="577"/>
      <c r="S53" s="578"/>
      <c r="T53" s="576"/>
      <c r="U53" s="577"/>
      <c r="V53" s="577"/>
      <c r="W53" s="577"/>
      <c r="X53" s="577"/>
      <c r="Y53" s="577"/>
      <c r="Z53" s="577"/>
      <c r="AA53" s="577"/>
      <c r="AB53" s="577"/>
      <c r="AC53" s="577"/>
      <c r="AD53" s="577"/>
      <c r="AE53" s="577"/>
      <c r="AF53" s="577"/>
      <c r="AG53" s="578"/>
    </row>
    <row r="54" spans="1:33" ht="8.25" customHeight="1">
      <c r="A54" s="573"/>
      <c r="B54" s="574"/>
      <c r="C54" s="574"/>
      <c r="D54" s="574"/>
      <c r="E54" s="574"/>
      <c r="F54" s="575"/>
      <c r="G54" s="576"/>
      <c r="H54" s="577"/>
      <c r="I54" s="577"/>
      <c r="J54" s="577"/>
      <c r="K54" s="577"/>
      <c r="L54" s="577"/>
      <c r="M54" s="577"/>
      <c r="N54" s="577"/>
      <c r="O54" s="577"/>
      <c r="P54" s="577"/>
      <c r="Q54" s="577"/>
      <c r="R54" s="577"/>
      <c r="S54" s="578"/>
      <c r="T54" s="576"/>
      <c r="U54" s="577"/>
      <c r="V54" s="577"/>
      <c r="W54" s="577"/>
      <c r="X54" s="577"/>
      <c r="Y54" s="577"/>
      <c r="Z54" s="577"/>
      <c r="AA54" s="577"/>
      <c r="AB54" s="577"/>
      <c r="AC54" s="577"/>
      <c r="AD54" s="577"/>
      <c r="AE54" s="577"/>
      <c r="AF54" s="577"/>
      <c r="AG54" s="578"/>
    </row>
    <row r="55" spans="1:33" ht="12">
      <c r="A55" s="573" t="s">
        <v>742</v>
      </c>
      <c r="B55" s="574"/>
      <c r="C55" s="574"/>
      <c r="D55" s="574"/>
      <c r="E55" s="574"/>
      <c r="F55" s="575"/>
      <c r="G55" s="576"/>
      <c r="H55" s="577"/>
      <c r="I55" s="577"/>
      <c r="J55" s="577"/>
      <c r="K55" s="577"/>
      <c r="L55" s="577"/>
      <c r="M55" s="577"/>
      <c r="N55" s="577"/>
      <c r="O55" s="577"/>
      <c r="P55" s="577"/>
      <c r="Q55" s="577"/>
      <c r="R55" s="577"/>
      <c r="S55" s="578"/>
      <c r="T55" s="576" t="s">
        <v>893</v>
      </c>
      <c r="U55" s="577"/>
      <c r="V55" s="577"/>
      <c r="W55" s="577"/>
      <c r="X55" s="577"/>
      <c r="Y55" s="577"/>
      <c r="Z55" s="577"/>
      <c r="AA55" s="577"/>
      <c r="AB55" s="577"/>
      <c r="AC55" s="577"/>
      <c r="AD55" s="577"/>
      <c r="AE55" s="577"/>
      <c r="AF55" s="577"/>
      <c r="AG55" s="578"/>
    </row>
    <row r="56" spans="1:33" ht="12">
      <c r="A56" s="573"/>
      <c r="B56" s="574"/>
      <c r="C56" s="574"/>
      <c r="D56" s="574"/>
      <c r="E56" s="574"/>
      <c r="F56" s="575"/>
      <c r="G56" s="576"/>
      <c r="H56" s="577"/>
      <c r="I56" s="577"/>
      <c r="J56" s="577"/>
      <c r="K56" s="577"/>
      <c r="L56" s="577"/>
      <c r="M56" s="577"/>
      <c r="N56" s="577"/>
      <c r="O56" s="577"/>
      <c r="P56" s="577"/>
      <c r="Q56" s="577"/>
      <c r="R56" s="577"/>
      <c r="S56" s="578"/>
      <c r="T56" s="576" t="s">
        <v>894</v>
      </c>
      <c r="U56" s="577"/>
      <c r="V56" s="577"/>
      <c r="W56" s="577"/>
      <c r="X56" s="577"/>
      <c r="Y56" s="577"/>
      <c r="Z56" s="577"/>
      <c r="AA56" s="577"/>
      <c r="AB56" s="577"/>
      <c r="AC56" s="577"/>
      <c r="AD56" s="577"/>
      <c r="AE56" s="577"/>
      <c r="AF56" s="577"/>
      <c r="AG56" s="578"/>
    </row>
    <row r="57" spans="1:33" ht="12">
      <c r="A57" s="573"/>
      <c r="B57" s="574"/>
      <c r="C57" s="574"/>
      <c r="D57" s="574"/>
      <c r="E57" s="574"/>
      <c r="F57" s="575"/>
      <c r="G57" s="576"/>
      <c r="H57" s="577"/>
      <c r="I57" s="577"/>
      <c r="J57" s="577"/>
      <c r="K57" s="577"/>
      <c r="L57" s="577"/>
      <c r="M57" s="577"/>
      <c r="N57" s="577"/>
      <c r="O57" s="577"/>
      <c r="P57" s="577"/>
      <c r="Q57" s="577"/>
      <c r="R57" s="577"/>
      <c r="S57" s="578"/>
      <c r="T57" s="576" t="s">
        <v>619</v>
      </c>
      <c r="U57" s="577"/>
      <c r="V57" s="577"/>
      <c r="W57" s="577"/>
      <c r="X57" s="577"/>
      <c r="Y57" s="577"/>
      <c r="Z57" s="577"/>
      <c r="AA57" s="577"/>
      <c r="AB57" s="577"/>
      <c r="AC57" s="577"/>
      <c r="AD57" s="577"/>
      <c r="AE57" s="577"/>
      <c r="AF57" s="577"/>
      <c r="AG57" s="578"/>
    </row>
    <row r="58" spans="1:33" ht="12">
      <c r="A58" s="573"/>
      <c r="B58" s="574"/>
      <c r="C58" s="574"/>
      <c r="D58" s="574"/>
      <c r="E58" s="574"/>
      <c r="F58" s="575"/>
      <c r="G58" s="576"/>
      <c r="H58" s="577"/>
      <c r="I58" s="577"/>
      <c r="J58" s="577"/>
      <c r="K58" s="577"/>
      <c r="L58" s="577"/>
      <c r="M58" s="577"/>
      <c r="N58" s="577"/>
      <c r="O58" s="577"/>
      <c r="P58" s="577"/>
      <c r="Q58" s="577"/>
      <c r="R58" s="577"/>
      <c r="S58" s="578"/>
      <c r="T58" s="576" t="s">
        <v>884</v>
      </c>
      <c r="U58" s="577"/>
      <c r="V58" s="577"/>
      <c r="W58" s="577"/>
      <c r="X58" s="577"/>
      <c r="Y58" s="577"/>
      <c r="Z58" s="577"/>
      <c r="AA58" s="577"/>
      <c r="AB58" s="577"/>
      <c r="AC58" s="577"/>
      <c r="AD58" s="577"/>
      <c r="AE58" s="577"/>
      <c r="AF58" s="577"/>
      <c r="AG58" s="578"/>
    </row>
    <row r="59" spans="1:33" ht="8.25" customHeight="1">
      <c r="A59" s="573"/>
      <c r="B59" s="574"/>
      <c r="C59" s="574"/>
      <c r="D59" s="574"/>
      <c r="E59" s="574"/>
      <c r="F59" s="575"/>
      <c r="G59" s="576"/>
      <c r="H59" s="577"/>
      <c r="I59" s="577"/>
      <c r="J59" s="577"/>
      <c r="K59" s="577"/>
      <c r="L59" s="577"/>
      <c r="M59" s="577"/>
      <c r="N59" s="577"/>
      <c r="O59" s="577"/>
      <c r="P59" s="577"/>
      <c r="Q59" s="577"/>
      <c r="R59" s="577"/>
      <c r="S59" s="578"/>
      <c r="T59" s="576"/>
      <c r="U59" s="577"/>
      <c r="V59" s="577"/>
      <c r="W59" s="577"/>
      <c r="X59" s="577"/>
      <c r="Y59" s="577"/>
      <c r="Z59" s="577"/>
      <c r="AA59" s="577"/>
      <c r="AB59" s="577"/>
      <c r="AC59" s="577"/>
      <c r="AD59" s="577"/>
      <c r="AE59" s="577"/>
      <c r="AF59" s="577"/>
      <c r="AG59" s="578"/>
    </row>
    <row r="60" spans="1:33" ht="12">
      <c r="A60" s="573" t="s">
        <v>487</v>
      </c>
      <c r="B60" s="574"/>
      <c r="C60" s="574"/>
      <c r="D60" s="574"/>
      <c r="E60" s="574"/>
      <c r="F60" s="575"/>
      <c r="G60" s="576" t="s">
        <v>625</v>
      </c>
      <c r="H60" s="577"/>
      <c r="I60" s="577"/>
      <c r="J60" s="577"/>
      <c r="K60" s="577"/>
      <c r="L60" s="577"/>
      <c r="M60" s="577"/>
      <c r="N60" s="577"/>
      <c r="O60" s="577"/>
      <c r="P60" s="577"/>
      <c r="Q60" s="577"/>
      <c r="R60" s="577"/>
      <c r="S60" s="578"/>
      <c r="T60" s="576" t="s">
        <v>789</v>
      </c>
      <c r="U60" s="577"/>
      <c r="V60" s="577"/>
      <c r="W60" s="577"/>
      <c r="X60" s="577"/>
      <c r="Y60" s="577"/>
      <c r="Z60" s="577"/>
      <c r="AA60" s="577"/>
      <c r="AB60" s="577"/>
      <c r="AC60" s="577"/>
      <c r="AD60" s="577"/>
      <c r="AE60" s="577"/>
      <c r="AF60" s="577"/>
      <c r="AG60" s="578"/>
    </row>
    <row r="61" spans="1:33" ht="12">
      <c r="A61" s="573"/>
      <c r="B61" s="574"/>
      <c r="C61" s="574"/>
      <c r="D61" s="574"/>
      <c r="E61" s="574"/>
      <c r="F61" s="575"/>
      <c r="G61" s="576"/>
      <c r="H61" s="577"/>
      <c r="I61" s="577"/>
      <c r="J61" s="577"/>
      <c r="K61" s="577"/>
      <c r="L61" s="577"/>
      <c r="M61" s="577"/>
      <c r="N61" s="577"/>
      <c r="O61" s="577"/>
      <c r="P61" s="577"/>
      <c r="Q61" s="577"/>
      <c r="R61" s="577"/>
      <c r="S61" s="578"/>
      <c r="T61" s="576" t="s">
        <v>346</v>
      </c>
      <c r="U61" s="577"/>
      <c r="V61" s="577"/>
      <c r="W61" s="577"/>
      <c r="X61" s="577"/>
      <c r="Y61" s="577"/>
      <c r="Z61" s="577"/>
      <c r="AA61" s="577"/>
      <c r="AB61" s="577"/>
      <c r="AC61" s="577"/>
      <c r="AD61" s="577"/>
      <c r="AE61" s="577"/>
      <c r="AF61" s="577"/>
      <c r="AG61" s="578"/>
    </row>
    <row r="62" spans="1:33" ht="8.25" customHeight="1">
      <c r="A62" s="573"/>
      <c r="B62" s="574"/>
      <c r="C62" s="574"/>
      <c r="D62" s="574"/>
      <c r="E62" s="574"/>
      <c r="F62" s="575"/>
      <c r="G62" s="576"/>
      <c r="H62" s="577"/>
      <c r="I62" s="577"/>
      <c r="J62" s="577"/>
      <c r="K62" s="577"/>
      <c r="L62" s="577"/>
      <c r="M62" s="577"/>
      <c r="N62" s="577"/>
      <c r="O62" s="577"/>
      <c r="P62" s="577"/>
      <c r="Q62" s="577"/>
      <c r="R62" s="577"/>
      <c r="S62" s="578"/>
      <c r="T62" s="576"/>
      <c r="U62" s="577"/>
      <c r="V62" s="577"/>
      <c r="W62" s="577"/>
      <c r="X62" s="577"/>
      <c r="Y62" s="577"/>
      <c r="Z62" s="577"/>
      <c r="AA62" s="577"/>
      <c r="AB62" s="577"/>
      <c r="AC62" s="577"/>
      <c r="AD62" s="577"/>
      <c r="AE62" s="577"/>
      <c r="AF62" s="577"/>
      <c r="AG62" s="578"/>
    </row>
    <row r="63" spans="1:33" ht="12">
      <c r="A63" s="573" t="s">
        <v>488</v>
      </c>
      <c r="B63" s="574"/>
      <c r="C63" s="574"/>
      <c r="D63" s="574"/>
      <c r="E63" s="574"/>
      <c r="F63" s="575"/>
      <c r="G63" s="576"/>
      <c r="H63" s="577"/>
      <c r="I63" s="577"/>
      <c r="J63" s="577"/>
      <c r="K63" s="577"/>
      <c r="L63" s="577"/>
      <c r="M63" s="577"/>
      <c r="N63" s="577"/>
      <c r="O63" s="577"/>
      <c r="P63" s="577"/>
      <c r="Q63" s="577"/>
      <c r="R63" s="577"/>
      <c r="S63" s="578"/>
      <c r="T63" s="576" t="s">
        <v>619</v>
      </c>
      <c r="U63" s="577"/>
      <c r="V63" s="577"/>
      <c r="W63" s="577"/>
      <c r="X63" s="577"/>
      <c r="Y63" s="577"/>
      <c r="Z63" s="577"/>
      <c r="AA63" s="577"/>
      <c r="AB63" s="577"/>
      <c r="AC63" s="577"/>
      <c r="AD63" s="577"/>
      <c r="AE63" s="577"/>
      <c r="AF63" s="577"/>
      <c r="AG63" s="578"/>
    </row>
    <row r="64" spans="1:33" ht="12">
      <c r="A64" s="573"/>
      <c r="B64" s="574"/>
      <c r="C64" s="574"/>
      <c r="D64" s="574"/>
      <c r="E64" s="574"/>
      <c r="F64" s="575"/>
      <c r="G64" s="576"/>
      <c r="H64" s="577"/>
      <c r="I64" s="577"/>
      <c r="J64" s="577"/>
      <c r="K64" s="577"/>
      <c r="L64" s="577"/>
      <c r="M64" s="577"/>
      <c r="N64" s="577"/>
      <c r="O64" s="577"/>
      <c r="P64" s="577"/>
      <c r="Q64" s="577"/>
      <c r="R64" s="577"/>
      <c r="S64" s="578"/>
      <c r="T64" s="576" t="s">
        <v>649</v>
      </c>
      <c r="U64" s="577"/>
      <c r="V64" s="577"/>
      <c r="W64" s="577"/>
      <c r="X64" s="577"/>
      <c r="Y64" s="577"/>
      <c r="Z64" s="577"/>
      <c r="AA64" s="577"/>
      <c r="AB64" s="577"/>
      <c r="AC64" s="577"/>
      <c r="AD64" s="577"/>
      <c r="AE64" s="577"/>
      <c r="AF64" s="577"/>
      <c r="AG64" s="578"/>
    </row>
    <row r="65" spans="1:33" ht="8.25" customHeight="1">
      <c r="A65" s="573"/>
      <c r="B65" s="574"/>
      <c r="C65" s="574"/>
      <c r="D65" s="574"/>
      <c r="E65" s="574"/>
      <c r="F65" s="575"/>
      <c r="G65" s="576"/>
      <c r="H65" s="577"/>
      <c r="I65" s="577"/>
      <c r="J65" s="577"/>
      <c r="K65" s="577"/>
      <c r="L65" s="577"/>
      <c r="M65" s="577"/>
      <c r="N65" s="577"/>
      <c r="O65" s="577"/>
      <c r="P65" s="577"/>
      <c r="Q65" s="577"/>
      <c r="R65" s="577"/>
      <c r="S65" s="578"/>
      <c r="T65" s="576"/>
      <c r="U65" s="577"/>
      <c r="V65" s="577"/>
      <c r="W65" s="577"/>
      <c r="X65" s="577"/>
      <c r="Y65" s="577"/>
      <c r="Z65" s="577"/>
      <c r="AA65" s="577"/>
      <c r="AB65" s="577"/>
      <c r="AC65" s="577"/>
      <c r="AD65" s="577"/>
      <c r="AE65" s="577"/>
      <c r="AF65" s="577"/>
      <c r="AG65" s="578"/>
    </row>
    <row r="66" spans="1:33" ht="12">
      <c r="A66" s="573" t="s">
        <v>1024</v>
      </c>
      <c r="B66" s="574"/>
      <c r="C66" s="574"/>
      <c r="D66" s="574"/>
      <c r="E66" s="574"/>
      <c r="F66" s="575"/>
      <c r="G66" s="576"/>
      <c r="H66" s="577"/>
      <c r="I66" s="577"/>
      <c r="J66" s="577"/>
      <c r="K66" s="577"/>
      <c r="L66" s="577"/>
      <c r="M66" s="577"/>
      <c r="N66" s="577"/>
      <c r="O66" s="577"/>
      <c r="P66" s="577"/>
      <c r="Q66" s="577"/>
      <c r="R66" s="577"/>
      <c r="S66" s="578"/>
      <c r="T66" s="576" t="s">
        <v>1025</v>
      </c>
      <c r="U66" s="577"/>
      <c r="V66" s="577"/>
      <c r="W66" s="577"/>
      <c r="X66" s="577"/>
      <c r="Y66" s="577"/>
      <c r="Z66" s="577"/>
      <c r="AA66" s="577"/>
      <c r="AB66" s="577"/>
      <c r="AC66" s="577"/>
      <c r="AD66" s="577"/>
      <c r="AE66" s="577"/>
      <c r="AF66" s="577"/>
      <c r="AG66" s="578"/>
    </row>
    <row r="67" spans="1:33" ht="12">
      <c r="A67" s="573"/>
      <c r="B67" s="574"/>
      <c r="C67" s="574"/>
      <c r="D67" s="574"/>
      <c r="E67" s="574"/>
      <c r="F67" s="575"/>
      <c r="G67" s="576"/>
      <c r="H67" s="577"/>
      <c r="I67" s="577"/>
      <c r="J67" s="577"/>
      <c r="K67" s="577"/>
      <c r="L67" s="577"/>
      <c r="M67" s="577"/>
      <c r="N67" s="577"/>
      <c r="O67" s="577"/>
      <c r="P67" s="577"/>
      <c r="Q67" s="577"/>
      <c r="R67" s="577"/>
      <c r="S67" s="578"/>
      <c r="T67" s="576" t="s">
        <v>894</v>
      </c>
      <c r="U67" s="577"/>
      <c r="V67" s="577"/>
      <c r="W67" s="577"/>
      <c r="X67" s="577"/>
      <c r="Y67" s="577"/>
      <c r="Z67" s="577"/>
      <c r="AA67" s="577"/>
      <c r="AB67" s="577"/>
      <c r="AC67" s="577"/>
      <c r="AD67" s="577"/>
      <c r="AE67" s="577"/>
      <c r="AF67" s="577"/>
      <c r="AG67" s="578"/>
    </row>
    <row r="68" spans="1:33" ht="12">
      <c r="A68" s="573"/>
      <c r="B68" s="574"/>
      <c r="C68" s="574"/>
      <c r="D68" s="574"/>
      <c r="E68" s="574"/>
      <c r="F68" s="575"/>
      <c r="G68" s="576"/>
      <c r="H68" s="577"/>
      <c r="I68" s="577"/>
      <c r="J68" s="577"/>
      <c r="K68" s="577"/>
      <c r="L68" s="577"/>
      <c r="M68" s="577"/>
      <c r="N68" s="577"/>
      <c r="O68" s="577"/>
      <c r="P68" s="577"/>
      <c r="Q68" s="577"/>
      <c r="R68" s="577"/>
      <c r="S68" s="578"/>
      <c r="T68" s="576" t="s">
        <v>619</v>
      </c>
      <c r="U68" s="577"/>
      <c r="V68" s="577"/>
      <c r="W68" s="577"/>
      <c r="X68" s="577"/>
      <c r="Y68" s="577"/>
      <c r="Z68" s="577"/>
      <c r="AA68" s="577"/>
      <c r="AB68" s="577"/>
      <c r="AC68" s="577"/>
      <c r="AD68" s="577"/>
      <c r="AE68" s="577"/>
      <c r="AF68" s="577"/>
      <c r="AG68" s="578"/>
    </row>
    <row r="69" spans="1:33" ht="12">
      <c r="A69" s="573"/>
      <c r="B69" s="574"/>
      <c r="C69" s="574"/>
      <c r="D69" s="574"/>
      <c r="E69" s="574"/>
      <c r="F69" s="575"/>
      <c r="G69" s="576"/>
      <c r="H69" s="577"/>
      <c r="I69" s="577"/>
      <c r="J69" s="577"/>
      <c r="K69" s="577"/>
      <c r="L69" s="577"/>
      <c r="M69" s="577"/>
      <c r="N69" s="577"/>
      <c r="O69" s="577"/>
      <c r="P69" s="577"/>
      <c r="Q69" s="577"/>
      <c r="R69" s="577"/>
      <c r="S69" s="578"/>
      <c r="T69" s="576" t="s">
        <v>1026</v>
      </c>
      <c r="U69" s="577"/>
      <c r="V69" s="577"/>
      <c r="W69" s="577"/>
      <c r="X69" s="577"/>
      <c r="Y69" s="577"/>
      <c r="Z69" s="577"/>
      <c r="AA69" s="577"/>
      <c r="AB69" s="577"/>
      <c r="AC69" s="577"/>
      <c r="AD69" s="577"/>
      <c r="AE69" s="577"/>
      <c r="AF69" s="577"/>
      <c r="AG69" s="578"/>
    </row>
    <row r="70" spans="1:33" ht="12">
      <c r="A70" s="573"/>
      <c r="B70" s="574"/>
      <c r="C70" s="574"/>
      <c r="D70" s="574"/>
      <c r="E70" s="574"/>
      <c r="F70" s="575"/>
      <c r="G70" s="576"/>
      <c r="H70" s="577"/>
      <c r="I70" s="577"/>
      <c r="J70" s="577"/>
      <c r="K70" s="577"/>
      <c r="L70" s="577"/>
      <c r="M70" s="577"/>
      <c r="N70" s="577"/>
      <c r="O70" s="577"/>
      <c r="P70" s="577"/>
      <c r="Q70" s="577"/>
      <c r="R70" s="577"/>
      <c r="S70" s="578"/>
      <c r="T70" s="576" t="s">
        <v>486</v>
      </c>
      <c r="U70" s="577"/>
      <c r="V70" s="577"/>
      <c r="W70" s="577"/>
      <c r="X70" s="577"/>
      <c r="Y70" s="577"/>
      <c r="Z70" s="577"/>
      <c r="AA70" s="577"/>
      <c r="AB70" s="577"/>
      <c r="AC70" s="577"/>
      <c r="AD70" s="577"/>
      <c r="AE70" s="577"/>
      <c r="AF70" s="577"/>
      <c r="AG70" s="578"/>
    </row>
    <row r="71" spans="1:33" ht="8.25" customHeight="1">
      <c r="A71" s="579"/>
      <c r="B71" s="579"/>
      <c r="C71" s="579"/>
      <c r="D71" s="579"/>
      <c r="E71" s="579"/>
      <c r="F71" s="579"/>
      <c r="G71" s="580"/>
      <c r="H71" s="580"/>
      <c r="I71" s="580"/>
      <c r="J71" s="580"/>
      <c r="K71" s="580"/>
      <c r="L71" s="580"/>
      <c r="M71" s="580"/>
      <c r="N71" s="580"/>
      <c r="O71" s="580"/>
      <c r="P71" s="580"/>
      <c r="Q71" s="580"/>
      <c r="R71" s="580"/>
      <c r="S71" s="580"/>
      <c r="T71" s="581"/>
      <c r="U71" s="581"/>
      <c r="V71" s="581"/>
      <c r="W71" s="581"/>
      <c r="X71" s="581"/>
      <c r="Y71" s="581"/>
      <c r="Z71" s="581"/>
      <c r="AA71" s="581"/>
      <c r="AB71" s="581"/>
      <c r="AC71" s="581"/>
      <c r="AD71" s="581"/>
      <c r="AE71" s="581"/>
      <c r="AF71" s="581"/>
      <c r="AG71" s="581"/>
    </row>
    <row r="72" spans="1:33" ht="12">
      <c r="A72" s="573" t="s">
        <v>962</v>
      </c>
      <c r="B72" s="574"/>
      <c r="C72" s="574"/>
      <c r="D72" s="574"/>
      <c r="E72" s="574"/>
      <c r="F72" s="575"/>
      <c r="G72" s="576"/>
      <c r="H72" s="577"/>
      <c r="I72" s="577"/>
      <c r="J72" s="577"/>
      <c r="K72" s="577"/>
      <c r="L72" s="577"/>
      <c r="M72" s="577"/>
      <c r="N72" s="577"/>
      <c r="O72" s="577"/>
      <c r="P72" s="577"/>
      <c r="Q72" s="577"/>
      <c r="R72" s="577"/>
      <c r="S72" s="578"/>
      <c r="T72" s="576" t="s">
        <v>963</v>
      </c>
      <c r="U72" s="577"/>
      <c r="V72" s="577"/>
      <c r="W72" s="577"/>
      <c r="X72" s="577"/>
      <c r="Y72" s="577"/>
      <c r="Z72" s="577"/>
      <c r="AA72" s="577"/>
      <c r="AB72" s="577"/>
      <c r="AC72" s="577"/>
      <c r="AD72" s="577"/>
      <c r="AE72" s="577"/>
      <c r="AF72" s="577"/>
      <c r="AG72" s="578"/>
    </row>
    <row r="73" spans="1:33" ht="12">
      <c r="A73" s="573"/>
      <c r="B73" s="574"/>
      <c r="C73" s="574"/>
      <c r="D73" s="574"/>
      <c r="E73" s="574"/>
      <c r="F73" s="575"/>
      <c r="G73" s="576"/>
      <c r="H73" s="577"/>
      <c r="I73" s="577"/>
      <c r="J73" s="577"/>
      <c r="K73" s="577"/>
      <c r="L73" s="577"/>
      <c r="M73" s="577"/>
      <c r="N73" s="577"/>
      <c r="O73" s="577"/>
      <c r="P73" s="577"/>
      <c r="Q73" s="577"/>
      <c r="R73" s="577"/>
      <c r="S73" s="578"/>
      <c r="T73" s="576" t="s">
        <v>894</v>
      </c>
      <c r="U73" s="577"/>
      <c r="V73" s="577"/>
      <c r="W73" s="577"/>
      <c r="X73" s="577"/>
      <c r="Y73" s="577"/>
      <c r="Z73" s="577"/>
      <c r="AA73" s="577"/>
      <c r="AB73" s="577"/>
      <c r="AC73" s="577"/>
      <c r="AD73" s="577"/>
      <c r="AE73" s="577"/>
      <c r="AF73" s="577"/>
      <c r="AG73" s="578"/>
    </row>
    <row r="74" spans="1:33" ht="12">
      <c r="A74" s="573"/>
      <c r="B74" s="574"/>
      <c r="C74" s="574"/>
      <c r="D74" s="574"/>
      <c r="E74" s="574"/>
      <c r="F74" s="575"/>
      <c r="G74" s="576"/>
      <c r="H74" s="577"/>
      <c r="I74" s="577"/>
      <c r="J74" s="577"/>
      <c r="K74" s="577"/>
      <c r="L74" s="577"/>
      <c r="M74" s="577"/>
      <c r="N74" s="577"/>
      <c r="O74" s="577"/>
      <c r="P74" s="577"/>
      <c r="Q74" s="577"/>
      <c r="R74" s="577"/>
      <c r="S74" s="578"/>
      <c r="T74" s="576" t="s">
        <v>619</v>
      </c>
      <c r="U74" s="577"/>
      <c r="V74" s="577"/>
      <c r="W74" s="577"/>
      <c r="X74" s="577"/>
      <c r="Y74" s="577"/>
      <c r="Z74" s="577"/>
      <c r="AA74" s="577"/>
      <c r="AB74" s="577"/>
      <c r="AC74" s="577"/>
      <c r="AD74" s="577"/>
      <c r="AE74" s="577"/>
      <c r="AF74" s="577"/>
      <c r="AG74" s="578"/>
    </row>
    <row r="75" spans="1:33" ht="12">
      <c r="A75" s="573"/>
      <c r="B75" s="574"/>
      <c r="C75" s="574"/>
      <c r="D75" s="574"/>
      <c r="E75" s="574"/>
      <c r="F75" s="575"/>
      <c r="G75" s="576"/>
      <c r="H75" s="577"/>
      <c r="I75" s="577"/>
      <c r="J75" s="577"/>
      <c r="K75" s="577"/>
      <c r="L75" s="577"/>
      <c r="M75" s="577"/>
      <c r="N75" s="577"/>
      <c r="O75" s="577"/>
      <c r="P75" s="577"/>
      <c r="Q75" s="577"/>
      <c r="R75" s="577"/>
      <c r="S75" s="578"/>
      <c r="T75" s="576" t="s">
        <v>964</v>
      </c>
      <c r="U75" s="577"/>
      <c r="V75" s="577"/>
      <c r="W75" s="577"/>
      <c r="X75" s="577"/>
      <c r="Y75" s="577"/>
      <c r="Z75" s="577"/>
      <c r="AA75" s="577"/>
      <c r="AB75" s="577"/>
      <c r="AC75" s="577"/>
      <c r="AD75" s="577"/>
      <c r="AE75" s="577"/>
      <c r="AF75" s="577"/>
      <c r="AG75" s="578"/>
    </row>
    <row r="76" spans="1:33" ht="8.25" customHeight="1">
      <c r="A76" s="579"/>
      <c r="B76" s="579"/>
      <c r="C76" s="579"/>
      <c r="D76" s="579"/>
      <c r="E76" s="579"/>
      <c r="F76" s="579"/>
      <c r="G76" s="580"/>
      <c r="H76" s="580"/>
      <c r="I76" s="580"/>
      <c r="J76" s="580"/>
      <c r="K76" s="580"/>
      <c r="L76" s="580"/>
      <c r="M76" s="580"/>
      <c r="N76" s="580"/>
      <c r="O76" s="580"/>
      <c r="P76" s="580"/>
      <c r="Q76" s="580"/>
      <c r="R76" s="580"/>
      <c r="S76" s="580"/>
      <c r="T76" s="581"/>
      <c r="U76" s="581"/>
      <c r="V76" s="581"/>
      <c r="W76" s="581"/>
      <c r="X76" s="581"/>
      <c r="Y76" s="581"/>
      <c r="Z76" s="581"/>
      <c r="AA76" s="581"/>
      <c r="AB76" s="581"/>
      <c r="AC76" s="581"/>
      <c r="AD76" s="581"/>
      <c r="AE76" s="581"/>
      <c r="AF76" s="581"/>
      <c r="AG76" s="581"/>
    </row>
    <row r="77" spans="1:33" ht="12">
      <c r="A77" s="573" t="s">
        <v>1550</v>
      </c>
      <c r="B77" s="574"/>
      <c r="C77" s="574"/>
      <c r="D77" s="574"/>
      <c r="E77" s="574"/>
      <c r="F77" s="575"/>
      <c r="G77" s="576"/>
      <c r="H77" s="577"/>
      <c r="I77" s="577"/>
      <c r="J77" s="577"/>
      <c r="K77" s="577"/>
      <c r="L77" s="577"/>
      <c r="M77" s="577"/>
      <c r="N77" s="577"/>
      <c r="O77" s="577"/>
      <c r="P77" s="577"/>
      <c r="Q77" s="577"/>
      <c r="R77" s="577"/>
      <c r="S77" s="578"/>
      <c r="T77" s="576" t="s">
        <v>619</v>
      </c>
      <c r="U77" s="577"/>
      <c r="V77" s="577"/>
      <c r="W77" s="577"/>
      <c r="X77" s="577"/>
      <c r="Y77" s="577"/>
      <c r="Z77" s="577"/>
      <c r="AA77" s="577"/>
      <c r="AB77" s="577"/>
      <c r="AC77" s="577"/>
      <c r="AD77" s="577"/>
      <c r="AE77" s="577"/>
      <c r="AF77" s="577"/>
      <c r="AG77" s="578"/>
    </row>
    <row r="78" spans="1:33" ht="12">
      <c r="A78" s="573"/>
      <c r="B78" s="574"/>
      <c r="C78" s="574"/>
      <c r="D78" s="574"/>
      <c r="E78" s="574"/>
      <c r="F78" s="575"/>
      <c r="G78" s="576"/>
      <c r="H78" s="577"/>
      <c r="I78" s="577"/>
      <c r="J78" s="577"/>
      <c r="K78" s="577"/>
      <c r="L78" s="577"/>
      <c r="M78" s="577"/>
      <c r="N78" s="577"/>
      <c r="O78" s="577"/>
      <c r="P78" s="577"/>
      <c r="Q78" s="577"/>
      <c r="R78" s="577"/>
      <c r="S78" s="578"/>
      <c r="T78" s="576" t="s">
        <v>1551</v>
      </c>
      <c r="U78" s="577"/>
      <c r="V78" s="577"/>
      <c r="W78" s="577"/>
      <c r="X78" s="577"/>
      <c r="Y78" s="577"/>
      <c r="Z78" s="577"/>
      <c r="AA78" s="577"/>
      <c r="AB78" s="577"/>
      <c r="AC78" s="577"/>
      <c r="AD78" s="577"/>
      <c r="AE78" s="577"/>
      <c r="AF78" s="577"/>
      <c r="AG78" s="578"/>
    </row>
    <row r="79" spans="1:33" ht="8.25" customHeight="1">
      <c r="A79" s="567"/>
      <c r="B79" s="568"/>
      <c r="C79" s="568"/>
      <c r="D79" s="568"/>
      <c r="E79" s="568"/>
      <c r="F79" s="569"/>
      <c r="G79" s="570"/>
      <c r="H79" s="571"/>
      <c r="I79" s="571"/>
      <c r="J79" s="571"/>
      <c r="K79" s="571"/>
      <c r="L79" s="571"/>
      <c r="M79" s="571"/>
      <c r="N79" s="571"/>
      <c r="O79" s="571"/>
      <c r="P79" s="571"/>
      <c r="Q79" s="571"/>
      <c r="R79" s="571"/>
      <c r="S79" s="572"/>
      <c r="T79" s="570"/>
      <c r="U79" s="571"/>
      <c r="V79" s="571"/>
      <c r="W79" s="571"/>
      <c r="X79" s="571"/>
      <c r="Y79" s="571"/>
      <c r="Z79" s="571"/>
      <c r="AA79" s="571"/>
      <c r="AB79" s="571"/>
      <c r="AC79" s="571"/>
      <c r="AD79" s="571"/>
      <c r="AE79" s="571"/>
      <c r="AF79" s="571"/>
      <c r="AG79" s="572"/>
    </row>
    <row r="138" ht="12">
      <c r="F138" s="11">
        <v>0</v>
      </c>
    </row>
  </sheetData>
  <sheetProtection/>
  <mergeCells count="199">
    <mergeCell ref="G70:S70"/>
    <mergeCell ref="T70:AG70"/>
    <mergeCell ref="A69:F69"/>
    <mergeCell ref="G69:S69"/>
    <mergeCell ref="T69:AG69"/>
    <mergeCell ref="A70:F70"/>
    <mergeCell ref="A65:F65"/>
    <mergeCell ref="G65:S65"/>
    <mergeCell ref="T65:AG65"/>
    <mergeCell ref="A68:F68"/>
    <mergeCell ref="G68:S68"/>
    <mergeCell ref="T68:AG68"/>
    <mergeCell ref="A66:F66"/>
    <mergeCell ref="G66:S66"/>
    <mergeCell ref="T66:AG66"/>
    <mergeCell ref="A67:F67"/>
    <mergeCell ref="A56:F56"/>
    <mergeCell ref="G56:S56"/>
    <mergeCell ref="T56:AG56"/>
    <mergeCell ref="A55:F55"/>
    <mergeCell ref="T55:AG55"/>
    <mergeCell ref="A47:F47"/>
    <mergeCell ref="G47:S47"/>
    <mergeCell ref="A48:F48"/>
    <mergeCell ref="G55:S55"/>
    <mergeCell ref="A54:F54"/>
    <mergeCell ref="T71:AG71"/>
    <mergeCell ref="A44:F44"/>
    <mergeCell ref="T49:AG49"/>
    <mergeCell ref="T48:AG48"/>
    <mergeCell ref="T51:AG51"/>
    <mergeCell ref="A52:F52"/>
    <mergeCell ref="G52:S52"/>
    <mergeCell ref="T52:AG52"/>
    <mergeCell ref="G67:S67"/>
    <mergeCell ref="T67:AG67"/>
    <mergeCell ref="A35:F35"/>
    <mergeCell ref="A36:F36"/>
    <mergeCell ref="G45:S45"/>
    <mergeCell ref="A46:F46"/>
    <mergeCell ref="G46:S46"/>
    <mergeCell ref="A43:F43"/>
    <mergeCell ref="G43:S43"/>
    <mergeCell ref="A42:F42"/>
    <mergeCell ref="A38:F38"/>
    <mergeCell ref="A39:F39"/>
    <mergeCell ref="A71:F71"/>
    <mergeCell ref="G71:S71"/>
    <mergeCell ref="G36:S36"/>
    <mergeCell ref="G37:S37"/>
    <mergeCell ref="G38:S38"/>
    <mergeCell ref="G44:S44"/>
    <mergeCell ref="G39:S39"/>
    <mergeCell ref="G40:S40"/>
    <mergeCell ref="G41:S41"/>
    <mergeCell ref="G42:S42"/>
    <mergeCell ref="A33:F33"/>
    <mergeCell ref="A34:F34"/>
    <mergeCell ref="A32:F32"/>
    <mergeCell ref="A26:F26"/>
    <mergeCell ref="A27:F27"/>
    <mergeCell ref="A28:F28"/>
    <mergeCell ref="A40:F40"/>
    <mergeCell ref="A41:F41"/>
    <mergeCell ref="A37:F37"/>
    <mergeCell ref="A29:F29"/>
    <mergeCell ref="A22:F22"/>
    <mergeCell ref="A23:F23"/>
    <mergeCell ref="A24:F24"/>
    <mergeCell ref="A25:F25"/>
    <mergeCell ref="A30:F30"/>
    <mergeCell ref="A31:F31"/>
    <mergeCell ref="A18:F18"/>
    <mergeCell ref="A19:F19"/>
    <mergeCell ref="A20:F20"/>
    <mergeCell ref="A21:F21"/>
    <mergeCell ref="G31:S31"/>
    <mergeCell ref="G33:S33"/>
    <mergeCell ref="G20:S20"/>
    <mergeCell ref="G21:S21"/>
    <mergeCell ref="G25:S25"/>
    <mergeCell ref="G26:S26"/>
    <mergeCell ref="G22:S22"/>
    <mergeCell ref="G23:S23"/>
    <mergeCell ref="G24:S24"/>
    <mergeCell ref="G34:S34"/>
    <mergeCell ref="G35:S35"/>
    <mergeCell ref="G32:S32"/>
    <mergeCell ref="G27:S27"/>
    <mergeCell ref="G28:S28"/>
    <mergeCell ref="G29:S29"/>
    <mergeCell ref="G30:S30"/>
    <mergeCell ref="T45:AG45"/>
    <mergeCell ref="T46:AG46"/>
    <mergeCell ref="T47:AG47"/>
    <mergeCell ref="T40:AG40"/>
    <mergeCell ref="T41:AG41"/>
    <mergeCell ref="T42:AG42"/>
    <mergeCell ref="T44:AG44"/>
    <mergeCell ref="T43:AG43"/>
    <mergeCell ref="T39:AG39"/>
    <mergeCell ref="T31:AG31"/>
    <mergeCell ref="T33:AG33"/>
    <mergeCell ref="T34:AG34"/>
    <mergeCell ref="T35:AG35"/>
    <mergeCell ref="T32:AG32"/>
    <mergeCell ref="T28:AG28"/>
    <mergeCell ref="T29:AG29"/>
    <mergeCell ref="T30:AG30"/>
    <mergeCell ref="T38:AG38"/>
    <mergeCell ref="T24:AG24"/>
    <mergeCell ref="T25:AG25"/>
    <mergeCell ref="T26:AG26"/>
    <mergeCell ref="T27:AG27"/>
    <mergeCell ref="T36:AG36"/>
    <mergeCell ref="T37:AG37"/>
    <mergeCell ref="T20:AG20"/>
    <mergeCell ref="T21:AG21"/>
    <mergeCell ref="T22:AG22"/>
    <mergeCell ref="T23:AG23"/>
    <mergeCell ref="G13:S14"/>
    <mergeCell ref="T13:AG14"/>
    <mergeCell ref="T17:AG17"/>
    <mergeCell ref="G15:S15"/>
    <mergeCell ref="G16:S16"/>
    <mergeCell ref="G17:S17"/>
    <mergeCell ref="A13:F14"/>
    <mergeCell ref="T19:AG19"/>
    <mergeCell ref="G18:S18"/>
    <mergeCell ref="G19:S19"/>
    <mergeCell ref="A15:F15"/>
    <mergeCell ref="A16:F16"/>
    <mergeCell ref="A17:F17"/>
    <mergeCell ref="T18:AG18"/>
    <mergeCell ref="T15:AG15"/>
    <mergeCell ref="T16:AG16"/>
    <mergeCell ref="G54:S54"/>
    <mergeCell ref="T54:AG54"/>
    <mergeCell ref="A53:F53"/>
    <mergeCell ref="G53:S53"/>
    <mergeCell ref="G50:S50"/>
    <mergeCell ref="A45:F45"/>
    <mergeCell ref="G48:S48"/>
    <mergeCell ref="A49:F49"/>
    <mergeCell ref="G49:S49"/>
    <mergeCell ref="A51:F51"/>
    <mergeCell ref="G51:S51"/>
    <mergeCell ref="T57:AG57"/>
    <mergeCell ref="A61:F61"/>
    <mergeCell ref="G61:S61"/>
    <mergeCell ref="A50:F50"/>
    <mergeCell ref="G60:S60"/>
    <mergeCell ref="A57:F57"/>
    <mergeCell ref="G57:S57"/>
    <mergeCell ref="T53:AG53"/>
    <mergeCell ref="T59:AG59"/>
    <mergeCell ref="A58:F58"/>
    <mergeCell ref="G58:S58"/>
    <mergeCell ref="T58:AG58"/>
    <mergeCell ref="A64:F64"/>
    <mergeCell ref="G64:S64"/>
    <mergeCell ref="T64:AG64"/>
    <mergeCell ref="A63:F63"/>
    <mergeCell ref="G63:S63"/>
    <mergeCell ref="T63:AG63"/>
    <mergeCell ref="B4:AG10"/>
    <mergeCell ref="A62:F62"/>
    <mergeCell ref="G62:S62"/>
    <mergeCell ref="T62:AG62"/>
    <mergeCell ref="A60:F60"/>
    <mergeCell ref="T61:AG61"/>
    <mergeCell ref="T60:AG60"/>
    <mergeCell ref="T50:AG50"/>
    <mergeCell ref="A59:F59"/>
    <mergeCell ref="G59:S59"/>
    <mergeCell ref="A72:F72"/>
    <mergeCell ref="G72:S72"/>
    <mergeCell ref="T72:AG72"/>
    <mergeCell ref="A73:F73"/>
    <mergeCell ref="G73:S73"/>
    <mergeCell ref="T73:AG73"/>
    <mergeCell ref="A76:F76"/>
    <mergeCell ref="G76:S76"/>
    <mergeCell ref="T76:AG76"/>
    <mergeCell ref="A74:F74"/>
    <mergeCell ref="G74:S74"/>
    <mergeCell ref="T74:AG74"/>
    <mergeCell ref="A75:F75"/>
    <mergeCell ref="G75:S75"/>
    <mergeCell ref="T75:AG75"/>
    <mergeCell ref="A79:F79"/>
    <mergeCell ref="G79:S79"/>
    <mergeCell ref="T79:AG79"/>
    <mergeCell ref="A77:F77"/>
    <mergeCell ref="G77:S77"/>
    <mergeCell ref="T77:AG77"/>
    <mergeCell ref="A78:F78"/>
    <mergeCell ref="G78:S78"/>
    <mergeCell ref="T78:AG78"/>
  </mergeCells>
  <printOptions/>
  <pageMargins left="0.7874015748031497" right="0.7874015748031497" top="0.9055118110236221" bottom="0.8661417322834646" header="0.5118110236220472" footer="0.5118110236220472"/>
  <pageSetup firstPageNumber="2" useFirstPageNumber="1" horizontalDpi="600" verticalDpi="600" orientation="portrait" paperSize="9" scale="91"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34"/>
  </sheetPr>
  <dimension ref="A1:AG152"/>
  <sheetViews>
    <sheetView view="pageBreakPreview" zoomScaleSheetLayoutView="100" zoomScalePageLayoutView="0" workbookViewId="0" topLeftCell="A1">
      <selection activeCell="R29" sqref="R29"/>
    </sheetView>
  </sheetViews>
  <sheetFormatPr defaultColWidth="2.625" defaultRowHeight="13.5"/>
  <cols>
    <col min="1" max="16384" width="2.625" style="11" customWidth="1"/>
  </cols>
  <sheetData>
    <row r="1" ht="12">
      <c r="A1" s="11" t="s">
        <v>350</v>
      </c>
    </row>
    <row r="3" ht="12">
      <c r="A3" s="11" t="s">
        <v>112</v>
      </c>
    </row>
    <row r="5" spans="1:33" ht="12">
      <c r="A5" s="15"/>
      <c r="B5" s="16"/>
      <c r="C5" s="16"/>
      <c r="D5" s="16"/>
      <c r="E5" s="16"/>
      <c r="F5" s="16"/>
      <c r="G5" s="16"/>
      <c r="H5" s="16"/>
      <c r="I5" s="16"/>
      <c r="J5" s="16"/>
      <c r="K5" s="16"/>
      <c r="L5" s="16"/>
      <c r="M5" s="16"/>
      <c r="N5" s="16"/>
      <c r="O5" s="16"/>
      <c r="P5" s="16"/>
      <c r="Q5" s="16"/>
      <c r="R5" s="16"/>
      <c r="S5" s="16"/>
      <c r="T5" s="16"/>
      <c r="U5" s="16"/>
      <c r="V5" s="16"/>
      <c r="W5" s="16"/>
      <c r="X5" s="16"/>
      <c r="Y5" s="531"/>
      <c r="Z5" s="531"/>
      <c r="AA5" s="531"/>
      <c r="AB5" s="531"/>
      <c r="AC5" s="531"/>
      <c r="AD5" s="531"/>
      <c r="AE5" s="531"/>
      <c r="AF5" s="531"/>
      <c r="AG5" s="530" t="s">
        <v>1366</v>
      </c>
    </row>
    <row r="6" spans="1:33" ht="12">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33" ht="12">
      <c r="A7" s="13"/>
      <c r="B7" s="610" t="s">
        <v>113</v>
      </c>
      <c r="C7" s="611"/>
      <c r="D7" s="611"/>
      <c r="E7" s="612"/>
      <c r="F7" s="17"/>
      <c r="G7" s="17"/>
      <c r="H7" s="17"/>
      <c r="T7" s="17"/>
      <c r="U7" s="17"/>
      <c r="V7" s="17"/>
      <c r="W7" s="17"/>
      <c r="X7" s="17"/>
      <c r="Y7" s="17"/>
      <c r="Z7" s="17"/>
      <c r="AA7" s="17"/>
      <c r="AB7" s="17"/>
      <c r="AC7" s="17"/>
      <c r="AD7" s="17"/>
      <c r="AE7" s="17"/>
      <c r="AF7" s="17"/>
      <c r="AG7" s="18"/>
    </row>
    <row r="8" spans="1:33" ht="12">
      <c r="A8" s="13"/>
      <c r="B8" s="17"/>
      <c r="C8" s="15"/>
      <c r="D8" s="17"/>
      <c r="E8" s="17"/>
      <c r="F8" s="17"/>
      <c r="H8" s="17"/>
      <c r="O8" s="17"/>
      <c r="P8" s="17"/>
      <c r="Q8" s="17"/>
      <c r="R8" s="17"/>
      <c r="S8" s="17"/>
      <c r="T8" s="17"/>
      <c r="U8" s="17"/>
      <c r="V8" s="17"/>
      <c r="W8" s="17"/>
      <c r="X8" s="17"/>
      <c r="Y8" s="17"/>
      <c r="Z8" s="17"/>
      <c r="AA8" s="17"/>
      <c r="AB8" s="17"/>
      <c r="AC8" s="17"/>
      <c r="AD8" s="17"/>
      <c r="AE8" s="17"/>
      <c r="AF8" s="17"/>
      <c r="AG8" s="18"/>
    </row>
    <row r="9" spans="1:33" ht="12">
      <c r="A9" s="13"/>
      <c r="B9" s="17"/>
      <c r="C9" s="610" t="s">
        <v>871</v>
      </c>
      <c r="D9" s="611"/>
      <c r="E9" s="611"/>
      <c r="F9" s="612"/>
      <c r="H9" s="17"/>
      <c r="M9" s="17"/>
      <c r="N9" s="17"/>
      <c r="O9" s="17"/>
      <c r="P9" s="17"/>
      <c r="Q9" s="17"/>
      <c r="R9" s="17"/>
      <c r="S9" s="17"/>
      <c r="T9" s="17"/>
      <c r="U9" s="17"/>
      <c r="V9" s="17"/>
      <c r="W9" s="17"/>
      <c r="X9" s="17"/>
      <c r="Y9" s="17"/>
      <c r="Z9" s="17"/>
      <c r="AA9" s="17"/>
      <c r="AB9" s="17"/>
      <c r="AC9" s="17"/>
      <c r="AD9" s="17"/>
      <c r="AE9" s="17"/>
      <c r="AF9" s="17"/>
      <c r="AG9" s="18"/>
    </row>
    <row r="10" spans="1:33" ht="12">
      <c r="A10" s="13"/>
      <c r="B10" s="17"/>
      <c r="C10" s="15"/>
      <c r="D10" s="19"/>
      <c r="E10" s="17"/>
      <c r="F10" s="17"/>
      <c r="G10" s="17"/>
      <c r="H10" s="14"/>
      <c r="I10" s="14"/>
      <c r="J10" s="14"/>
      <c r="K10" s="14"/>
      <c r="L10" s="14"/>
      <c r="M10" s="14"/>
      <c r="S10" s="17"/>
      <c r="T10" s="17"/>
      <c r="U10" s="17"/>
      <c r="V10" s="17"/>
      <c r="W10" s="17"/>
      <c r="AD10" s="17"/>
      <c r="AE10" s="17"/>
      <c r="AF10" s="17"/>
      <c r="AG10" s="18"/>
    </row>
    <row r="11" spans="1:33" ht="12">
      <c r="A11" s="13"/>
      <c r="B11" s="17"/>
      <c r="C11" s="13"/>
      <c r="D11" s="606" t="s">
        <v>58</v>
      </c>
      <c r="E11" s="607"/>
      <c r="F11" s="607"/>
      <c r="G11" s="607"/>
      <c r="H11" s="607"/>
      <c r="I11" s="608"/>
      <c r="L11" s="17"/>
      <c r="N11" s="606" t="s">
        <v>1367</v>
      </c>
      <c r="O11" s="607"/>
      <c r="P11" s="607"/>
      <c r="Q11" s="607"/>
      <c r="R11" s="607"/>
      <c r="S11" s="608"/>
      <c r="T11" s="15"/>
      <c r="U11" s="16"/>
      <c r="V11" s="16"/>
      <c r="W11" s="559"/>
      <c r="X11" s="606" t="s">
        <v>1414</v>
      </c>
      <c r="Y11" s="607"/>
      <c r="Z11" s="607"/>
      <c r="AA11" s="607"/>
      <c r="AB11" s="607"/>
      <c r="AC11" s="608"/>
      <c r="AF11" s="17"/>
      <c r="AG11" s="18"/>
    </row>
    <row r="12" spans="1:33" ht="12">
      <c r="A12" s="13"/>
      <c r="B12" s="17"/>
      <c r="C12" s="13"/>
      <c r="D12" s="17"/>
      <c r="E12" s="13"/>
      <c r="F12" s="17"/>
      <c r="G12" s="17"/>
      <c r="H12" s="17"/>
      <c r="O12" s="558"/>
      <c r="P12" s="129"/>
      <c r="Q12" s="129"/>
      <c r="R12" s="129"/>
      <c r="S12" s="129"/>
      <c r="W12" s="161"/>
      <c r="Y12" s="558"/>
      <c r="Z12" s="129"/>
      <c r="AA12" s="129"/>
      <c r="AB12" s="129"/>
      <c r="AC12" s="129"/>
      <c r="AF12" s="17"/>
      <c r="AG12" s="18"/>
    </row>
    <row r="13" spans="1:33" ht="12">
      <c r="A13" s="13"/>
      <c r="B13" s="17"/>
      <c r="C13" s="13"/>
      <c r="D13" s="17"/>
      <c r="E13" s="606" t="s">
        <v>351</v>
      </c>
      <c r="F13" s="607"/>
      <c r="G13" s="607"/>
      <c r="H13" s="607"/>
      <c r="I13" s="607"/>
      <c r="J13" s="607"/>
      <c r="K13" s="608"/>
      <c r="O13" s="606" t="s">
        <v>1368</v>
      </c>
      <c r="P13" s="607"/>
      <c r="Q13" s="607"/>
      <c r="R13" s="607"/>
      <c r="S13" s="607"/>
      <c r="T13" s="607"/>
      <c r="U13" s="608"/>
      <c r="W13" s="161"/>
      <c r="Y13" s="606" t="s">
        <v>1415</v>
      </c>
      <c r="Z13" s="607"/>
      <c r="AA13" s="607"/>
      <c r="AB13" s="607"/>
      <c r="AC13" s="607"/>
      <c r="AD13" s="607"/>
      <c r="AE13" s="608"/>
      <c r="AF13" s="17"/>
      <c r="AG13" s="18"/>
    </row>
    <row r="14" spans="1:33" ht="12">
      <c r="A14" s="13"/>
      <c r="B14" s="17"/>
      <c r="C14" s="13"/>
      <c r="D14" s="17"/>
      <c r="E14" s="13"/>
      <c r="F14" s="17"/>
      <c r="G14" s="17"/>
      <c r="H14" s="17"/>
      <c r="O14" s="13"/>
      <c r="P14" s="17"/>
      <c r="Q14" s="17"/>
      <c r="R14" s="17"/>
      <c r="S14" s="17"/>
      <c r="T14" s="17"/>
      <c r="U14" s="17"/>
      <c r="W14" s="161"/>
      <c r="Y14" s="13"/>
      <c r="Z14" s="17"/>
      <c r="AA14" s="17"/>
      <c r="AB14" s="17"/>
      <c r="AC14" s="17"/>
      <c r="AD14" s="17"/>
      <c r="AE14" s="17"/>
      <c r="AF14" s="17"/>
      <c r="AG14" s="18"/>
    </row>
    <row r="15" spans="1:33" ht="12">
      <c r="A15" s="13"/>
      <c r="B15" s="17"/>
      <c r="C15" s="13"/>
      <c r="D15" s="17"/>
      <c r="E15" s="606" t="s">
        <v>352</v>
      </c>
      <c r="F15" s="607"/>
      <c r="G15" s="607"/>
      <c r="H15" s="607"/>
      <c r="I15" s="607"/>
      <c r="J15" s="607"/>
      <c r="K15" s="608"/>
      <c r="O15" s="606" t="s">
        <v>355</v>
      </c>
      <c r="P15" s="607"/>
      <c r="Q15" s="607"/>
      <c r="R15" s="607"/>
      <c r="S15" s="607"/>
      <c r="T15" s="607"/>
      <c r="U15" s="608"/>
      <c r="W15" s="161"/>
      <c r="Y15" s="606" t="s">
        <v>1416</v>
      </c>
      <c r="Z15" s="607"/>
      <c r="AA15" s="607"/>
      <c r="AB15" s="607"/>
      <c r="AC15" s="607"/>
      <c r="AD15" s="607"/>
      <c r="AE15" s="608"/>
      <c r="AF15" s="17"/>
      <c r="AG15" s="18"/>
    </row>
    <row r="16" spans="1:33" ht="12">
      <c r="A16" s="13"/>
      <c r="B16" s="17"/>
      <c r="C16" s="13"/>
      <c r="D16" s="17"/>
      <c r="E16" s="13"/>
      <c r="F16" s="17"/>
      <c r="G16" s="17"/>
      <c r="H16" s="17"/>
      <c r="O16" s="13"/>
      <c r="P16" s="17"/>
      <c r="Q16" s="17"/>
      <c r="R16" s="17"/>
      <c r="S16" s="17"/>
      <c r="T16" s="17"/>
      <c r="U16" s="17"/>
      <c r="W16" s="161"/>
      <c r="Y16" s="13"/>
      <c r="Z16" s="17"/>
      <c r="AA16" s="17"/>
      <c r="AB16" s="17"/>
      <c r="AC16" s="17"/>
      <c r="AD16" s="17"/>
      <c r="AE16" s="17"/>
      <c r="AF16" s="17"/>
      <c r="AG16" s="18"/>
    </row>
    <row r="17" spans="1:33" ht="12">
      <c r="A17" s="13"/>
      <c r="B17" s="17"/>
      <c r="C17" s="13"/>
      <c r="D17" s="17"/>
      <c r="E17" s="606" t="s">
        <v>353</v>
      </c>
      <c r="F17" s="607"/>
      <c r="G17" s="607"/>
      <c r="H17" s="607"/>
      <c r="I17" s="607"/>
      <c r="J17" s="607"/>
      <c r="K17" s="608"/>
      <c r="O17" s="606" t="s">
        <v>356</v>
      </c>
      <c r="P17" s="607"/>
      <c r="Q17" s="607"/>
      <c r="R17" s="607"/>
      <c r="S17" s="607"/>
      <c r="T17" s="607"/>
      <c r="U17" s="608"/>
      <c r="W17" s="161"/>
      <c r="Y17" s="606" t="s">
        <v>1417</v>
      </c>
      <c r="Z17" s="607"/>
      <c r="AA17" s="607"/>
      <c r="AB17" s="607"/>
      <c r="AC17" s="607"/>
      <c r="AD17" s="607"/>
      <c r="AE17" s="608"/>
      <c r="AF17" s="17"/>
      <c r="AG17" s="18"/>
    </row>
    <row r="18" spans="1:33" ht="12">
      <c r="A18" s="13"/>
      <c r="B18" s="17"/>
      <c r="C18" s="13"/>
      <c r="D18" s="17"/>
      <c r="E18" s="13"/>
      <c r="F18" s="17"/>
      <c r="G18" s="17"/>
      <c r="H18" s="17"/>
      <c r="O18" s="13"/>
      <c r="P18" s="17"/>
      <c r="Q18" s="17"/>
      <c r="R18" s="17"/>
      <c r="S18" s="17"/>
      <c r="T18" s="17"/>
      <c r="U18" s="17"/>
      <c r="W18" s="471"/>
      <c r="Y18" s="13"/>
      <c r="Z18" s="17"/>
      <c r="AA18" s="17"/>
      <c r="AB18" s="17"/>
      <c r="AC18" s="17"/>
      <c r="AD18" s="17"/>
      <c r="AE18" s="17"/>
      <c r="AF18" s="17"/>
      <c r="AG18" s="18"/>
    </row>
    <row r="19" spans="1:33" ht="12">
      <c r="A19" s="13"/>
      <c r="B19" s="17"/>
      <c r="C19" s="13"/>
      <c r="D19" s="17"/>
      <c r="E19" s="606" t="s">
        <v>354</v>
      </c>
      <c r="F19" s="607"/>
      <c r="G19" s="607"/>
      <c r="H19" s="607"/>
      <c r="I19" s="607"/>
      <c r="J19" s="607"/>
      <c r="K19" s="608"/>
      <c r="O19" s="606" t="s">
        <v>571</v>
      </c>
      <c r="P19" s="607"/>
      <c r="Q19" s="607"/>
      <c r="R19" s="607"/>
      <c r="S19" s="607"/>
      <c r="T19" s="607"/>
      <c r="U19" s="608"/>
      <c r="Y19" s="606" t="s">
        <v>1418</v>
      </c>
      <c r="Z19" s="607"/>
      <c r="AA19" s="607"/>
      <c r="AB19" s="607"/>
      <c r="AC19" s="607"/>
      <c r="AD19" s="607"/>
      <c r="AE19" s="608"/>
      <c r="AF19" s="17"/>
      <c r="AG19" s="18"/>
    </row>
    <row r="20" spans="1:33" ht="12">
      <c r="A20" s="13"/>
      <c r="B20" s="17"/>
      <c r="C20" s="13"/>
      <c r="D20" s="17"/>
      <c r="E20" s="129"/>
      <c r="F20" s="129"/>
      <c r="G20" s="129"/>
      <c r="H20" s="129"/>
      <c r="I20" s="129"/>
      <c r="J20" s="129"/>
      <c r="K20" s="129"/>
      <c r="O20" s="129"/>
      <c r="P20" s="129"/>
      <c r="Q20" s="129"/>
      <c r="R20" s="129"/>
      <c r="S20" s="129"/>
      <c r="T20" s="129"/>
      <c r="U20" s="129"/>
      <c r="Y20" s="13"/>
      <c r="Z20" s="17"/>
      <c r="AA20" s="17"/>
      <c r="AB20" s="17"/>
      <c r="AC20" s="17"/>
      <c r="AD20" s="17"/>
      <c r="AE20" s="17"/>
      <c r="AF20" s="17"/>
      <c r="AG20" s="18"/>
    </row>
    <row r="21" spans="1:33" ht="12">
      <c r="A21" s="13"/>
      <c r="B21" s="17"/>
      <c r="C21" s="13"/>
      <c r="D21" s="17"/>
      <c r="E21" s="129"/>
      <c r="F21" s="129"/>
      <c r="G21" s="129"/>
      <c r="H21" s="129"/>
      <c r="I21" s="129"/>
      <c r="J21" s="129"/>
      <c r="K21" s="129"/>
      <c r="O21" s="129"/>
      <c r="P21" s="129"/>
      <c r="Q21" s="129"/>
      <c r="R21" s="129"/>
      <c r="S21" s="129"/>
      <c r="T21" s="129"/>
      <c r="U21" s="129"/>
      <c r="Y21" s="606" t="s">
        <v>1419</v>
      </c>
      <c r="Z21" s="607"/>
      <c r="AA21" s="607"/>
      <c r="AB21" s="607"/>
      <c r="AC21" s="607"/>
      <c r="AD21" s="607"/>
      <c r="AE21" s="608"/>
      <c r="AF21" s="17"/>
      <c r="AG21" s="18"/>
    </row>
    <row r="22" spans="1:33" ht="12">
      <c r="A22" s="13"/>
      <c r="B22" s="17"/>
      <c r="C22" s="13"/>
      <c r="D22" s="17"/>
      <c r="E22" s="17"/>
      <c r="F22" s="17"/>
      <c r="G22" s="17"/>
      <c r="H22" s="17"/>
      <c r="I22" s="17"/>
      <c r="J22" s="17"/>
      <c r="K22" s="17"/>
      <c r="O22" s="17"/>
      <c r="P22" s="17"/>
      <c r="Q22" s="17"/>
      <c r="R22" s="17"/>
      <c r="S22" s="17"/>
      <c r="T22" s="17"/>
      <c r="U22" s="17"/>
      <c r="X22" s="17"/>
      <c r="Y22" s="17"/>
      <c r="Z22" s="17"/>
      <c r="AA22" s="17"/>
      <c r="AB22" s="17"/>
      <c r="AC22" s="17"/>
      <c r="AD22" s="17"/>
      <c r="AE22" s="17"/>
      <c r="AF22" s="17"/>
      <c r="AG22" s="18"/>
    </row>
    <row r="23" spans="1:33" ht="12">
      <c r="A23" s="13"/>
      <c r="B23" s="17"/>
      <c r="C23" s="13"/>
      <c r="D23" s="17"/>
      <c r="E23" s="17"/>
      <c r="F23" s="17"/>
      <c r="G23" s="17"/>
      <c r="H23" s="17"/>
      <c r="I23" s="17"/>
      <c r="J23" s="17"/>
      <c r="K23" s="17"/>
      <c r="O23" s="17"/>
      <c r="P23" s="17"/>
      <c r="Q23" s="17"/>
      <c r="R23" s="17"/>
      <c r="S23" s="17"/>
      <c r="T23" s="17"/>
      <c r="U23" s="17"/>
      <c r="X23" s="17"/>
      <c r="Y23" s="17"/>
      <c r="Z23" s="17"/>
      <c r="AA23" s="17"/>
      <c r="AB23" s="17"/>
      <c r="AC23" s="17"/>
      <c r="AD23" s="17"/>
      <c r="AE23" s="17"/>
      <c r="AF23" s="17"/>
      <c r="AG23" s="18"/>
    </row>
    <row r="24" spans="1:33" ht="12">
      <c r="A24" s="13"/>
      <c r="B24" s="17"/>
      <c r="C24" s="610" t="s">
        <v>1411</v>
      </c>
      <c r="D24" s="611"/>
      <c r="E24" s="611"/>
      <c r="F24" s="612"/>
      <c r="H24" s="17"/>
      <c r="M24" s="17"/>
      <c r="N24" s="17"/>
      <c r="O24" s="17"/>
      <c r="P24" s="17"/>
      <c r="Q24" s="17"/>
      <c r="R24" s="17"/>
      <c r="S24" s="17"/>
      <c r="T24" s="17"/>
      <c r="U24" s="17"/>
      <c r="X24" s="17"/>
      <c r="Y24" s="17"/>
      <c r="Z24" s="17"/>
      <c r="AA24" s="17"/>
      <c r="AB24" s="17"/>
      <c r="AC24" s="17"/>
      <c r="AD24" s="17"/>
      <c r="AE24" s="17"/>
      <c r="AF24" s="17"/>
      <c r="AG24" s="18"/>
    </row>
    <row r="25" spans="1:33" ht="12">
      <c r="A25" s="13"/>
      <c r="B25" s="17"/>
      <c r="C25" s="16"/>
      <c r="D25" s="19"/>
      <c r="E25" s="17"/>
      <c r="F25" s="17"/>
      <c r="G25" s="17"/>
      <c r="H25" s="14"/>
      <c r="I25" s="14"/>
      <c r="J25" s="14"/>
      <c r="K25" s="14"/>
      <c r="L25" s="14"/>
      <c r="M25" s="14"/>
      <c r="S25" s="17"/>
      <c r="T25" s="17"/>
      <c r="U25" s="17"/>
      <c r="X25" s="17"/>
      <c r="Y25" s="17"/>
      <c r="Z25" s="17"/>
      <c r="AA25" s="17"/>
      <c r="AB25" s="17"/>
      <c r="AC25" s="17"/>
      <c r="AD25" s="17"/>
      <c r="AE25" s="17"/>
      <c r="AF25" s="17"/>
      <c r="AG25" s="18"/>
    </row>
    <row r="26" spans="1:33" ht="12">
      <c r="A26" s="13"/>
      <c r="B26" s="17"/>
      <c r="C26" s="17"/>
      <c r="D26" s="606" t="s">
        <v>1412</v>
      </c>
      <c r="E26" s="607"/>
      <c r="F26" s="607"/>
      <c r="G26" s="607"/>
      <c r="H26" s="607"/>
      <c r="I26" s="608"/>
      <c r="L26" s="17"/>
      <c r="N26" s="606" t="s">
        <v>1413</v>
      </c>
      <c r="O26" s="607"/>
      <c r="P26" s="607"/>
      <c r="Q26" s="607"/>
      <c r="R26" s="607"/>
      <c r="S26" s="608"/>
      <c r="X26" s="17"/>
      <c r="Y26" s="17"/>
      <c r="Z26" s="17"/>
      <c r="AA26" s="17"/>
      <c r="AB26" s="17"/>
      <c r="AC26" s="17"/>
      <c r="AD26" s="17"/>
      <c r="AE26" s="17"/>
      <c r="AF26" s="17"/>
      <c r="AG26" s="18"/>
    </row>
    <row r="27" spans="1:33" ht="12">
      <c r="A27" s="13"/>
      <c r="B27" s="17"/>
      <c r="C27" s="17"/>
      <c r="D27" s="17"/>
      <c r="E27" s="13"/>
      <c r="F27" s="17"/>
      <c r="G27" s="17"/>
      <c r="H27" s="17"/>
      <c r="O27" s="558"/>
      <c r="P27" s="129"/>
      <c r="Q27" s="129"/>
      <c r="R27" s="129"/>
      <c r="S27" s="129"/>
      <c r="X27" s="17"/>
      <c r="Y27" s="17"/>
      <c r="Z27" s="17"/>
      <c r="AA27" s="17"/>
      <c r="AB27" s="17"/>
      <c r="AC27" s="17"/>
      <c r="AD27" s="17"/>
      <c r="AE27" s="17"/>
      <c r="AF27" s="17"/>
      <c r="AG27" s="18"/>
    </row>
    <row r="28" spans="1:33" ht="12">
      <c r="A28" s="13"/>
      <c r="B28" s="17"/>
      <c r="C28" s="17"/>
      <c r="D28" s="17"/>
      <c r="E28" s="606" t="s">
        <v>1557</v>
      </c>
      <c r="F28" s="607"/>
      <c r="G28" s="607"/>
      <c r="H28" s="607"/>
      <c r="I28" s="607"/>
      <c r="J28" s="607"/>
      <c r="K28" s="608"/>
      <c r="O28" s="606" t="s">
        <v>1561</v>
      </c>
      <c r="P28" s="607"/>
      <c r="Q28" s="607"/>
      <c r="R28" s="607"/>
      <c r="S28" s="607"/>
      <c r="T28" s="607"/>
      <c r="U28" s="608"/>
      <c r="X28" s="17"/>
      <c r="Y28" s="17"/>
      <c r="Z28" s="17"/>
      <c r="AA28" s="17"/>
      <c r="AB28" s="17"/>
      <c r="AC28" s="17"/>
      <c r="AD28" s="17"/>
      <c r="AE28" s="17"/>
      <c r="AF28" s="17"/>
      <c r="AG28" s="18"/>
    </row>
    <row r="29" spans="1:33" ht="12">
      <c r="A29" s="13"/>
      <c r="B29" s="17"/>
      <c r="C29" s="17"/>
      <c r="D29" s="17"/>
      <c r="E29" s="13"/>
      <c r="F29" s="17"/>
      <c r="G29" s="17"/>
      <c r="H29" s="17"/>
      <c r="O29" s="13"/>
      <c r="P29" s="17"/>
      <c r="Q29" s="17"/>
      <c r="R29" s="17"/>
      <c r="S29" s="17"/>
      <c r="T29" s="17"/>
      <c r="U29" s="17"/>
      <c r="X29" s="17"/>
      <c r="Y29" s="17"/>
      <c r="Z29" s="17"/>
      <c r="AA29" s="17"/>
      <c r="AB29" s="17"/>
      <c r="AC29" s="17"/>
      <c r="AD29" s="17"/>
      <c r="AE29" s="17"/>
      <c r="AF29" s="17"/>
      <c r="AG29" s="18"/>
    </row>
    <row r="30" spans="1:33" ht="12">
      <c r="A30" s="13"/>
      <c r="B30" s="17"/>
      <c r="C30" s="17"/>
      <c r="D30" s="17"/>
      <c r="E30" s="606" t="s">
        <v>1558</v>
      </c>
      <c r="F30" s="607"/>
      <c r="G30" s="607"/>
      <c r="H30" s="607"/>
      <c r="I30" s="607"/>
      <c r="J30" s="607"/>
      <c r="K30" s="608"/>
      <c r="O30" s="606" t="s">
        <v>1562</v>
      </c>
      <c r="P30" s="607"/>
      <c r="Q30" s="607"/>
      <c r="R30" s="607"/>
      <c r="S30" s="607"/>
      <c r="T30" s="607"/>
      <c r="U30" s="608"/>
      <c r="X30" s="17"/>
      <c r="Y30" s="609"/>
      <c r="Z30" s="609"/>
      <c r="AA30" s="609"/>
      <c r="AB30" s="609"/>
      <c r="AC30" s="609"/>
      <c r="AD30" s="609"/>
      <c r="AE30" s="609"/>
      <c r="AF30" s="17"/>
      <c r="AG30" s="18"/>
    </row>
    <row r="31" spans="1:33" ht="12">
      <c r="A31" s="13"/>
      <c r="B31" s="17"/>
      <c r="C31" s="17"/>
      <c r="D31" s="17"/>
      <c r="E31" s="13"/>
      <c r="F31" s="17"/>
      <c r="G31" s="17"/>
      <c r="H31" s="17"/>
      <c r="O31" s="13"/>
      <c r="P31" s="17"/>
      <c r="Q31" s="17"/>
      <c r="R31" s="17"/>
      <c r="S31" s="17"/>
      <c r="T31" s="17"/>
      <c r="U31" s="17"/>
      <c r="Y31" s="129"/>
      <c r="Z31" s="129"/>
      <c r="AA31" s="129"/>
      <c r="AB31" s="129"/>
      <c r="AC31" s="129"/>
      <c r="AD31" s="129"/>
      <c r="AE31" s="129"/>
      <c r="AF31" s="17"/>
      <c r="AG31" s="18"/>
    </row>
    <row r="32" spans="1:33" ht="12">
      <c r="A32" s="13"/>
      <c r="B32" s="17"/>
      <c r="C32" s="17"/>
      <c r="D32" s="17"/>
      <c r="E32" s="606" t="s">
        <v>1559</v>
      </c>
      <c r="F32" s="607"/>
      <c r="G32" s="607"/>
      <c r="H32" s="607"/>
      <c r="I32" s="607"/>
      <c r="J32" s="607"/>
      <c r="K32" s="608"/>
      <c r="O32" s="606" t="s">
        <v>1563</v>
      </c>
      <c r="P32" s="607"/>
      <c r="Q32" s="607"/>
      <c r="R32" s="607"/>
      <c r="S32" s="607"/>
      <c r="T32" s="607"/>
      <c r="U32" s="608"/>
      <c r="Y32" s="129"/>
      <c r="Z32" s="129"/>
      <c r="AA32" s="129"/>
      <c r="AB32" s="129"/>
      <c r="AC32" s="129"/>
      <c r="AD32" s="129"/>
      <c r="AE32" s="129"/>
      <c r="AF32" s="17"/>
      <c r="AG32" s="18"/>
    </row>
    <row r="33" spans="1:33" ht="12">
      <c r="A33" s="13"/>
      <c r="B33" s="17"/>
      <c r="C33" s="17"/>
      <c r="D33" s="17"/>
      <c r="E33" s="13"/>
      <c r="F33" s="17"/>
      <c r="G33" s="17"/>
      <c r="H33" s="17"/>
      <c r="O33" s="17"/>
      <c r="P33" s="17"/>
      <c r="Q33" s="17"/>
      <c r="R33" s="17"/>
      <c r="S33" s="17"/>
      <c r="T33" s="17"/>
      <c r="U33" s="17"/>
      <c r="Y33" s="129"/>
      <c r="Z33" s="129"/>
      <c r="AA33" s="129"/>
      <c r="AB33" s="129"/>
      <c r="AC33" s="129"/>
      <c r="AD33" s="129"/>
      <c r="AE33" s="129"/>
      <c r="AF33" s="17"/>
      <c r="AG33" s="18"/>
    </row>
    <row r="34" spans="1:33" ht="12">
      <c r="A34" s="13"/>
      <c r="B34" s="17"/>
      <c r="C34" s="17"/>
      <c r="D34" s="17"/>
      <c r="E34" s="606" t="s">
        <v>1560</v>
      </c>
      <c r="F34" s="607"/>
      <c r="G34" s="607"/>
      <c r="H34" s="607"/>
      <c r="I34" s="607"/>
      <c r="J34" s="607"/>
      <c r="K34" s="608"/>
      <c r="O34" s="609"/>
      <c r="P34" s="609"/>
      <c r="Q34" s="609"/>
      <c r="R34" s="609"/>
      <c r="S34" s="609"/>
      <c r="T34" s="609"/>
      <c r="U34" s="609"/>
      <c r="AA34" s="17"/>
      <c r="AB34" s="17"/>
      <c r="AC34" s="17"/>
      <c r="AD34" s="17"/>
      <c r="AE34" s="17"/>
      <c r="AF34" s="17"/>
      <c r="AG34" s="18"/>
    </row>
    <row r="35" spans="1:33" ht="12">
      <c r="A35" s="13"/>
      <c r="B35" s="17"/>
      <c r="C35" s="17"/>
      <c r="D35" s="17"/>
      <c r="E35" s="17"/>
      <c r="F35" s="17"/>
      <c r="G35" s="17"/>
      <c r="H35" s="17"/>
      <c r="I35" s="17"/>
      <c r="J35" s="17"/>
      <c r="K35" s="17"/>
      <c r="O35" s="129"/>
      <c r="P35" s="17"/>
      <c r="Q35" s="17"/>
      <c r="R35" s="17"/>
      <c r="S35" s="17"/>
      <c r="T35" s="17"/>
      <c r="U35" s="17"/>
      <c r="AA35" s="17"/>
      <c r="AB35" s="17"/>
      <c r="AC35" s="17"/>
      <c r="AD35" s="17"/>
      <c r="AE35" s="17"/>
      <c r="AF35" s="17"/>
      <c r="AG35" s="18"/>
    </row>
    <row r="36" spans="1:33" ht="12">
      <c r="A36" s="13"/>
      <c r="B36" s="17"/>
      <c r="C36" s="17"/>
      <c r="D36" s="17"/>
      <c r="O36" s="422"/>
      <c r="P36" s="14"/>
      <c r="Q36" s="14"/>
      <c r="R36" s="14"/>
      <c r="S36" s="14"/>
      <c r="T36" s="14"/>
      <c r="U36" s="14"/>
      <c r="AA36" s="17"/>
      <c r="AB36" s="17"/>
      <c r="AC36" s="17"/>
      <c r="AD36" s="17"/>
      <c r="AE36" s="17"/>
      <c r="AF36" s="17"/>
      <c r="AG36" s="18"/>
    </row>
    <row r="37" spans="1:33" ht="12">
      <c r="A37" s="16"/>
      <c r="B37" s="16"/>
      <c r="C37" s="16"/>
      <c r="D37" s="16"/>
      <c r="E37" s="16"/>
      <c r="F37" s="16"/>
      <c r="G37" s="16"/>
      <c r="H37" s="16"/>
      <c r="I37" s="16"/>
      <c r="J37" s="16"/>
      <c r="K37" s="16"/>
      <c r="L37" s="16"/>
      <c r="M37" s="16"/>
      <c r="N37" s="16"/>
      <c r="O37" s="161"/>
      <c r="V37" s="16"/>
      <c r="W37" s="16"/>
      <c r="X37" s="16"/>
      <c r="Y37" s="16"/>
      <c r="Z37" s="16"/>
      <c r="AA37" s="16"/>
      <c r="AB37" s="16"/>
      <c r="AC37" s="16"/>
      <c r="AD37" s="16"/>
      <c r="AE37" s="16"/>
      <c r="AF37" s="16"/>
      <c r="AG37" s="16"/>
    </row>
    <row r="38" spans="15:21" ht="12">
      <c r="O38" s="129"/>
      <c r="P38" s="17"/>
      <c r="Q38" s="17"/>
      <c r="R38" s="17"/>
      <c r="S38" s="17"/>
      <c r="T38" s="17"/>
      <c r="U38" s="17"/>
    </row>
    <row r="39" spans="1:21" ht="12">
      <c r="A39" s="11" t="s">
        <v>115</v>
      </c>
      <c r="O39" s="161"/>
      <c r="P39" s="17"/>
      <c r="Q39" s="17"/>
      <c r="R39" s="17"/>
      <c r="S39" s="17"/>
      <c r="T39" s="17"/>
      <c r="U39" s="17"/>
    </row>
    <row r="41" spans="2:14" ht="12">
      <c r="B41" s="154" t="s">
        <v>380</v>
      </c>
      <c r="C41" s="154"/>
      <c r="D41" s="154"/>
      <c r="E41" s="154"/>
      <c r="F41" s="154"/>
      <c r="G41" s="154"/>
      <c r="H41" s="154"/>
      <c r="I41" s="154"/>
      <c r="J41" s="154"/>
      <c r="K41" s="154"/>
      <c r="L41" s="154"/>
      <c r="M41" s="154"/>
      <c r="N41" s="154"/>
    </row>
    <row r="42" spans="2:14" ht="12">
      <c r="B42" s="154"/>
      <c r="C42" s="154"/>
      <c r="D42" s="154"/>
      <c r="E42" s="154"/>
      <c r="F42" s="154"/>
      <c r="G42" s="154"/>
      <c r="H42" s="154"/>
      <c r="I42" s="154"/>
      <c r="J42" s="154"/>
      <c r="K42" s="154"/>
      <c r="L42" s="154"/>
      <c r="M42" s="154"/>
      <c r="N42" s="154"/>
    </row>
    <row r="43" spans="2:15" ht="12">
      <c r="B43" s="154"/>
      <c r="C43" s="125" t="s">
        <v>1060</v>
      </c>
      <c r="F43" s="154"/>
      <c r="G43" s="154"/>
      <c r="H43" s="154"/>
      <c r="I43" s="154"/>
      <c r="J43" s="154"/>
      <c r="K43" s="154"/>
      <c r="L43" s="154"/>
      <c r="M43" s="154"/>
      <c r="N43" s="154"/>
      <c r="O43" s="154"/>
    </row>
    <row r="44" spans="2:15" ht="12">
      <c r="B44" s="154"/>
      <c r="C44" s="125" t="s">
        <v>1420</v>
      </c>
      <c r="F44" s="154"/>
      <c r="G44" s="154"/>
      <c r="H44" s="154"/>
      <c r="I44" s="154"/>
      <c r="J44" s="154"/>
      <c r="K44" s="154"/>
      <c r="L44" s="154"/>
      <c r="M44" s="154"/>
      <c r="N44" s="154"/>
      <c r="O44" s="154"/>
    </row>
    <row r="45" spans="2:16" ht="12">
      <c r="B45" s="154"/>
      <c r="C45" s="125" t="s">
        <v>1421</v>
      </c>
      <c r="F45" s="154"/>
      <c r="G45" s="154"/>
      <c r="H45" s="154"/>
      <c r="I45" s="154"/>
      <c r="J45" s="154"/>
      <c r="K45" s="154"/>
      <c r="L45" s="154"/>
      <c r="M45" s="154"/>
      <c r="N45" s="154"/>
      <c r="O45" s="154"/>
      <c r="P45" s="154"/>
    </row>
    <row r="46" spans="2:16" ht="12">
      <c r="B46" s="154"/>
      <c r="C46" s="125" t="s">
        <v>1422</v>
      </c>
      <c r="F46" s="154"/>
      <c r="G46" s="154"/>
      <c r="H46" s="154"/>
      <c r="I46" s="154"/>
      <c r="J46" s="154"/>
      <c r="K46" s="154"/>
      <c r="L46" s="154"/>
      <c r="M46" s="154"/>
      <c r="N46" s="154"/>
      <c r="O46" s="154"/>
      <c r="P46" s="154"/>
    </row>
    <row r="47" spans="2:16" ht="12">
      <c r="B47" s="154"/>
      <c r="C47" s="125" t="s">
        <v>1423</v>
      </c>
      <c r="F47" s="154"/>
      <c r="G47" s="154"/>
      <c r="H47" s="154"/>
      <c r="I47" s="154"/>
      <c r="J47" s="154"/>
      <c r="K47" s="154"/>
      <c r="L47" s="154"/>
      <c r="M47" s="154"/>
      <c r="N47" s="154"/>
      <c r="O47" s="154"/>
      <c r="P47" s="154"/>
    </row>
    <row r="48" spans="2:16" ht="12">
      <c r="B48" s="154"/>
      <c r="C48" s="125" t="s">
        <v>1424</v>
      </c>
      <c r="F48" s="154"/>
      <c r="G48" s="154"/>
      <c r="H48" s="154"/>
      <c r="I48" s="154"/>
      <c r="J48" s="154"/>
      <c r="K48" s="154"/>
      <c r="L48" s="154"/>
      <c r="M48" s="154"/>
      <c r="N48" s="154"/>
      <c r="O48" s="154"/>
      <c r="P48" s="154"/>
    </row>
    <row r="49" spans="2:16" ht="12">
      <c r="B49" s="154"/>
      <c r="C49" s="125" t="s">
        <v>1425</v>
      </c>
      <c r="F49" s="154"/>
      <c r="G49" s="154"/>
      <c r="H49" s="154"/>
      <c r="I49" s="154"/>
      <c r="J49" s="154"/>
      <c r="K49" s="154"/>
      <c r="L49" s="154"/>
      <c r="M49" s="154"/>
      <c r="N49" s="154"/>
      <c r="O49" s="154"/>
      <c r="P49" s="154"/>
    </row>
    <row r="50" spans="2:16" ht="12">
      <c r="B50" s="154"/>
      <c r="C50" s="125" t="s">
        <v>1426</v>
      </c>
      <c r="F50" s="154"/>
      <c r="G50" s="154"/>
      <c r="H50" s="154"/>
      <c r="I50" s="154"/>
      <c r="J50" s="154"/>
      <c r="K50" s="154"/>
      <c r="L50" s="154"/>
      <c r="M50" s="154"/>
      <c r="N50" s="154"/>
      <c r="O50" s="154"/>
      <c r="P50" s="154"/>
    </row>
    <row r="51" spans="2:16" ht="12">
      <c r="B51" s="154"/>
      <c r="C51" s="125" t="s">
        <v>1427</v>
      </c>
      <c r="F51" s="154"/>
      <c r="G51" s="154"/>
      <c r="H51" s="154"/>
      <c r="I51" s="154"/>
      <c r="J51" s="154"/>
      <c r="K51" s="154"/>
      <c r="L51" s="154"/>
      <c r="M51" s="154"/>
      <c r="N51" s="154"/>
      <c r="O51" s="154"/>
      <c r="P51" s="154"/>
    </row>
    <row r="52" spans="2:16" ht="12">
      <c r="B52" s="154"/>
      <c r="C52" s="125" t="s">
        <v>1428</v>
      </c>
      <c r="F52" s="154"/>
      <c r="G52" s="154"/>
      <c r="H52" s="154"/>
      <c r="I52" s="154"/>
      <c r="J52" s="154"/>
      <c r="K52" s="154"/>
      <c r="L52" s="154"/>
      <c r="M52" s="154"/>
      <c r="N52" s="154"/>
      <c r="O52" s="154"/>
      <c r="P52" s="154"/>
    </row>
    <row r="53" spans="2:16" ht="12">
      <c r="B53" s="154"/>
      <c r="C53" s="125" t="s">
        <v>1429</v>
      </c>
      <c r="F53" s="154"/>
      <c r="G53" s="154"/>
      <c r="H53" s="154"/>
      <c r="I53" s="154"/>
      <c r="J53" s="154"/>
      <c r="K53" s="154"/>
      <c r="L53" s="154"/>
      <c r="M53" s="154"/>
      <c r="N53" s="154"/>
      <c r="O53" s="154"/>
      <c r="P53" s="154"/>
    </row>
    <row r="54" spans="2:16" ht="12">
      <c r="B54" s="154"/>
      <c r="C54" s="125" t="s">
        <v>1430</v>
      </c>
      <c r="F54" s="154"/>
      <c r="G54" s="154"/>
      <c r="H54" s="154"/>
      <c r="I54" s="154"/>
      <c r="J54" s="154"/>
      <c r="K54" s="154"/>
      <c r="L54" s="154"/>
      <c r="M54" s="154"/>
      <c r="N54" s="154"/>
      <c r="O54" s="154"/>
      <c r="P54" s="154"/>
    </row>
    <row r="55" spans="2:16" ht="12">
      <c r="B55" s="154"/>
      <c r="C55" s="125" t="s">
        <v>1431</v>
      </c>
      <c r="F55" s="154"/>
      <c r="G55" s="154"/>
      <c r="H55" s="154"/>
      <c r="I55" s="154"/>
      <c r="J55" s="154"/>
      <c r="K55" s="154"/>
      <c r="L55" s="154"/>
      <c r="M55" s="154"/>
      <c r="N55" s="154"/>
      <c r="O55" s="154"/>
      <c r="P55" s="154"/>
    </row>
    <row r="56" spans="2:16" ht="12">
      <c r="B56" s="154"/>
      <c r="C56" s="125" t="s">
        <v>1432</v>
      </c>
      <c r="F56" s="154"/>
      <c r="G56" s="154"/>
      <c r="H56" s="154"/>
      <c r="I56" s="154"/>
      <c r="J56" s="154"/>
      <c r="K56" s="154"/>
      <c r="L56" s="154"/>
      <c r="M56" s="154"/>
      <c r="N56" s="154"/>
      <c r="O56" s="154"/>
      <c r="P56" s="154"/>
    </row>
    <row r="57" spans="2:16" ht="12">
      <c r="B57" s="154"/>
      <c r="C57" s="125" t="s">
        <v>1433</v>
      </c>
      <c r="F57" s="154"/>
      <c r="G57" s="154"/>
      <c r="H57" s="154"/>
      <c r="I57" s="154"/>
      <c r="J57" s="154"/>
      <c r="K57" s="154"/>
      <c r="L57" s="154"/>
      <c r="M57" s="154"/>
      <c r="N57" s="154"/>
      <c r="O57" s="154"/>
      <c r="P57" s="154"/>
    </row>
    <row r="58" spans="2:16" ht="12">
      <c r="B58" s="154"/>
      <c r="C58" s="125"/>
      <c r="D58" s="11" t="s">
        <v>1434</v>
      </c>
      <c r="F58" s="154"/>
      <c r="G58" s="154"/>
      <c r="H58" s="154"/>
      <c r="I58" s="154"/>
      <c r="J58" s="154"/>
      <c r="K58" s="154"/>
      <c r="L58" s="154"/>
      <c r="M58" s="154"/>
      <c r="N58" s="154"/>
      <c r="O58" s="154"/>
      <c r="P58" s="154"/>
    </row>
    <row r="59" spans="2:16" ht="12">
      <c r="B59" s="154"/>
      <c r="C59" s="125" t="s">
        <v>1435</v>
      </c>
      <c r="F59" s="154"/>
      <c r="G59" s="154"/>
      <c r="H59" s="154"/>
      <c r="I59" s="154"/>
      <c r="J59" s="154"/>
      <c r="K59" s="154"/>
      <c r="L59" s="154"/>
      <c r="M59" s="154"/>
      <c r="N59" s="154"/>
      <c r="O59" s="154"/>
      <c r="P59" s="154"/>
    </row>
    <row r="60" spans="2:16" ht="12">
      <c r="B60" s="154"/>
      <c r="C60" s="125" t="s">
        <v>1436</v>
      </c>
      <c r="F60" s="154"/>
      <c r="G60" s="154"/>
      <c r="H60" s="154"/>
      <c r="I60" s="154"/>
      <c r="J60" s="154"/>
      <c r="K60" s="154"/>
      <c r="L60" s="154"/>
      <c r="M60" s="154"/>
      <c r="N60" s="154"/>
      <c r="O60" s="154"/>
      <c r="P60" s="154"/>
    </row>
    <row r="61" spans="2:16" ht="12">
      <c r="B61" s="154"/>
      <c r="C61" s="125" t="s">
        <v>1437</v>
      </c>
      <c r="F61" s="154"/>
      <c r="G61" s="154"/>
      <c r="H61" s="154"/>
      <c r="I61" s="154"/>
      <c r="J61" s="154"/>
      <c r="K61" s="154"/>
      <c r="L61" s="154"/>
      <c r="M61" s="154"/>
      <c r="N61" s="154"/>
      <c r="O61" s="154"/>
      <c r="P61" s="154"/>
    </row>
    <row r="62" spans="2:16" ht="12">
      <c r="B62" s="154"/>
      <c r="C62" s="125" t="s">
        <v>1438</v>
      </c>
      <c r="F62" s="154"/>
      <c r="G62" s="154"/>
      <c r="H62" s="154"/>
      <c r="I62" s="154"/>
      <c r="J62" s="154"/>
      <c r="K62" s="154"/>
      <c r="L62" s="154"/>
      <c r="M62" s="154"/>
      <c r="N62" s="154"/>
      <c r="O62" s="154"/>
      <c r="P62" s="154"/>
    </row>
    <row r="63" spans="2:16" ht="12">
      <c r="B63" s="154"/>
      <c r="C63" s="125"/>
      <c r="F63" s="154"/>
      <c r="G63" s="154"/>
      <c r="H63" s="154"/>
      <c r="I63" s="154"/>
      <c r="J63" s="154"/>
      <c r="K63" s="154"/>
      <c r="L63" s="154"/>
      <c r="M63" s="154"/>
      <c r="N63" s="154"/>
      <c r="O63" s="154"/>
      <c r="P63" s="154"/>
    </row>
    <row r="64" spans="15:16" ht="12">
      <c r="O64" s="154"/>
      <c r="P64" s="154"/>
    </row>
    <row r="65" spans="2:16" ht="12">
      <c r="B65" s="154" t="s">
        <v>1439</v>
      </c>
      <c r="O65" s="154"/>
      <c r="P65" s="154"/>
    </row>
    <row r="66" ht="12">
      <c r="B66" s="154"/>
    </row>
    <row r="67" ht="12">
      <c r="C67" s="125" t="s">
        <v>1440</v>
      </c>
    </row>
    <row r="68" ht="12">
      <c r="C68" s="125" t="s">
        <v>1441</v>
      </c>
    </row>
    <row r="69" ht="12">
      <c r="C69" s="125" t="s">
        <v>1442</v>
      </c>
    </row>
    <row r="70" ht="12">
      <c r="C70" s="125" t="s">
        <v>1443</v>
      </c>
    </row>
    <row r="71" ht="12">
      <c r="C71" s="125" t="s">
        <v>1444</v>
      </c>
    </row>
    <row r="72" ht="12">
      <c r="C72" s="125" t="s">
        <v>1445</v>
      </c>
    </row>
    <row r="73" ht="12">
      <c r="C73" s="125" t="s">
        <v>1446</v>
      </c>
    </row>
    <row r="74" ht="12">
      <c r="C74" s="125" t="s">
        <v>1447</v>
      </c>
    </row>
    <row r="75" ht="12">
      <c r="C75" s="125" t="s">
        <v>1448</v>
      </c>
    </row>
    <row r="76" ht="12">
      <c r="C76" s="125" t="s">
        <v>1564</v>
      </c>
    </row>
    <row r="77" ht="12">
      <c r="C77" s="125" t="s">
        <v>1449</v>
      </c>
    </row>
    <row r="78" ht="12">
      <c r="C78" s="125" t="s">
        <v>1450</v>
      </c>
    </row>
    <row r="79" ht="12">
      <c r="C79" s="125" t="s">
        <v>1451</v>
      </c>
    </row>
    <row r="80" ht="12">
      <c r="C80" s="125" t="s">
        <v>1452</v>
      </c>
    </row>
    <row r="81" ht="12">
      <c r="C81" s="125" t="s">
        <v>1453</v>
      </c>
    </row>
    <row r="82" ht="12">
      <c r="C82" s="125" t="s">
        <v>1454</v>
      </c>
    </row>
    <row r="83" ht="12">
      <c r="C83" s="125" t="s">
        <v>1455</v>
      </c>
    </row>
    <row r="84" ht="12">
      <c r="C84" s="125" t="s">
        <v>1456</v>
      </c>
    </row>
    <row r="85" ht="12">
      <c r="C85" s="125" t="s">
        <v>1457</v>
      </c>
    </row>
    <row r="86" ht="12">
      <c r="C86" s="125" t="s">
        <v>1458</v>
      </c>
    </row>
    <row r="87" ht="12">
      <c r="C87" s="125" t="s">
        <v>1459</v>
      </c>
    </row>
    <row r="88" ht="12">
      <c r="C88" s="125" t="s">
        <v>1460</v>
      </c>
    </row>
    <row r="89" ht="12">
      <c r="C89" s="125" t="s">
        <v>1461</v>
      </c>
    </row>
    <row r="90" ht="12">
      <c r="C90" s="125" t="s">
        <v>1462</v>
      </c>
    </row>
    <row r="91" ht="12">
      <c r="C91" s="125" t="s">
        <v>1463</v>
      </c>
    </row>
    <row r="92" ht="12">
      <c r="C92" s="125" t="s">
        <v>1464</v>
      </c>
    </row>
    <row r="93" ht="12">
      <c r="C93" s="125" t="s">
        <v>1465</v>
      </c>
    </row>
    <row r="94" ht="12">
      <c r="C94" s="125" t="s">
        <v>1466</v>
      </c>
    </row>
    <row r="95" ht="12">
      <c r="C95" s="125" t="s">
        <v>1467</v>
      </c>
    </row>
    <row r="96" spans="2:16" ht="12">
      <c r="B96" s="154"/>
      <c r="C96" s="125"/>
      <c r="D96" s="11" t="s">
        <v>1434</v>
      </c>
      <c r="F96" s="154"/>
      <c r="G96" s="154"/>
      <c r="H96" s="154"/>
      <c r="I96" s="154"/>
      <c r="J96" s="154"/>
      <c r="K96" s="154"/>
      <c r="L96" s="154"/>
      <c r="M96" s="154"/>
      <c r="N96" s="154"/>
      <c r="O96" s="154"/>
      <c r="P96" s="154"/>
    </row>
    <row r="97" ht="12">
      <c r="C97" s="125" t="s">
        <v>1468</v>
      </c>
    </row>
    <row r="98" ht="12">
      <c r="C98" s="125" t="s">
        <v>1469</v>
      </c>
    </row>
    <row r="99" ht="12">
      <c r="C99" s="125" t="s">
        <v>1470</v>
      </c>
    </row>
    <row r="100" ht="12">
      <c r="C100" s="125"/>
    </row>
    <row r="101" ht="12">
      <c r="B101" s="154" t="s">
        <v>1471</v>
      </c>
    </row>
    <row r="103" spans="2:3" ht="12">
      <c r="B103" s="154"/>
      <c r="C103" s="125" t="s">
        <v>1472</v>
      </c>
    </row>
    <row r="104" spans="2:3" ht="12">
      <c r="B104" s="154"/>
      <c r="C104" s="125" t="s">
        <v>1473</v>
      </c>
    </row>
    <row r="105" spans="2:3" ht="12">
      <c r="B105" s="154"/>
      <c r="C105" s="125" t="s">
        <v>1474</v>
      </c>
    </row>
    <row r="106" spans="2:3" ht="12">
      <c r="B106" s="154"/>
      <c r="C106" s="125" t="s">
        <v>1475</v>
      </c>
    </row>
    <row r="107" spans="2:3" ht="12">
      <c r="B107" s="154"/>
      <c r="C107" s="125" t="s">
        <v>1476</v>
      </c>
    </row>
    <row r="108" spans="2:3" ht="12">
      <c r="B108" s="154"/>
      <c r="C108" s="125" t="s">
        <v>1477</v>
      </c>
    </row>
    <row r="109" spans="2:3" ht="12">
      <c r="B109" s="154"/>
      <c r="C109" s="125" t="s">
        <v>1478</v>
      </c>
    </row>
    <row r="110" spans="2:3" ht="12">
      <c r="B110" s="154"/>
      <c r="C110" s="125" t="s">
        <v>1479</v>
      </c>
    </row>
    <row r="111" spans="2:3" ht="12">
      <c r="B111" s="154"/>
      <c r="C111" s="125" t="s">
        <v>1480</v>
      </c>
    </row>
    <row r="112" spans="2:3" ht="12">
      <c r="B112" s="154"/>
      <c r="C112" s="125" t="s">
        <v>1481</v>
      </c>
    </row>
    <row r="113" spans="2:3" ht="12">
      <c r="B113" s="154"/>
      <c r="C113" s="125" t="s">
        <v>1482</v>
      </c>
    </row>
    <row r="114" spans="2:3" ht="12">
      <c r="B114" s="154"/>
      <c r="C114" s="125" t="s">
        <v>1483</v>
      </c>
    </row>
    <row r="115" spans="2:3" ht="12">
      <c r="B115" s="154"/>
      <c r="C115" s="125" t="s">
        <v>1484</v>
      </c>
    </row>
    <row r="116" spans="2:3" ht="12">
      <c r="B116" s="154"/>
      <c r="C116" s="125" t="s">
        <v>1485</v>
      </c>
    </row>
    <row r="117" spans="2:3" ht="12">
      <c r="B117" s="154"/>
      <c r="C117" s="125" t="s">
        <v>1486</v>
      </c>
    </row>
    <row r="118" spans="2:3" ht="12">
      <c r="B118" s="154"/>
      <c r="C118" s="125" t="s">
        <v>1487</v>
      </c>
    </row>
    <row r="119" spans="2:3" ht="12">
      <c r="B119" s="154"/>
      <c r="C119" s="125" t="s">
        <v>1488</v>
      </c>
    </row>
    <row r="120" spans="2:3" ht="12">
      <c r="B120" s="154"/>
      <c r="C120" s="125" t="s">
        <v>1489</v>
      </c>
    </row>
    <row r="121" spans="2:3" ht="12">
      <c r="B121" s="154"/>
      <c r="C121" s="125" t="s">
        <v>1490</v>
      </c>
    </row>
    <row r="122" ht="12">
      <c r="B122" s="154"/>
    </row>
    <row r="123" ht="12">
      <c r="B123" s="154" t="s">
        <v>1491</v>
      </c>
    </row>
    <row r="124" ht="12">
      <c r="B124" s="154"/>
    </row>
    <row r="125" ht="12">
      <c r="C125" s="125" t="s">
        <v>1492</v>
      </c>
    </row>
    <row r="126" ht="12">
      <c r="C126" s="125" t="s">
        <v>1493</v>
      </c>
    </row>
    <row r="127" ht="12">
      <c r="C127" s="125" t="s">
        <v>1494</v>
      </c>
    </row>
    <row r="128" ht="12">
      <c r="C128" s="125" t="s">
        <v>1495</v>
      </c>
    </row>
    <row r="129" ht="12">
      <c r="C129" s="125" t="s">
        <v>1496</v>
      </c>
    </row>
    <row r="130" ht="12">
      <c r="C130" s="125" t="s">
        <v>1497</v>
      </c>
    </row>
    <row r="131" ht="12">
      <c r="C131" s="125" t="s">
        <v>1498</v>
      </c>
    </row>
    <row r="132" ht="12">
      <c r="C132" s="125" t="s">
        <v>1499</v>
      </c>
    </row>
    <row r="133" ht="12">
      <c r="C133" s="125" t="s">
        <v>1500</v>
      </c>
    </row>
    <row r="134" ht="12">
      <c r="C134" s="125" t="s">
        <v>1501</v>
      </c>
    </row>
    <row r="135" ht="12">
      <c r="C135" s="125" t="s">
        <v>1502</v>
      </c>
    </row>
    <row r="136" ht="12">
      <c r="C136" s="125" t="s">
        <v>1503</v>
      </c>
    </row>
    <row r="137" ht="12">
      <c r="C137" s="125" t="s">
        <v>1504</v>
      </c>
    </row>
    <row r="138" spans="3:6" ht="12">
      <c r="C138" s="125" t="s">
        <v>1505</v>
      </c>
      <c r="F138" s="11">
        <v>0</v>
      </c>
    </row>
    <row r="139" spans="3:4" ht="12">
      <c r="C139" s="125"/>
      <c r="D139" s="11" t="s">
        <v>1506</v>
      </c>
    </row>
    <row r="140" ht="12">
      <c r="C140" s="125" t="s">
        <v>1507</v>
      </c>
    </row>
    <row r="141" ht="12">
      <c r="C141" s="125" t="s">
        <v>1508</v>
      </c>
    </row>
    <row r="142" ht="12">
      <c r="C142" s="125" t="s">
        <v>1509</v>
      </c>
    </row>
    <row r="144" ht="12">
      <c r="B144" s="154" t="s">
        <v>1511</v>
      </c>
    </row>
    <row r="146" ht="12">
      <c r="C146" s="125" t="s">
        <v>1510</v>
      </c>
    </row>
    <row r="147" ht="12">
      <c r="C147" s="125" t="s">
        <v>1512</v>
      </c>
    </row>
    <row r="148" ht="12">
      <c r="C148" s="125" t="s">
        <v>1513</v>
      </c>
    </row>
    <row r="149" ht="12">
      <c r="C149" s="125" t="s">
        <v>1514</v>
      </c>
    </row>
    <row r="150" ht="12">
      <c r="C150" s="125" t="s">
        <v>1515</v>
      </c>
    </row>
    <row r="151" ht="12">
      <c r="C151" s="125" t="s">
        <v>1516</v>
      </c>
    </row>
    <row r="152" ht="12">
      <c r="C152" s="125" t="s">
        <v>1517</v>
      </c>
    </row>
  </sheetData>
  <sheetProtection/>
  <mergeCells count="30">
    <mergeCell ref="Y19:AE19"/>
    <mergeCell ref="Y17:AE17"/>
    <mergeCell ref="O19:U19"/>
    <mergeCell ref="O30:U30"/>
    <mergeCell ref="Y30:AE30"/>
    <mergeCell ref="O17:U17"/>
    <mergeCell ref="Y21:AE21"/>
    <mergeCell ref="O28:U28"/>
    <mergeCell ref="Y13:AE13"/>
    <mergeCell ref="D11:I11"/>
    <mergeCell ref="X11:AC11"/>
    <mergeCell ref="N11:S11"/>
    <mergeCell ref="E15:K15"/>
    <mergeCell ref="Y15:AE15"/>
    <mergeCell ref="O13:U13"/>
    <mergeCell ref="O15:U15"/>
    <mergeCell ref="B7:E7"/>
    <mergeCell ref="C9:F9"/>
    <mergeCell ref="E13:K13"/>
    <mergeCell ref="C24:F24"/>
    <mergeCell ref="D26:I26"/>
    <mergeCell ref="N26:S26"/>
    <mergeCell ref="E19:K19"/>
    <mergeCell ref="E17:K17"/>
    <mergeCell ref="E32:K32"/>
    <mergeCell ref="O32:U32"/>
    <mergeCell ref="E34:K34"/>
    <mergeCell ref="O34:U34"/>
    <mergeCell ref="E30:K30"/>
    <mergeCell ref="E28:K2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34"/>
  </sheetPr>
  <dimension ref="A1:AK138"/>
  <sheetViews>
    <sheetView view="pageBreakPreview" zoomScaleSheetLayoutView="100" zoomScalePageLayoutView="0" workbookViewId="0" topLeftCell="A1">
      <selection activeCell="BW80" sqref="BW80"/>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16384" width="2.25390625" style="11" customWidth="1"/>
  </cols>
  <sheetData>
    <row r="1" ht="15" customHeight="1">
      <c r="A1" s="11" t="s">
        <v>184</v>
      </c>
    </row>
    <row r="3" ht="15" customHeight="1">
      <c r="A3" s="11" t="s">
        <v>117</v>
      </c>
    </row>
    <row r="4" spans="28:31" ht="15" customHeight="1" thickBot="1">
      <c r="AB4" s="701" t="s">
        <v>166</v>
      </c>
      <c r="AC4" s="701"/>
      <c r="AD4" s="701"/>
      <c r="AE4" s="701"/>
    </row>
    <row r="5" spans="1:31" ht="15" customHeight="1">
      <c r="A5" s="662"/>
      <c r="B5" s="663"/>
      <c r="C5" s="663"/>
      <c r="D5" s="663"/>
      <c r="E5" s="663"/>
      <c r="F5" s="663"/>
      <c r="G5" s="664"/>
      <c r="H5" s="674" t="s">
        <v>635</v>
      </c>
      <c r="I5" s="648"/>
      <c r="J5" s="648"/>
      <c r="K5" s="648"/>
      <c r="L5" s="652" t="s">
        <v>637</v>
      </c>
      <c r="M5" s="652"/>
      <c r="N5" s="652"/>
      <c r="O5" s="652"/>
      <c r="P5" s="653"/>
      <c r="Q5" s="653"/>
      <c r="R5" s="653"/>
      <c r="S5" s="653"/>
      <c r="T5" s="653"/>
      <c r="U5" s="653"/>
      <c r="V5" s="653"/>
      <c r="W5" s="653"/>
      <c r="X5" s="639" t="s">
        <v>640</v>
      </c>
      <c r="Y5" s="640"/>
      <c r="Z5" s="640"/>
      <c r="AA5" s="641"/>
      <c r="AB5" s="648" t="s">
        <v>641</v>
      </c>
      <c r="AC5" s="648"/>
      <c r="AD5" s="648"/>
      <c r="AE5" s="649"/>
    </row>
    <row r="6" spans="1:31" ht="15" customHeight="1" thickBot="1">
      <c r="A6" s="665"/>
      <c r="B6" s="666"/>
      <c r="C6" s="666"/>
      <c r="D6" s="666"/>
      <c r="E6" s="666"/>
      <c r="F6" s="666"/>
      <c r="G6" s="667"/>
      <c r="H6" s="675"/>
      <c r="I6" s="650"/>
      <c r="J6" s="650"/>
      <c r="K6" s="650"/>
      <c r="L6" s="657"/>
      <c r="M6" s="657"/>
      <c r="N6" s="657"/>
      <c r="O6" s="657"/>
      <c r="P6" s="623" t="s">
        <v>638</v>
      </c>
      <c r="Q6" s="624"/>
      <c r="R6" s="624"/>
      <c r="S6" s="625"/>
      <c r="T6" s="623" t="s">
        <v>639</v>
      </c>
      <c r="U6" s="624"/>
      <c r="V6" s="624"/>
      <c r="W6" s="625"/>
      <c r="X6" s="642" t="s">
        <v>609</v>
      </c>
      <c r="Y6" s="643"/>
      <c r="Z6" s="643"/>
      <c r="AA6" s="644"/>
      <c r="AB6" s="650"/>
      <c r="AC6" s="650"/>
      <c r="AD6" s="650"/>
      <c r="AE6" s="651"/>
    </row>
    <row r="7" spans="1:31" ht="15" customHeight="1">
      <c r="A7" s="654" t="s">
        <v>1059</v>
      </c>
      <c r="B7" s="655"/>
      <c r="C7" s="655"/>
      <c r="D7" s="655"/>
      <c r="E7" s="655"/>
      <c r="F7" s="655"/>
      <c r="G7" s="656"/>
      <c r="H7" s="658">
        <v>480672</v>
      </c>
      <c r="I7" s="658"/>
      <c r="J7" s="658"/>
      <c r="K7" s="659"/>
      <c r="L7" s="626">
        <f>SUM(P7:W7)</f>
        <v>99411</v>
      </c>
      <c r="M7" s="626"/>
      <c r="N7" s="626"/>
      <c r="O7" s="626"/>
      <c r="P7" s="626">
        <v>52870</v>
      </c>
      <c r="Q7" s="626"/>
      <c r="R7" s="626"/>
      <c r="S7" s="626"/>
      <c r="T7" s="626">
        <v>46541</v>
      </c>
      <c r="U7" s="626"/>
      <c r="V7" s="626"/>
      <c r="W7" s="626"/>
      <c r="X7" s="628">
        <v>366</v>
      </c>
      <c r="Y7" s="629"/>
      <c r="Z7" s="629"/>
      <c r="AA7" s="630"/>
      <c r="AB7" s="706">
        <f>ROUND(L7/H7,4)</f>
        <v>0.2068</v>
      </c>
      <c r="AC7" s="707"/>
      <c r="AD7" s="707"/>
      <c r="AE7" s="708"/>
    </row>
    <row r="8" spans="1:31" ht="15" customHeight="1">
      <c r="A8" s="654"/>
      <c r="B8" s="655"/>
      <c r="C8" s="655"/>
      <c r="D8" s="655"/>
      <c r="E8" s="655"/>
      <c r="F8" s="655"/>
      <c r="G8" s="656"/>
      <c r="H8" s="660"/>
      <c r="I8" s="660"/>
      <c r="J8" s="660"/>
      <c r="K8" s="661"/>
      <c r="L8" s="613" t="s">
        <v>165</v>
      </c>
      <c r="M8" s="613"/>
      <c r="N8" s="613"/>
      <c r="O8" s="613"/>
      <c r="P8" s="627">
        <f>ROUND(P7/$L$7,4)</f>
        <v>0.5318</v>
      </c>
      <c r="Q8" s="627"/>
      <c r="R8" s="627"/>
      <c r="S8" s="627"/>
      <c r="T8" s="627">
        <f>1-P8</f>
        <v>0.46819999999999995</v>
      </c>
      <c r="U8" s="627"/>
      <c r="V8" s="627"/>
      <c r="W8" s="627"/>
      <c r="X8" s="631"/>
      <c r="Y8" s="632"/>
      <c r="Z8" s="632"/>
      <c r="AA8" s="633"/>
      <c r="AB8" s="709"/>
      <c r="AC8" s="710"/>
      <c r="AD8" s="710"/>
      <c r="AE8" s="711"/>
    </row>
    <row r="9" spans="1:31" ht="15" customHeight="1">
      <c r="A9" s="654" t="s">
        <v>1369</v>
      </c>
      <c r="B9" s="655"/>
      <c r="C9" s="655"/>
      <c r="D9" s="655"/>
      <c r="E9" s="655"/>
      <c r="F9" s="655"/>
      <c r="G9" s="656"/>
      <c r="H9" s="658">
        <v>482301</v>
      </c>
      <c r="I9" s="658"/>
      <c r="J9" s="658"/>
      <c r="K9" s="659"/>
      <c r="L9" s="614">
        <f>SUM(P9:W9)</f>
        <v>103569</v>
      </c>
      <c r="M9" s="614"/>
      <c r="N9" s="614"/>
      <c r="O9" s="614"/>
      <c r="P9" s="614">
        <v>55886</v>
      </c>
      <c r="Q9" s="614"/>
      <c r="R9" s="614"/>
      <c r="S9" s="614"/>
      <c r="T9" s="614">
        <v>47683</v>
      </c>
      <c r="U9" s="614"/>
      <c r="V9" s="614"/>
      <c r="W9" s="614"/>
      <c r="X9" s="715">
        <v>408</v>
      </c>
      <c r="Y9" s="716"/>
      <c r="Z9" s="716"/>
      <c r="AA9" s="717"/>
      <c r="AB9" s="712">
        <f>ROUND(L9/H9,4)</f>
        <v>0.2147</v>
      </c>
      <c r="AC9" s="713"/>
      <c r="AD9" s="713"/>
      <c r="AE9" s="714"/>
    </row>
    <row r="10" spans="1:31" ht="15" customHeight="1">
      <c r="A10" s="654"/>
      <c r="B10" s="655"/>
      <c r="C10" s="655"/>
      <c r="D10" s="655"/>
      <c r="E10" s="655"/>
      <c r="F10" s="655"/>
      <c r="G10" s="656"/>
      <c r="H10" s="660"/>
      <c r="I10" s="660"/>
      <c r="J10" s="660"/>
      <c r="K10" s="661"/>
      <c r="L10" s="613" t="s">
        <v>165</v>
      </c>
      <c r="M10" s="613"/>
      <c r="N10" s="613"/>
      <c r="O10" s="613"/>
      <c r="P10" s="627">
        <f>ROUND(P9/$L$9,4)</f>
        <v>0.5396</v>
      </c>
      <c r="Q10" s="627"/>
      <c r="R10" s="627"/>
      <c r="S10" s="627"/>
      <c r="T10" s="627">
        <f>1-P10</f>
        <v>0.46040000000000003</v>
      </c>
      <c r="U10" s="627"/>
      <c r="V10" s="627"/>
      <c r="W10" s="627"/>
      <c r="X10" s="631"/>
      <c r="Y10" s="632"/>
      <c r="Z10" s="632"/>
      <c r="AA10" s="633"/>
      <c r="AB10" s="709"/>
      <c r="AC10" s="710"/>
      <c r="AD10" s="710"/>
      <c r="AE10" s="711"/>
    </row>
    <row r="11" spans="1:31" ht="15" customHeight="1">
      <c r="A11" s="668" t="s">
        <v>984</v>
      </c>
      <c r="B11" s="669"/>
      <c r="C11" s="669"/>
      <c r="D11" s="669"/>
      <c r="E11" s="669"/>
      <c r="F11" s="669"/>
      <c r="G11" s="670"/>
      <c r="H11" s="616">
        <f>H9-H7</f>
        <v>1629</v>
      </c>
      <c r="I11" s="614"/>
      <c r="J11" s="614"/>
      <c r="K11" s="614"/>
      <c r="L11" s="614">
        <f>L9-L7</f>
        <v>4158</v>
      </c>
      <c r="M11" s="614"/>
      <c r="N11" s="614"/>
      <c r="O11" s="614"/>
      <c r="P11" s="614">
        <f>P9-P7</f>
        <v>3016</v>
      </c>
      <c r="Q11" s="614"/>
      <c r="R11" s="614"/>
      <c r="S11" s="614"/>
      <c r="T11" s="614">
        <f>T9-T7</f>
        <v>1142</v>
      </c>
      <c r="U11" s="614"/>
      <c r="V11" s="614"/>
      <c r="W11" s="614"/>
      <c r="X11" s="614">
        <f>X9-X7</f>
        <v>42</v>
      </c>
      <c r="Y11" s="614"/>
      <c r="Z11" s="614"/>
      <c r="AA11" s="614"/>
      <c r="AB11" s="634">
        <f>AB9-AB7</f>
        <v>0.00789999999999999</v>
      </c>
      <c r="AC11" s="635"/>
      <c r="AD11" s="635"/>
      <c r="AE11" s="636"/>
    </row>
    <row r="12" spans="1:31" ht="15" customHeight="1" thickBot="1">
      <c r="A12" s="665" t="s">
        <v>657</v>
      </c>
      <c r="B12" s="666"/>
      <c r="C12" s="666"/>
      <c r="D12" s="666"/>
      <c r="E12" s="666"/>
      <c r="F12" s="666"/>
      <c r="G12" s="667"/>
      <c r="H12" s="617">
        <f>ROUND(H9/H7,4)-1</f>
        <v>0.0034000000000000696</v>
      </c>
      <c r="I12" s="615"/>
      <c r="J12" s="615"/>
      <c r="K12" s="615"/>
      <c r="L12" s="615">
        <f>ROUND(L9/L7,4)-1</f>
        <v>0.04180000000000006</v>
      </c>
      <c r="M12" s="615"/>
      <c r="N12" s="615"/>
      <c r="O12" s="615"/>
      <c r="P12" s="615">
        <f>ROUND(P9/P7,4)-1</f>
        <v>0.05699999999999994</v>
      </c>
      <c r="Q12" s="615"/>
      <c r="R12" s="615"/>
      <c r="S12" s="615"/>
      <c r="T12" s="615">
        <f>ROUND(T9/T7,4)-1</f>
        <v>0.024499999999999966</v>
      </c>
      <c r="U12" s="615"/>
      <c r="V12" s="615"/>
      <c r="W12" s="615"/>
      <c r="X12" s="645">
        <f>ROUND(X9/X7,4)-1</f>
        <v>0.11480000000000001</v>
      </c>
      <c r="Y12" s="646"/>
      <c r="Z12" s="646"/>
      <c r="AA12" s="647"/>
      <c r="AB12" s="637" t="s">
        <v>473</v>
      </c>
      <c r="AC12" s="637"/>
      <c r="AD12" s="637"/>
      <c r="AE12" s="638"/>
    </row>
    <row r="14" ht="15" customHeight="1">
      <c r="A14" s="11" t="s">
        <v>1370</v>
      </c>
    </row>
    <row r="15" spans="34:37" ht="15" customHeight="1" thickBot="1">
      <c r="AH15" s="718" t="s">
        <v>166</v>
      </c>
      <c r="AI15" s="718"/>
      <c r="AJ15" s="718"/>
      <c r="AK15" s="718"/>
    </row>
    <row r="16" spans="1:37" ht="15" customHeight="1" thickBot="1">
      <c r="A16" s="671"/>
      <c r="B16" s="672"/>
      <c r="C16" s="672"/>
      <c r="D16" s="672"/>
      <c r="E16" s="672"/>
      <c r="F16" s="672"/>
      <c r="G16" s="673"/>
      <c r="H16" s="728" t="s">
        <v>164</v>
      </c>
      <c r="I16" s="682"/>
      <c r="J16" s="682"/>
      <c r="K16" s="682" t="s">
        <v>182</v>
      </c>
      <c r="L16" s="682"/>
      <c r="M16" s="729"/>
      <c r="N16" s="728" t="s">
        <v>183</v>
      </c>
      <c r="O16" s="682"/>
      <c r="P16" s="729"/>
      <c r="Q16" s="682" t="s">
        <v>170</v>
      </c>
      <c r="R16" s="682"/>
      <c r="S16" s="682"/>
      <c r="T16" s="682" t="s">
        <v>171</v>
      </c>
      <c r="U16" s="682"/>
      <c r="V16" s="682"/>
      <c r="W16" s="682" t="s">
        <v>172</v>
      </c>
      <c r="X16" s="682"/>
      <c r="Y16" s="682"/>
      <c r="Z16" s="682" t="s">
        <v>173</v>
      </c>
      <c r="AA16" s="682"/>
      <c r="AB16" s="682"/>
      <c r="AC16" s="682" t="s">
        <v>174</v>
      </c>
      <c r="AD16" s="682"/>
      <c r="AE16" s="729"/>
      <c r="AF16" s="728" t="s">
        <v>183</v>
      </c>
      <c r="AG16" s="682"/>
      <c r="AH16" s="729"/>
      <c r="AI16" s="730" t="s">
        <v>162</v>
      </c>
      <c r="AJ16" s="682"/>
      <c r="AK16" s="729"/>
    </row>
    <row r="17" spans="1:37" ht="15" customHeight="1">
      <c r="A17" s="734" t="s">
        <v>637</v>
      </c>
      <c r="B17" s="735"/>
      <c r="C17" s="735"/>
      <c r="D17" s="735"/>
      <c r="E17" s="735"/>
      <c r="F17" s="735"/>
      <c r="G17" s="736"/>
      <c r="H17" s="732">
        <f>SUM(H18:J19)</f>
        <v>3769</v>
      </c>
      <c r="I17" s="619"/>
      <c r="J17" s="619"/>
      <c r="K17" s="619">
        <f>SUM(K18:M19)</f>
        <v>2511</v>
      </c>
      <c r="L17" s="619"/>
      <c r="M17" s="733"/>
      <c r="N17" s="732">
        <f>SUM(N18:P19)</f>
        <v>6280</v>
      </c>
      <c r="O17" s="619"/>
      <c r="P17" s="733"/>
      <c r="Q17" s="619">
        <f>SUM(Q18:S19)</f>
        <v>3137</v>
      </c>
      <c r="R17" s="619"/>
      <c r="S17" s="619"/>
      <c r="T17" s="619">
        <f>SUM(T18:V19)</f>
        <v>2217</v>
      </c>
      <c r="U17" s="619"/>
      <c r="V17" s="619"/>
      <c r="W17" s="619">
        <f>SUM(W18:Y19)</f>
        <v>2311</v>
      </c>
      <c r="X17" s="619"/>
      <c r="Y17" s="619"/>
      <c r="Z17" s="619">
        <f>SUM(Z18:AB19)</f>
        <v>1403</v>
      </c>
      <c r="AA17" s="619"/>
      <c r="AB17" s="619"/>
      <c r="AC17" s="619">
        <f>SUM(AC18:AE19)</f>
        <v>1559</v>
      </c>
      <c r="AD17" s="619"/>
      <c r="AE17" s="733"/>
      <c r="AF17" s="732">
        <f>SUM(AF18:AH19)</f>
        <v>10627</v>
      </c>
      <c r="AG17" s="619"/>
      <c r="AH17" s="733"/>
      <c r="AI17" s="618">
        <f>SUM(AI18:AK19)</f>
        <v>16907</v>
      </c>
      <c r="AJ17" s="619"/>
      <c r="AK17" s="733"/>
    </row>
    <row r="18" spans="1:37" ht="15" customHeight="1">
      <c r="A18" s="689" t="s">
        <v>680</v>
      </c>
      <c r="B18" s="690"/>
      <c r="C18" s="690"/>
      <c r="D18" s="690"/>
      <c r="E18" s="690"/>
      <c r="F18" s="690"/>
      <c r="G18" s="691"/>
      <c r="H18" s="704">
        <v>515</v>
      </c>
      <c r="I18" s="702"/>
      <c r="J18" s="702"/>
      <c r="K18" s="702">
        <v>362</v>
      </c>
      <c r="L18" s="702"/>
      <c r="M18" s="705"/>
      <c r="N18" s="704">
        <f>SUM(H18:M18)</f>
        <v>877</v>
      </c>
      <c r="O18" s="702"/>
      <c r="P18" s="705"/>
      <c r="Q18" s="702">
        <v>414</v>
      </c>
      <c r="R18" s="702"/>
      <c r="S18" s="702"/>
      <c r="T18" s="702">
        <v>273</v>
      </c>
      <c r="U18" s="702"/>
      <c r="V18" s="702"/>
      <c r="W18" s="702">
        <v>250</v>
      </c>
      <c r="X18" s="702"/>
      <c r="Y18" s="702"/>
      <c r="Z18" s="702">
        <v>158</v>
      </c>
      <c r="AA18" s="702"/>
      <c r="AB18" s="702"/>
      <c r="AC18" s="702">
        <v>180</v>
      </c>
      <c r="AD18" s="702"/>
      <c r="AE18" s="705"/>
      <c r="AF18" s="704">
        <f>SUM(Q18:AE18)</f>
        <v>1275</v>
      </c>
      <c r="AG18" s="702"/>
      <c r="AH18" s="705"/>
      <c r="AI18" s="725">
        <f>SUM(N18,AF18)</f>
        <v>2152</v>
      </c>
      <c r="AJ18" s="702"/>
      <c r="AK18" s="705"/>
    </row>
    <row r="19" spans="1:37" ht="15" customHeight="1">
      <c r="A19" s="689" t="s">
        <v>681</v>
      </c>
      <c r="B19" s="690"/>
      <c r="C19" s="690"/>
      <c r="D19" s="690"/>
      <c r="E19" s="690"/>
      <c r="F19" s="690"/>
      <c r="G19" s="691"/>
      <c r="H19" s="704">
        <v>3254</v>
      </c>
      <c r="I19" s="702"/>
      <c r="J19" s="702"/>
      <c r="K19" s="702">
        <v>2149</v>
      </c>
      <c r="L19" s="702"/>
      <c r="M19" s="705"/>
      <c r="N19" s="704">
        <f>SUM(H19:M19)</f>
        <v>5403</v>
      </c>
      <c r="O19" s="702"/>
      <c r="P19" s="705"/>
      <c r="Q19" s="702">
        <v>2723</v>
      </c>
      <c r="R19" s="702"/>
      <c r="S19" s="702"/>
      <c r="T19" s="702">
        <v>1944</v>
      </c>
      <c r="U19" s="702"/>
      <c r="V19" s="702"/>
      <c r="W19" s="702">
        <v>2061</v>
      </c>
      <c r="X19" s="702"/>
      <c r="Y19" s="702"/>
      <c r="Z19" s="702">
        <v>1245</v>
      </c>
      <c r="AA19" s="702"/>
      <c r="AB19" s="702"/>
      <c r="AC19" s="702">
        <v>1379</v>
      </c>
      <c r="AD19" s="702"/>
      <c r="AE19" s="705"/>
      <c r="AF19" s="704">
        <f>SUM(Q19:AE19)</f>
        <v>9352</v>
      </c>
      <c r="AG19" s="702"/>
      <c r="AH19" s="705"/>
      <c r="AI19" s="725">
        <f>SUM(N19,AF19)</f>
        <v>14755</v>
      </c>
      <c r="AJ19" s="702"/>
      <c r="AK19" s="705"/>
    </row>
    <row r="20" spans="1:37" ht="15" customHeight="1" thickBot="1">
      <c r="A20" s="676" t="s">
        <v>167</v>
      </c>
      <c r="B20" s="677"/>
      <c r="C20" s="677"/>
      <c r="D20" s="677"/>
      <c r="E20" s="677"/>
      <c r="F20" s="677"/>
      <c r="G20" s="678"/>
      <c r="H20" s="620">
        <v>66</v>
      </c>
      <c r="I20" s="621"/>
      <c r="J20" s="621"/>
      <c r="K20" s="621">
        <v>71</v>
      </c>
      <c r="L20" s="621"/>
      <c r="M20" s="622"/>
      <c r="N20" s="620">
        <f>SUM(H20:M20)</f>
        <v>137</v>
      </c>
      <c r="O20" s="621"/>
      <c r="P20" s="622"/>
      <c r="Q20" s="621">
        <v>99</v>
      </c>
      <c r="R20" s="621"/>
      <c r="S20" s="621"/>
      <c r="T20" s="621">
        <v>53</v>
      </c>
      <c r="U20" s="621"/>
      <c r="V20" s="621"/>
      <c r="W20" s="621">
        <v>59</v>
      </c>
      <c r="X20" s="621"/>
      <c r="Y20" s="621"/>
      <c r="Z20" s="621">
        <v>37</v>
      </c>
      <c r="AA20" s="621"/>
      <c r="AB20" s="621"/>
      <c r="AC20" s="621">
        <v>57</v>
      </c>
      <c r="AD20" s="621"/>
      <c r="AE20" s="622"/>
      <c r="AF20" s="620">
        <f>SUM(Q20:AE20)</f>
        <v>305</v>
      </c>
      <c r="AG20" s="621"/>
      <c r="AH20" s="622"/>
      <c r="AI20" s="726">
        <f>SUM(N20,AF20)</f>
        <v>442</v>
      </c>
      <c r="AJ20" s="621"/>
      <c r="AK20" s="622"/>
    </row>
    <row r="21" spans="1:37" ht="15" customHeight="1" thickBot="1">
      <c r="A21" s="671" t="s">
        <v>186</v>
      </c>
      <c r="B21" s="672"/>
      <c r="C21" s="672"/>
      <c r="D21" s="672"/>
      <c r="E21" s="672"/>
      <c r="F21" s="672"/>
      <c r="G21" s="673"/>
      <c r="H21" s="737">
        <f>SUM(H17,H20)</f>
        <v>3835</v>
      </c>
      <c r="I21" s="680"/>
      <c r="J21" s="680"/>
      <c r="K21" s="680">
        <f>SUM(K17,K20)</f>
        <v>2582</v>
      </c>
      <c r="L21" s="680"/>
      <c r="M21" s="738"/>
      <c r="N21" s="737">
        <f>SUM(N17,N20)</f>
        <v>6417</v>
      </c>
      <c r="O21" s="680"/>
      <c r="P21" s="738"/>
      <c r="Q21" s="680">
        <f>SUM(Q17,Q20)</f>
        <v>3236</v>
      </c>
      <c r="R21" s="680"/>
      <c r="S21" s="680"/>
      <c r="T21" s="680">
        <f>SUM(T17,T20)</f>
        <v>2270</v>
      </c>
      <c r="U21" s="680"/>
      <c r="V21" s="680"/>
      <c r="W21" s="680">
        <f>SUM(W17,W20)</f>
        <v>2370</v>
      </c>
      <c r="X21" s="680"/>
      <c r="Y21" s="680"/>
      <c r="Z21" s="680">
        <f>SUM(Z17,Z20)</f>
        <v>1440</v>
      </c>
      <c r="AA21" s="680"/>
      <c r="AB21" s="680"/>
      <c r="AC21" s="680">
        <f>SUM(AC17,AC20)</f>
        <v>1616</v>
      </c>
      <c r="AD21" s="680"/>
      <c r="AE21" s="738"/>
      <c r="AF21" s="737">
        <f>SUM(AF17,AF20)</f>
        <v>10932</v>
      </c>
      <c r="AG21" s="680"/>
      <c r="AH21" s="738"/>
      <c r="AI21" s="679">
        <f>SUM(AI17,AI20)</f>
        <v>17349</v>
      </c>
      <c r="AJ21" s="680"/>
      <c r="AK21" s="738"/>
    </row>
    <row r="23" ht="15" customHeight="1">
      <c r="A23" s="11" t="s">
        <v>1371</v>
      </c>
    </row>
    <row r="25" spans="1:2" ht="15" customHeight="1">
      <c r="A25" s="11" t="s">
        <v>185</v>
      </c>
      <c r="B25" s="11" t="s">
        <v>175</v>
      </c>
    </row>
    <row r="26" spans="34:37" ht="15" customHeight="1" thickBot="1">
      <c r="AH26" s="718" t="s">
        <v>166</v>
      </c>
      <c r="AI26" s="718"/>
      <c r="AJ26" s="718"/>
      <c r="AK26" s="718"/>
    </row>
    <row r="27" spans="1:37" ht="15" customHeight="1" thickBot="1">
      <c r="A27" s="671"/>
      <c r="B27" s="672"/>
      <c r="C27" s="672"/>
      <c r="D27" s="672"/>
      <c r="E27" s="672"/>
      <c r="F27" s="672"/>
      <c r="G27" s="673"/>
      <c r="H27" s="730" t="s">
        <v>164</v>
      </c>
      <c r="I27" s="682"/>
      <c r="J27" s="682"/>
      <c r="K27" s="682" t="s">
        <v>182</v>
      </c>
      <c r="L27" s="682"/>
      <c r="M27" s="700"/>
      <c r="N27" s="728" t="s">
        <v>183</v>
      </c>
      <c r="O27" s="682"/>
      <c r="P27" s="729"/>
      <c r="Q27" s="682" t="s">
        <v>170</v>
      </c>
      <c r="R27" s="682"/>
      <c r="S27" s="682"/>
      <c r="T27" s="682" t="s">
        <v>171</v>
      </c>
      <c r="U27" s="682"/>
      <c r="V27" s="682"/>
      <c r="W27" s="682" t="s">
        <v>172</v>
      </c>
      <c r="X27" s="682"/>
      <c r="Y27" s="682"/>
      <c r="Z27" s="682" t="s">
        <v>173</v>
      </c>
      <c r="AA27" s="682"/>
      <c r="AB27" s="682"/>
      <c r="AC27" s="682" t="s">
        <v>174</v>
      </c>
      <c r="AD27" s="682"/>
      <c r="AE27" s="700"/>
      <c r="AF27" s="728" t="s">
        <v>183</v>
      </c>
      <c r="AG27" s="682"/>
      <c r="AH27" s="729"/>
      <c r="AI27" s="730" t="s">
        <v>162</v>
      </c>
      <c r="AJ27" s="682"/>
      <c r="AK27" s="729"/>
    </row>
    <row r="28" spans="1:37" ht="15" customHeight="1">
      <c r="A28" s="734" t="s">
        <v>637</v>
      </c>
      <c r="B28" s="735"/>
      <c r="C28" s="735"/>
      <c r="D28" s="735"/>
      <c r="E28" s="735"/>
      <c r="F28" s="735"/>
      <c r="G28" s="736"/>
      <c r="H28" s="618">
        <v>2505</v>
      </c>
      <c r="I28" s="619"/>
      <c r="J28" s="619"/>
      <c r="K28" s="619">
        <v>1840</v>
      </c>
      <c r="L28" s="619"/>
      <c r="M28" s="731"/>
      <c r="N28" s="732">
        <f>SUM(H28:M28)</f>
        <v>4345</v>
      </c>
      <c r="O28" s="619"/>
      <c r="P28" s="733"/>
      <c r="Q28" s="619">
        <v>2367</v>
      </c>
      <c r="R28" s="619"/>
      <c r="S28" s="619"/>
      <c r="T28" s="619">
        <v>1575</v>
      </c>
      <c r="U28" s="619"/>
      <c r="V28" s="619"/>
      <c r="W28" s="619">
        <v>1345</v>
      </c>
      <c r="X28" s="619"/>
      <c r="Y28" s="619"/>
      <c r="Z28" s="619">
        <v>670</v>
      </c>
      <c r="AA28" s="619"/>
      <c r="AB28" s="619"/>
      <c r="AC28" s="619">
        <v>637</v>
      </c>
      <c r="AD28" s="619"/>
      <c r="AE28" s="731"/>
      <c r="AF28" s="732">
        <f>SUM(Q28:AE28)</f>
        <v>6594</v>
      </c>
      <c r="AG28" s="619"/>
      <c r="AH28" s="733"/>
      <c r="AI28" s="618">
        <f>SUM(N28,AF28)</f>
        <v>10939</v>
      </c>
      <c r="AJ28" s="619"/>
      <c r="AK28" s="733"/>
    </row>
    <row r="29" spans="1:37" ht="15" customHeight="1" thickBot="1">
      <c r="A29" s="676" t="s">
        <v>167</v>
      </c>
      <c r="B29" s="677"/>
      <c r="C29" s="677"/>
      <c r="D29" s="677"/>
      <c r="E29" s="677"/>
      <c r="F29" s="677"/>
      <c r="G29" s="678"/>
      <c r="H29" s="726">
        <v>42</v>
      </c>
      <c r="I29" s="621"/>
      <c r="J29" s="621"/>
      <c r="K29" s="621">
        <v>51</v>
      </c>
      <c r="L29" s="621"/>
      <c r="M29" s="727"/>
      <c r="N29" s="620">
        <f>SUM(H29:M29)</f>
        <v>93</v>
      </c>
      <c r="O29" s="621"/>
      <c r="P29" s="622"/>
      <c r="Q29" s="621">
        <v>74</v>
      </c>
      <c r="R29" s="621"/>
      <c r="S29" s="621"/>
      <c r="T29" s="621">
        <v>51</v>
      </c>
      <c r="U29" s="621"/>
      <c r="V29" s="621"/>
      <c r="W29" s="621">
        <v>31</v>
      </c>
      <c r="X29" s="621"/>
      <c r="Y29" s="621"/>
      <c r="Z29" s="621">
        <v>28</v>
      </c>
      <c r="AA29" s="621"/>
      <c r="AB29" s="621"/>
      <c r="AC29" s="621">
        <v>28</v>
      </c>
      <c r="AD29" s="621"/>
      <c r="AE29" s="727"/>
      <c r="AF29" s="620">
        <f>SUM(Q29:AE29)</f>
        <v>212</v>
      </c>
      <c r="AG29" s="621"/>
      <c r="AH29" s="622"/>
      <c r="AI29" s="726">
        <f>SUM(N29,AF29)</f>
        <v>305</v>
      </c>
      <c r="AJ29" s="621"/>
      <c r="AK29" s="622"/>
    </row>
    <row r="30" spans="1:37" ht="15" customHeight="1" thickBot="1">
      <c r="A30" s="671" t="s">
        <v>186</v>
      </c>
      <c r="B30" s="672"/>
      <c r="C30" s="672"/>
      <c r="D30" s="672"/>
      <c r="E30" s="672"/>
      <c r="F30" s="672"/>
      <c r="G30" s="673"/>
      <c r="H30" s="679">
        <f>SUM(H28:J29)</f>
        <v>2547</v>
      </c>
      <c r="I30" s="680"/>
      <c r="J30" s="680"/>
      <c r="K30" s="680">
        <f>SUM(K28:M29)</f>
        <v>1891</v>
      </c>
      <c r="L30" s="680"/>
      <c r="M30" s="681"/>
      <c r="N30" s="737">
        <f>SUM(N28:P29)</f>
        <v>4438</v>
      </c>
      <c r="O30" s="680"/>
      <c r="P30" s="738"/>
      <c r="Q30" s="680">
        <f>SUM(Q28:S29)</f>
        <v>2441</v>
      </c>
      <c r="R30" s="680"/>
      <c r="S30" s="680"/>
      <c r="T30" s="680">
        <f>SUM(T28:V29)</f>
        <v>1626</v>
      </c>
      <c r="U30" s="680"/>
      <c r="V30" s="680"/>
      <c r="W30" s="680">
        <f>SUM(W28:Y29)</f>
        <v>1376</v>
      </c>
      <c r="X30" s="680"/>
      <c r="Y30" s="680"/>
      <c r="Z30" s="680">
        <f>SUM(Z28:AB29)</f>
        <v>698</v>
      </c>
      <c r="AA30" s="680"/>
      <c r="AB30" s="680"/>
      <c r="AC30" s="680">
        <f>SUM(AC28:AE29)</f>
        <v>665</v>
      </c>
      <c r="AD30" s="680"/>
      <c r="AE30" s="681"/>
      <c r="AF30" s="737">
        <f>SUM(AF28:AH29)</f>
        <v>6806</v>
      </c>
      <c r="AG30" s="680"/>
      <c r="AH30" s="738"/>
      <c r="AI30" s="679">
        <f>SUM(AI28:AK29)</f>
        <v>11244</v>
      </c>
      <c r="AJ30" s="680"/>
      <c r="AK30" s="738"/>
    </row>
    <row r="31" spans="28:31" ht="15" customHeight="1">
      <c r="AB31" s="29"/>
      <c r="AC31" s="29"/>
      <c r="AD31" s="29"/>
      <c r="AE31" s="29"/>
    </row>
    <row r="32" spans="1:2" ht="15" customHeight="1">
      <c r="A32" s="11" t="s">
        <v>116</v>
      </c>
      <c r="B32" s="11" t="s">
        <v>187</v>
      </c>
    </row>
    <row r="33" spans="34:37" ht="15" customHeight="1" thickBot="1">
      <c r="AH33" s="718" t="s">
        <v>166</v>
      </c>
      <c r="AI33" s="718"/>
      <c r="AJ33" s="718"/>
      <c r="AK33" s="718"/>
    </row>
    <row r="34" spans="1:37" ht="15" customHeight="1" thickBot="1">
      <c r="A34" s="671"/>
      <c r="B34" s="672"/>
      <c r="C34" s="672"/>
      <c r="D34" s="672"/>
      <c r="E34" s="672"/>
      <c r="F34" s="672"/>
      <c r="G34" s="673"/>
      <c r="H34" s="730" t="s">
        <v>164</v>
      </c>
      <c r="I34" s="682"/>
      <c r="J34" s="682"/>
      <c r="K34" s="682" t="s">
        <v>182</v>
      </c>
      <c r="L34" s="682"/>
      <c r="M34" s="700"/>
      <c r="N34" s="728" t="s">
        <v>183</v>
      </c>
      <c r="O34" s="682"/>
      <c r="P34" s="729"/>
      <c r="Q34" s="682" t="s">
        <v>170</v>
      </c>
      <c r="R34" s="682"/>
      <c r="S34" s="682"/>
      <c r="T34" s="682" t="s">
        <v>171</v>
      </c>
      <c r="U34" s="682"/>
      <c r="V34" s="682"/>
      <c r="W34" s="682" t="s">
        <v>172</v>
      </c>
      <c r="X34" s="682"/>
      <c r="Y34" s="682"/>
      <c r="Z34" s="682" t="s">
        <v>173</v>
      </c>
      <c r="AA34" s="682"/>
      <c r="AB34" s="682"/>
      <c r="AC34" s="682" t="s">
        <v>174</v>
      </c>
      <c r="AD34" s="682"/>
      <c r="AE34" s="700"/>
      <c r="AF34" s="728" t="s">
        <v>183</v>
      </c>
      <c r="AG34" s="682"/>
      <c r="AH34" s="729"/>
      <c r="AI34" s="730" t="s">
        <v>162</v>
      </c>
      <c r="AJ34" s="682"/>
      <c r="AK34" s="729"/>
    </row>
    <row r="35" spans="1:37" ht="15" customHeight="1">
      <c r="A35" s="734" t="s">
        <v>637</v>
      </c>
      <c r="B35" s="735"/>
      <c r="C35" s="735"/>
      <c r="D35" s="735"/>
      <c r="E35" s="735"/>
      <c r="F35" s="735"/>
      <c r="G35" s="736"/>
      <c r="H35" s="618">
        <v>4</v>
      </c>
      <c r="I35" s="619"/>
      <c r="J35" s="619"/>
      <c r="K35" s="619">
        <v>14</v>
      </c>
      <c r="L35" s="619"/>
      <c r="M35" s="731"/>
      <c r="N35" s="732">
        <f>SUM(H35:M35)</f>
        <v>18</v>
      </c>
      <c r="O35" s="619"/>
      <c r="P35" s="733"/>
      <c r="Q35" s="619">
        <v>132</v>
      </c>
      <c r="R35" s="619"/>
      <c r="S35" s="619"/>
      <c r="T35" s="619">
        <v>132</v>
      </c>
      <c r="U35" s="619"/>
      <c r="V35" s="619"/>
      <c r="W35" s="619">
        <v>191</v>
      </c>
      <c r="X35" s="619"/>
      <c r="Y35" s="619"/>
      <c r="Z35" s="619">
        <v>99</v>
      </c>
      <c r="AA35" s="619"/>
      <c r="AB35" s="619"/>
      <c r="AC35" s="619">
        <v>75</v>
      </c>
      <c r="AD35" s="619"/>
      <c r="AE35" s="731"/>
      <c r="AF35" s="732">
        <f>SUM(Q35:AE35)</f>
        <v>629</v>
      </c>
      <c r="AG35" s="619"/>
      <c r="AH35" s="733"/>
      <c r="AI35" s="618">
        <f>SUM(N35,AF35)</f>
        <v>647</v>
      </c>
      <c r="AJ35" s="619"/>
      <c r="AK35" s="733"/>
    </row>
    <row r="36" spans="1:37" ht="15" customHeight="1" thickBot="1">
      <c r="A36" s="676" t="s">
        <v>167</v>
      </c>
      <c r="B36" s="677"/>
      <c r="C36" s="677"/>
      <c r="D36" s="677"/>
      <c r="E36" s="677"/>
      <c r="F36" s="677"/>
      <c r="G36" s="678"/>
      <c r="H36" s="726">
        <v>0</v>
      </c>
      <c r="I36" s="621"/>
      <c r="J36" s="621"/>
      <c r="K36" s="621">
        <v>1</v>
      </c>
      <c r="L36" s="621"/>
      <c r="M36" s="727"/>
      <c r="N36" s="620">
        <f>SUM(H36:M36)</f>
        <v>1</v>
      </c>
      <c r="O36" s="621"/>
      <c r="P36" s="622"/>
      <c r="Q36" s="621">
        <v>0</v>
      </c>
      <c r="R36" s="621"/>
      <c r="S36" s="621"/>
      <c r="T36" s="621">
        <v>1</v>
      </c>
      <c r="U36" s="621"/>
      <c r="V36" s="621"/>
      <c r="W36" s="621">
        <v>3</v>
      </c>
      <c r="X36" s="621"/>
      <c r="Y36" s="621"/>
      <c r="Z36" s="621">
        <v>1</v>
      </c>
      <c r="AA36" s="621"/>
      <c r="AB36" s="621"/>
      <c r="AC36" s="621">
        <v>4</v>
      </c>
      <c r="AD36" s="621"/>
      <c r="AE36" s="727"/>
      <c r="AF36" s="620">
        <f>SUM(Q36:AE36)</f>
        <v>9</v>
      </c>
      <c r="AG36" s="621"/>
      <c r="AH36" s="622"/>
      <c r="AI36" s="726">
        <f>SUM(N36,AF36)</f>
        <v>10</v>
      </c>
      <c r="AJ36" s="621"/>
      <c r="AK36" s="622"/>
    </row>
    <row r="37" spans="1:37" ht="15" customHeight="1" thickBot="1">
      <c r="A37" s="671" t="s">
        <v>186</v>
      </c>
      <c r="B37" s="672"/>
      <c r="C37" s="672"/>
      <c r="D37" s="672"/>
      <c r="E37" s="672"/>
      <c r="F37" s="672"/>
      <c r="G37" s="673"/>
      <c r="H37" s="679">
        <f>SUM(H35:J36)</f>
        <v>4</v>
      </c>
      <c r="I37" s="680"/>
      <c r="J37" s="680"/>
      <c r="K37" s="680">
        <f>SUM(K35:M36)</f>
        <v>15</v>
      </c>
      <c r="L37" s="680"/>
      <c r="M37" s="681"/>
      <c r="N37" s="737">
        <f>SUM(N35:P36)</f>
        <v>19</v>
      </c>
      <c r="O37" s="680"/>
      <c r="P37" s="738"/>
      <c r="Q37" s="680">
        <f>SUM(Q35:S36)</f>
        <v>132</v>
      </c>
      <c r="R37" s="680"/>
      <c r="S37" s="680"/>
      <c r="T37" s="680">
        <f>SUM(T35:V36)</f>
        <v>133</v>
      </c>
      <c r="U37" s="680"/>
      <c r="V37" s="680"/>
      <c r="W37" s="680">
        <f>SUM(W35:Y36)</f>
        <v>194</v>
      </c>
      <c r="X37" s="680"/>
      <c r="Y37" s="680"/>
      <c r="Z37" s="680">
        <f>SUM(Z35:AB36)</f>
        <v>100</v>
      </c>
      <c r="AA37" s="680"/>
      <c r="AB37" s="680"/>
      <c r="AC37" s="680">
        <f>SUM(AC35:AE36)</f>
        <v>79</v>
      </c>
      <c r="AD37" s="680"/>
      <c r="AE37" s="681"/>
      <c r="AF37" s="737">
        <f>SUM(AF35:AH36)</f>
        <v>638</v>
      </c>
      <c r="AG37" s="680"/>
      <c r="AH37" s="738"/>
      <c r="AI37" s="679">
        <f>SUM(AI35:AK36)</f>
        <v>657</v>
      </c>
      <c r="AJ37" s="680"/>
      <c r="AK37" s="738"/>
    </row>
    <row r="38" spans="28:31" ht="15" customHeight="1">
      <c r="AB38" s="29"/>
      <c r="AC38" s="29"/>
      <c r="AD38" s="29"/>
      <c r="AE38" s="29"/>
    </row>
    <row r="39" spans="1:2" ht="15" customHeight="1">
      <c r="A39" s="11" t="s">
        <v>188</v>
      </c>
      <c r="B39" s="11" t="s">
        <v>179</v>
      </c>
    </row>
    <row r="40" spans="34:37" ht="15" customHeight="1" thickBot="1">
      <c r="AH40" s="718" t="s">
        <v>166</v>
      </c>
      <c r="AI40" s="718"/>
      <c r="AJ40" s="718"/>
      <c r="AK40" s="718"/>
    </row>
    <row r="41" spans="1:37" ht="15" customHeight="1" thickBot="1">
      <c r="A41" s="671"/>
      <c r="B41" s="672"/>
      <c r="C41" s="672"/>
      <c r="D41" s="672"/>
      <c r="E41" s="672"/>
      <c r="F41" s="672"/>
      <c r="G41" s="673"/>
      <c r="H41" s="730" t="s">
        <v>164</v>
      </c>
      <c r="I41" s="682"/>
      <c r="J41" s="682"/>
      <c r="K41" s="682" t="s">
        <v>182</v>
      </c>
      <c r="L41" s="682"/>
      <c r="M41" s="700"/>
      <c r="N41" s="728" t="s">
        <v>183</v>
      </c>
      <c r="O41" s="682"/>
      <c r="P41" s="729"/>
      <c r="Q41" s="730" t="s">
        <v>170</v>
      </c>
      <c r="R41" s="682"/>
      <c r="S41" s="682"/>
      <c r="T41" s="682" t="s">
        <v>171</v>
      </c>
      <c r="U41" s="682"/>
      <c r="V41" s="682"/>
      <c r="W41" s="682" t="s">
        <v>172</v>
      </c>
      <c r="X41" s="682"/>
      <c r="Y41" s="682"/>
      <c r="Z41" s="682" t="s">
        <v>173</v>
      </c>
      <c r="AA41" s="682"/>
      <c r="AB41" s="682"/>
      <c r="AC41" s="682" t="s">
        <v>174</v>
      </c>
      <c r="AD41" s="682"/>
      <c r="AE41" s="700"/>
      <c r="AF41" s="728" t="s">
        <v>183</v>
      </c>
      <c r="AG41" s="682"/>
      <c r="AH41" s="729"/>
      <c r="AI41" s="730" t="s">
        <v>162</v>
      </c>
      <c r="AJ41" s="682"/>
      <c r="AK41" s="729"/>
    </row>
    <row r="42" spans="1:37" ht="15" customHeight="1">
      <c r="A42" s="719" t="s">
        <v>661</v>
      </c>
      <c r="B42" s="720"/>
      <c r="C42" s="720"/>
      <c r="D42" s="720"/>
      <c r="E42" s="720"/>
      <c r="F42" s="720"/>
      <c r="G42" s="721"/>
      <c r="H42" s="742">
        <f>SUM(H43:J44)</f>
        <v>0</v>
      </c>
      <c r="I42" s="740"/>
      <c r="J42" s="740"/>
      <c r="K42" s="740">
        <f>SUM(K43:M44)</f>
        <v>0</v>
      </c>
      <c r="L42" s="740"/>
      <c r="M42" s="743"/>
      <c r="N42" s="739">
        <f>SUM(H42:M42)</f>
        <v>0</v>
      </c>
      <c r="O42" s="740"/>
      <c r="P42" s="741"/>
      <c r="Q42" s="742">
        <f>SUM(Q43:S44)</f>
        <v>49</v>
      </c>
      <c r="R42" s="740"/>
      <c r="S42" s="740"/>
      <c r="T42" s="740">
        <f>SUM(T43:V44)</f>
        <v>165</v>
      </c>
      <c r="U42" s="740"/>
      <c r="V42" s="740"/>
      <c r="W42" s="740">
        <f>SUM(W43:Y44)</f>
        <v>400</v>
      </c>
      <c r="X42" s="740"/>
      <c r="Y42" s="740"/>
      <c r="Z42" s="740">
        <f>SUM(Z43:AB44)</f>
        <v>360</v>
      </c>
      <c r="AA42" s="740"/>
      <c r="AB42" s="740"/>
      <c r="AC42" s="740">
        <f>SUM(AC43:AE44)</f>
        <v>393</v>
      </c>
      <c r="AD42" s="740"/>
      <c r="AE42" s="743"/>
      <c r="AF42" s="739">
        <f aca="true" t="shared" si="0" ref="AF42:AF50">SUM(Q42:AE42)</f>
        <v>1367</v>
      </c>
      <c r="AG42" s="740"/>
      <c r="AH42" s="741"/>
      <c r="AI42" s="742">
        <f aca="true" t="shared" si="1" ref="AI42:AI50">SUM(N42,AF42)</f>
        <v>1367</v>
      </c>
      <c r="AJ42" s="740"/>
      <c r="AK42" s="741"/>
    </row>
    <row r="43" spans="1:37" ht="15" customHeight="1">
      <c r="A43" s="689" t="s">
        <v>682</v>
      </c>
      <c r="B43" s="690"/>
      <c r="C43" s="690"/>
      <c r="D43" s="690"/>
      <c r="E43" s="690"/>
      <c r="F43" s="690"/>
      <c r="G43" s="691"/>
      <c r="H43" s="725">
        <v>0</v>
      </c>
      <c r="I43" s="702"/>
      <c r="J43" s="702"/>
      <c r="K43" s="702">
        <v>0</v>
      </c>
      <c r="L43" s="702"/>
      <c r="M43" s="703"/>
      <c r="N43" s="704">
        <f aca="true" t="shared" si="2" ref="N43:N50">SUM(H43:M43)</f>
        <v>0</v>
      </c>
      <c r="O43" s="702"/>
      <c r="P43" s="705"/>
      <c r="Q43" s="725">
        <v>49</v>
      </c>
      <c r="R43" s="702"/>
      <c r="S43" s="702"/>
      <c r="T43" s="702">
        <v>165</v>
      </c>
      <c r="U43" s="702"/>
      <c r="V43" s="702"/>
      <c r="W43" s="702">
        <v>398</v>
      </c>
      <c r="X43" s="702"/>
      <c r="Y43" s="702"/>
      <c r="Z43" s="702">
        <v>356</v>
      </c>
      <c r="AA43" s="702"/>
      <c r="AB43" s="702"/>
      <c r="AC43" s="702">
        <v>389</v>
      </c>
      <c r="AD43" s="702"/>
      <c r="AE43" s="703"/>
      <c r="AF43" s="704">
        <f t="shared" si="0"/>
        <v>1357</v>
      </c>
      <c r="AG43" s="702"/>
      <c r="AH43" s="705"/>
      <c r="AI43" s="725">
        <f t="shared" si="1"/>
        <v>1357</v>
      </c>
      <c r="AJ43" s="702"/>
      <c r="AK43" s="705"/>
    </row>
    <row r="44" spans="1:37" ht="15" customHeight="1" thickBot="1">
      <c r="A44" s="692" t="s">
        <v>683</v>
      </c>
      <c r="B44" s="693"/>
      <c r="C44" s="693"/>
      <c r="D44" s="693"/>
      <c r="E44" s="693"/>
      <c r="F44" s="693"/>
      <c r="G44" s="694"/>
      <c r="H44" s="695">
        <v>0</v>
      </c>
      <c r="I44" s="696"/>
      <c r="J44" s="696"/>
      <c r="K44" s="696">
        <v>0</v>
      </c>
      <c r="L44" s="696"/>
      <c r="M44" s="697"/>
      <c r="N44" s="698">
        <f t="shared" si="2"/>
        <v>0</v>
      </c>
      <c r="O44" s="696"/>
      <c r="P44" s="699"/>
      <c r="Q44" s="695">
        <v>0</v>
      </c>
      <c r="R44" s="696"/>
      <c r="S44" s="696"/>
      <c r="T44" s="696">
        <v>0</v>
      </c>
      <c r="U44" s="696"/>
      <c r="V44" s="696"/>
      <c r="W44" s="696">
        <v>2</v>
      </c>
      <c r="X44" s="696"/>
      <c r="Y44" s="696"/>
      <c r="Z44" s="696">
        <v>4</v>
      </c>
      <c r="AA44" s="696"/>
      <c r="AB44" s="696"/>
      <c r="AC44" s="696">
        <v>4</v>
      </c>
      <c r="AD44" s="696"/>
      <c r="AE44" s="697"/>
      <c r="AF44" s="698">
        <f t="shared" si="0"/>
        <v>10</v>
      </c>
      <c r="AG44" s="696"/>
      <c r="AH44" s="699"/>
      <c r="AI44" s="695">
        <f t="shared" si="1"/>
        <v>10</v>
      </c>
      <c r="AJ44" s="696"/>
      <c r="AK44" s="699"/>
    </row>
    <row r="45" spans="1:37" ht="15" customHeight="1">
      <c r="A45" s="722" t="s">
        <v>888</v>
      </c>
      <c r="B45" s="723"/>
      <c r="C45" s="723"/>
      <c r="D45" s="723"/>
      <c r="E45" s="723"/>
      <c r="F45" s="723"/>
      <c r="G45" s="724"/>
      <c r="H45" s="618">
        <f>SUM(H46:J47)</f>
        <v>0</v>
      </c>
      <c r="I45" s="619"/>
      <c r="J45" s="619"/>
      <c r="K45" s="619">
        <f>SUM(K46:M47)</f>
        <v>0</v>
      </c>
      <c r="L45" s="619"/>
      <c r="M45" s="731"/>
      <c r="N45" s="732">
        <f>SUM(H45:M45)</f>
        <v>0</v>
      </c>
      <c r="O45" s="619"/>
      <c r="P45" s="733"/>
      <c r="Q45" s="618">
        <f>SUM(Q46:S47)</f>
        <v>156</v>
      </c>
      <c r="R45" s="619"/>
      <c r="S45" s="619"/>
      <c r="T45" s="619">
        <f>SUM(T46:V47)</f>
        <v>221</v>
      </c>
      <c r="U45" s="619"/>
      <c r="V45" s="619"/>
      <c r="W45" s="619">
        <f>SUM(W46:Y47)</f>
        <v>246</v>
      </c>
      <c r="X45" s="619"/>
      <c r="Y45" s="619"/>
      <c r="Z45" s="619">
        <f>SUM(Z46:AB47)</f>
        <v>158</v>
      </c>
      <c r="AA45" s="619"/>
      <c r="AB45" s="619"/>
      <c r="AC45" s="619">
        <f>SUM(AC46:AE47)</f>
        <v>144</v>
      </c>
      <c r="AD45" s="619"/>
      <c r="AE45" s="731"/>
      <c r="AF45" s="732">
        <f t="shared" si="0"/>
        <v>925</v>
      </c>
      <c r="AG45" s="619"/>
      <c r="AH45" s="733"/>
      <c r="AI45" s="618">
        <f t="shared" si="1"/>
        <v>925</v>
      </c>
      <c r="AJ45" s="619"/>
      <c r="AK45" s="733"/>
    </row>
    <row r="46" spans="1:37" ht="15" customHeight="1">
      <c r="A46" s="689" t="s">
        <v>682</v>
      </c>
      <c r="B46" s="690"/>
      <c r="C46" s="690"/>
      <c r="D46" s="690"/>
      <c r="E46" s="690"/>
      <c r="F46" s="690"/>
      <c r="G46" s="691"/>
      <c r="H46" s="725">
        <v>0</v>
      </c>
      <c r="I46" s="702"/>
      <c r="J46" s="702"/>
      <c r="K46" s="702">
        <v>0</v>
      </c>
      <c r="L46" s="702"/>
      <c r="M46" s="703"/>
      <c r="N46" s="704">
        <f t="shared" si="2"/>
        <v>0</v>
      </c>
      <c r="O46" s="702"/>
      <c r="P46" s="705"/>
      <c r="Q46" s="725">
        <v>156</v>
      </c>
      <c r="R46" s="702"/>
      <c r="S46" s="702"/>
      <c r="T46" s="702">
        <v>219</v>
      </c>
      <c r="U46" s="702"/>
      <c r="V46" s="702"/>
      <c r="W46" s="702">
        <v>242</v>
      </c>
      <c r="X46" s="702"/>
      <c r="Y46" s="702"/>
      <c r="Z46" s="702">
        <v>154</v>
      </c>
      <c r="AA46" s="702"/>
      <c r="AB46" s="702"/>
      <c r="AC46" s="702">
        <v>136</v>
      </c>
      <c r="AD46" s="702"/>
      <c r="AE46" s="703"/>
      <c r="AF46" s="704">
        <f t="shared" si="0"/>
        <v>907</v>
      </c>
      <c r="AG46" s="702"/>
      <c r="AH46" s="705"/>
      <c r="AI46" s="725">
        <f t="shared" si="1"/>
        <v>907</v>
      </c>
      <c r="AJ46" s="702"/>
      <c r="AK46" s="705"/>
    </row>
    <row r="47" spans="1:37" ht="15" customHeight="1" thickBot="1">
      <c r="A47" s="683" t="s">
        <v>683</v>
      </c>
      <c r="B47" s="684"/>
      <c r="C47" s="684"/>
      <c r="D47" s="684"/>
      <c r="E47" s="684"/>
      <c r="F47" s="684"/>
      <c r="G47" s="685"/>
      <c r="H47" s="726">
        <v>0</v>
      </c>
      <c r="I47" s="621"/>
      <c r="J47" s="621"/>
      <c r="K47" s="621">
        <v>0</v>
      </c>
      <c r="L47" s="621"/>
      <c r="M47" s="727"/>
      <c r="N47" s="620">
        <f t="shared" si="2"/>
        <v>0</v>
      </c>
      <c r="O47" s="621"/>
      <c r="P47" s="622"/>
      <c r="Q47" s="726">
        <v>0</v>
      </c>
      <c r="R47" s="621"/>
      <c r="S47" s="621"/>
      <c r="T47" s="621">
        <v>2</v>
      </c>
      <c r="U47" s="621"/>
      <c r="V47" s="621"/>
      <c r="W47" s="621">
        <v>4</v>
      </c>
      <c r="X47" s="621"/>
      <c r="Y47" s="621"/>
      <c r="Z47" s="621">
        <v>4</v>
      </c>
      <c r="AA47" s="621"/>
      <c r="AB47" s="621"/>
      <c r="AC47" s="621">
        <v>8</v>
      </c>
      <c r="AD47" s="621"/>
      <c r="AE47" s="727"/>
      <c r="AF47" s="620">
        <f t="shared" si="0"/>
        <v>18</v>
      </c>
      <c r="AG47" s="621"/>
      <c r="AH47" s="622"/>
      <c r="AI47" s="726">
        <f t="shared" si="1"/>
        <v>18</v>
      </c>
      <c r="AJ47" s="621"/>
      <c r="AK47" s="622"/>
    </row>
    <row r="48" spans="1:37" ht="15" customHeight="1">
      <c r="A48" s="686" t="s">
        <v>634</v>
      </c>
      <c r="B48" s="687"/>
      <c r="C48" s="687"/>
      <c r="D48" s="687"/>
      <c r="E48" s="687"/>
      <c r="F48" s="687"/>
      <c r="G48" s="688"/>
      <c r="H48" s="742">
        <f>SUM(H49:J50)</f>
        <v>0</v>
      </c>
      <c r="I48" s="740"/>
      <c r="J48" s="740"/>
      <c r="K48" s="740">
        <f>SUM(K49:M50)</f>
        <v>0</v>
      </c>
      <c r="L48" s="740"/>
      <c r="M48" s="743"/>
      <c r="N48" s="739">
        <f>SUM(H48:M48)</f>
        <v>0</v>
      </c>
      <c r="O48" s="740"/>
      <c r="P48" s="741"/>
      <c r="Q48" s="742">
        <f>SUM(Q49:S50)</f>
        <v>0</v>
      </c>
      <c r="R48" s="740"/>
      <c r="S48" s="740"/>
      <c r="T48" s="740">
        <f>SUM(T49:V50)</f>
        <v>0</v>
      </c>
      <c r="U48" s="740"/>
      <c r="V48" s="740"/>
      <c r="W48" s="740">
        <f>SUM(W49:Y50)</f>
        <v>2</v>
      </c>
      <c r="X48" s="740"/>
      <c r="Y48" s="740"/>
      <c r="Z48" s="740">
        <f>SUM(Z49:AB50)</f>
        <v>15</v>
      </c>
      <c r="AA48" s="740"/>
      <c r="AB48" s="740"/>
      <c r="AC48" s="740">
        <f>SUM(AC49:AE50)</f>
        <v>103</v>
      </c>
      <c r="AD48" s="740"/>
      <c r="AE48" s="743"/>
      <c r="AF48" s="739">
        <f t="shared" si="0"/>
        <v>120</v>
      </c>
      <c r="AG48" s="740"/>
      <c r="AH48" s="741"/>
      <c r="AI48" s="742">
        <f t="shared" si="1"/>
        <v>120</v>
      </c>
      <c r="AJ48" s="740"/>
      <c r="AK48" s="741"/>
    </row>
    <row r="49" spans="1:37" ht="15" customHeight="1">
      <c r="A49" s="689" t="s">
        <v>682</v>
      </c>
      <c r="B49" s="690"/>
      <c r="C49" s="690"/>
      <c r="D49" s="690"/>
      <c r="E49" s="690"/>
      <c r="F49" s="690"/>
      <c r="G49" s="691"/>
      <c r="H49" s="725">
        <v>0</v>
      </c>
      <c r="I49" s="702"/>
      <c r="J49" s="702"/>
      <c r="K49" s="702">
        <v>0</v>
      </c>
      <c r="L49" s="702"/>
      <c r="M49" s="703"/>
      <c r="N49" s="704">
        <f t="shared" si="2"/>
        <v>0</v>
      </c>
      <c r="O49" s="702"/>
      <c r="P49" s="705"/>
      <c r="Q49" s="725">
        <v>0</v>
      </c>
      <c r="R49" s="702"/>
      <c r="S49" s="702"/>
      <c r="T49" s="702">
        <v>0</v>
      </c>
      <c r="U49" s="702"/>
      <c r="V49" s="702"/>
      <c r="W49" s="702">
        <v>2</v>
      </c>
      <c r="X49" s="702"/>
      <c r="Y49" s="702"/>
      <c r="Z49" s="702">
        <v>15</v>
      </c>
      <c r="AA49" s="702"/>
      <c r="AB49" s="702"/>
      <c r="AC49" s="702">
        <v>99</v>
      </c>
      <c r="AD49" s="702"/>
      <c r="AE49" s="703"/>
      <c r="AF49" s="704">
        <f t="shared" si="0"/>
        <v>116</v>
      </c>
      <c r="AG49" s="702"/>
      <c r="AH49" s="705"/>
      <c r="AI49" s="725">
        <f t="shared" si="1"/>
        <v>116</v>
      </c>
      <c r="AJ49" s="702"/>
      <c r="AK49" s="705"/>
    </row>
    <row r="50" spans="1:37" ht="15" customHeight="1" thickBot="1">
      <c r="A50" s="692" t="s">
        <v>683</v>
      </c>
      <c r="B50" s="693"/>
      <c r="C50" s="693"/>
      <c r="D50" s="693"/>
      <c r="E50" s="693"/>
      <c r="F50" s="693"/>
      <c r="G50" s="694"/>
      <c r="H50" s="695">
        <v>0</v>
      </c>
      <c r="I50" s="696"/>
      <c r="J50" s="696"/>
      <c r="K50" s="696">
        <v>0</v>
      </c>
      <c r="L50" s="696"/>
      <c r="M50" s="697"/>
      <c r="N50" s="698">
        <f t="shared" si="2"/>
        <v>0</v>
      </c>
      <c r="O50" s="696"/>
      <c r="P50" s="699"/>
      <c r="Q50" s="695">
        <v>0</v>
      </c>
      <c r="R50" s="696"/>
      <c r="S50" s="696"/>
      <c r="T50" s="696">
        <v>0</v>
      </c>
      <c r="U50" s="696"/>
      <c r="V50" s="696"/>
      <c r="W50" s="696">
        <v>0</v>
      </c>
      <c r="X50" s="696"/>
      <c r="Y50" s="696"/>
      <c r="Z50" s="696">
        <v>0</v>
      </c>
      <c r="AA50" s="696"/>
      <c r="AB50" s="696"/>
      <c r="AC50" s="696">
        <v>4</v>
      </c>
      <c r="AD50" s="696"/>
      <c r="AE50" s="697"/>
      <c r="AF50" s="698">
        <f t="shared" si="0"/>
        <v>4</v>
      </c>
      <c r="AG50" s="696"/>
      <c r="AH50" s="699"/>
      <c r="AI50" s="695">
        <f t="shared" si="1"/>
        <v>4</v>
      </c>
      <c r="AJ50" s="696"/>
      <c r="AK50" s="699"/>
    </row>
    <row r="51" spans="1:37" ht="15" customHeight="1" thickBot="1">
      <c r="A51" s="671" t="s">
        <v>186</v>
      </c>
      <c r="B51" s="672"/>
      <c r="C51" s="672"/>
      <c r="D51" s="672"/>
      <c r="E51" s="672"/>
      <c r="F51" s="672"/>
      <c r="G51" s="673"/>
      <c r="H51" s="679">
        <f>SUM(H52:J53)</f>
        <v>0</v>
      </c>
      <c r="I51" s="680"/>
      <c r="J51" s="680"/>
      <c r="K51" s="680">
        <v>0</v>
      </c>
      <c r="L51" s="680"/>
      <c r="M51" s="681"/>
      <c r="N51" s="737">
        <f>SUM(H51:M51)</f>
        <v>0</v>
      </c>
      <c r="O51" s="680"/>
      <c r="P51" s="738"/>
      <c r="Q51" s="679">
        <v>205</v>
      </c>
      <c r="R51" s="680"/>
      <c r="S51" s="680"/>
      <c r="T51" s="680">
        <v>384</v>
      </c>
      <c r="U51" s="680"/>
      <c r="V51" s="680"/>
      <c r="W51" s="680">
        <v>645</v>
      </c>
      <c r="X51" s="680"/>
      <c r="Y51" s="680"/>
      <c r="Z51" s="680">
        <v>531</v>
      </c>
      <c r="AA51" s="680"/>
      <c r="AB51" s="680"/>
      <c r="AC51" s="680">
        <v>640</v>
      </c>
      <c r="AD51" s="680"/>
      <c r="AE51" s="681"/>
      <c r="AF51" s="737">
        <f>SUM(Q51:AE51)</f>
        <v>2405</v>
      </c>
      <c r="AG51" s="680"/>
      <c r="AH51" s="738"/>
      <c r="AI51" s="679">
        <f>SUM(N51,AF51)</f>
        <v>2405</v>
      </c>
      <c r="AJ51" s="680"/>
      <c r="AK51" s="738"/>
    </row>
    <row r="138" ht="15" customHeight="1">
      <c r="F138" s="11">
        <v>0</v>
      </c>
    </row>
  </sheetData>
  <sheetProtection/>
  <mergeCells count="323">
    <mergeCell ref="Z51:AB51"/>
    <mergeCell ref="AC51:AE51"/>
    <mergeCell ref="AF51:AH51"/>
    <mergeCell ref="AI51:AK51"/>
    <mergeCell ref="AC50:AE50"/>
    <mergeCell ref="AF50:AH50"/>
    <mergeCell ref="AI50:AK50"/>
    <mergeCell ref="H51:J51"/>
    <mergeCell ref="K51:M51"/>
    <mergeCell ref="N51:P51"/>
    <mergeCell ref="Q51:S51"/>
    <mergeCell ref="T51:V51"/>
    <mergeCell ref="W51:Y51"/>
    <mergeCell ref="Q50:S50"/>
    <mergeCell ref="T50:V50"/>
    <mergeCell ref="W50:Y50"/>
    <mergeCell ref="Z50:AB50"/>
    <mergeCell ref="Z49:AB49"/>
    <mergeCell ref="T49:V49"/>
    <mergeCell ref="W49:Y49"/>
    <mergeCell ref="AC49:AE49"/>
    <mergeCell ref="AF49:AH49"/>
    <mergeCell ref="W48:Y48"/>
    <mergeCell ref="AI49:AK49"/>
    <mergeCell ref="AC48:AE48"/>
    <mergeCell ref="AF48:AH48"/>
    <mergeCell ref="AI48:AK48"/>
    <mergeCell ref="Z48:AB48"/>
    <mergeCell ref="H49:J49"/>
    <mergeCell ref="K49:M49"/>
    <mergeCell ref="N49:P49"/>
    <mergeCell ref="Q49:S49"/>
    <mergeCell ref="T48:V48"/>
    <mergeCell ref="K47:M47"/>
    <mergeCell ref="N47:P47"/>
    <mergeCell ref="H47:J47"/>
    <mergeCell ref="Q47:S47"/>
    <mergeCell ref="H48:J48"/>
    <mergeCell ref="K48:M48"/>
    <mergeCell ref="N48:P48"/>
    <mergeCell ref="Q48:S48"/>
    <mergeCell ref="AC46:AE46"/>
    <mergeCell ref="AF46:AH46"/>
    <mergeCell ref="AI46:AK46"/>
    <mergeCell ref="AC47:AE47"/>
    <mergeCell ref="AF47:AH47"/>
    <mergeCell ref="AI47:AK47"/>
    <mergeCell ref="Z47:AB47"/>
    <mergeCell ref="Q46:S46"/>
    <mergeCell ref="T46:V46"/>
    <mergeCell ref="W46:Y46"/>
    <mergeCell ref="T47:V47"/>
    <mergeCell ref="W47:Y47"/>
    <mergeCell ref="Z45:AB45"/>
    <mergeCell ref="T45:V45"/>
    <mergeCell ref="W45:Y45"/>
    <mergeCell ref="Z46:AB46"/>
    <mergeCell ref="AC45:AE45"/>
    <mergeCell ref="AF45:AH45"/>
    <mergeCell ref="AI45:AK45"/>
    <mergeCell ref="AC44:AE44"/>
    <mergeCell ref="AF44:AH44"/>
    <mergeCell ref="AI44:AK44"/>
    <mergeCell ref="H45:J45"/>
    <mergeCell ref="K45:M45"/>
    <mergeCell ref="N45:P45"/>
    <mergeCell ref="Q45:S45"/>
    <mergeCell ref="AF43:AH43"/>
    <mergeCell ref="AI43:AK43"/>
    <mergeCell ref="H44:J44"/>
    <mergeCell ref="K44:M44"/>
    <mergeCell ref="N44:P44"/>
    <mergeCell ref="Q44:S44"/>
    <mergeCell ref="T44:V44"/>
    <mergeCell ref="W44:Y44"/>
    <mergeCell ref="T43:V43"/>
    <mergeCell ref="W43:Y43"/>
    <mergeCell ref="Q42:S42"/>
    <mergeCell ref="AC43:AE43"/>
    <mergeCell ref="AC42:AE42"/>
    <mergeCell ref="T42:V42"/>
    <mergeCell ref="W42:Y42"/>
    <mergeCell ref="Z42:AB42"/>
    <mergeCell ref="H43:J43"/>
    <mergeCell ref="K43:M43"/>
    <mergeCell ref="N43:P43"/>
    <mergeCell ref="Q43:S43"/>
    <mergeCell ref="H42:J42"/>
    <mergeCell ref="K42:M42"/>
    <mergeCell ref="N42:P42"/>
    <mergeCell ref="AF42:AH42"/>
    <mergeCell ref="AI42:AK42"/>
    <mergeCell ref="W41:Y41"/>
    <mergeCell ref="AI41:AK41"/>
    <mergeCell ref="Z41:AB41"/>
    <mergeCell ref="A41:G41"/>
    <mergeCell ref="H41:J41"/>
    <mergeCell ref="K41:M41"/>
    <mergeCell ref="N41:P41"/>
    <mergeCell ref="Q41:S41"/>
    <mergeCell ref="T41:V41"/>
    <mergeCell ref="AC41:AE41"/>
    <mergeCell ref="AF41:AH41"/>
    <mergeCell ref="AC36:AE36"/>
    <mergeCell ref="AF36:AH36"/>
    <mergeCell ref="AI37:AK37"/>
    <mergeCell ref="AI36:AK36"/>
    <mergeCell ref="AC37:AE37"/>
    <mergeCell ref="AH40:AK40"/>
    <mergeCell ref="AF37:AH37"/>
    <mergeCell ref="A37:G37"/>
    <mergeCell ref="H37:J37"/>
    <mergeCell ref="K37:M37"/>
    <mergeCell ref="N37:P37"/>
    <mergeCell ref="Q37:S37"/>
    <mergeCell ref="T37:V37"/>
    <mergeCell ref="Z35:AB35"/>
    <mergeCell ref="AC35:AE35"/>
    <mergeCell ref="T35:V35"/>
    <mergeCell ref="W35:Y35"/>
    <mergeCell ref="Z37:AB37"/>
    <mergeCell ref="W37:Y37"/>
    <mergeCell ref="T36:V36"/>
    <mergeCell ref="W36:Y36"/>
    <mergeCell ref="Z36:AB36"/>
    <mergeCell ref="H35:J35"/>
    <mergeCell ref="K35:M35"/>
    <mergeCell ref="N35:P35"/>
    <mergeCell ref="Q35:S35"/>
    <mergeCell ref="A36:G36"/>
    <mergeCell ref="H36:J36"/>
    <mergeCell ref="K36:M36"/>
    <mergeCell ref="N36:P36"/>
    <mergeCell ref="Q36:S36"/>
    <mergeCell ref="A34:G34"/>
    <mergeCell ref="H34:J34"/>
    <mergeCell ref="K34:M34"/>
    <mergeCell ref="N34:P34"/>
    <mergeCell ref="AF35:AH35"/>
    <mergeCell ref="AI35:AK35"/>
    <mergeCell ref="AC34:AE34"/>
    <mergeCell ref="AF34:AH34"/>
    <mergeCell ref="AI34:AK34"/>
    <mergeCell ref="A35:G35"/>
    <mergeCell ref="AF30:AH30"/>
    <mergeCell ref="AI30:AK30"/>
    <mergeCell ref="Q34:S34"/>
    <mergeCell ref="T34:V34"/>
    <mergeCell ref="W34:Y34"/>
    <mergeCell ref="Z34:AB34"/>
    <mergeCell ref="Q30:S30"/>
    <mergeCell ref="T30:V30"/>
    <mergeCell ref="W30:Y30"/>
    <mergeCell ref="Z30:AB30"/>
    <mergeCell ref="AI19:AK19"/>
    <mergeCell ref="A19:G19"/>
    <mergeCell ref="H19:J19"/>
    <mergeCell ref="K19:M19"/>
    <mergeCell ref="N19:P19"/>
    <mergeCell ref="AH33:AK33"/>
    <mergeCell ref="AC21:AE21"/>
    <mergeCell ref="AF21:AH21"/>
    <mergeCell ref="AI21:AK21"/>
    <mergeCell ref="AF29:AH29"/>
    <mergeCell ref="AI18:AK18"/>
    <mergeCell ref="A18:G18"/>
    <mergeCell ref="H18:J18"/>
    <mergeCell ref="K18:M18"/>
    <mergeCell ref="N18:P18"/>
    <mergeCell ref="Q18:S18"/>
    <mergeCell ref="T18:V18"/>
    <mergeCell ref="Q19:S19"/>
    <mergeCell ref="T19:V19"/>
    <mergeCell ref="W19:Y19"/>
    <mergeCell ref="Q20:S20"/>
    <mergeCell ref="Z18:AB18"/>
    <mergeCell ref="AC18:AE18"/>
    <mergeCell ref="Z19:AB19"/>
    <mergeCell ref="AC19:AE19"/>
    <mergeCell ref="A21:G21"/>
    <mergeCell ref="H21:J21"/>
    <mergeCell ref="K21:M21"/>
    <mergeCell ref="N21:P21"/>
    <mergeCell ref="AC20:AE20"/>
    <mergeCell ref="AF20:AH20"/>
    <mergeCell ref="Q21:S21"/>
    <mergeCell ref="T21:V21"/>
    <mergeCell ref="W21:Y21"/>
    <mergeCell ref="AI16:AK16"/>
    <mergeCell ref="Z16:AB16"/>
    <mergeCell ref="AI20:AK20"/>
    <mergeCell ref="Z21:AB21"/>
    <mergeCell ref="T20:V20"/>
    <mergeCell ref="W20:Y20"/>
    <mergeCell ref="Z20:AB20"/>
    <mergeCell ref="W18:Y18"/>
    <mergeCell ref="AF18:AH18"/>
    <mergeCell ref="AF19:AH19"/>
    <mergeCell ref="Q17:S17"/>
    <mergeCell ref="T17:V17"/>
    <mergeCell ref="Z17:AB17"/>
    <mergeCell ref="AC17:AE17"/>
    <mergeCell ref="AF17:AH17"/>
    <mergeCell ref="AI17:AK17"/>
    <mergeCell ref="AH15:AK15"/>
    <mergeCell ref="A16:G16"/>
    <mergeCell ref="H16:J16"/>
    <mergeCell ref="K16:M16"/>
    <mergeCell ref="N16:P16"/>
    <mergeCell ref="Q16:S16"/>
    <mergeCell ref="T16:V16"/>
    <mergeCell ref="W16:Y16"/>
    <mergeCell ref="AC16:AE16"/>
    <mergeCell ref="AF16:AH16"/>
    <mergeCell ref="N30:P30"/>
    <mergeCell ref="H29:J29"/>
    <mergeCell ref="K29:M29"/>
    <mergeCell ref="N29:P29"/>
    <mergeCell ref="W17:Y17"/>
    <mergeCell ref="A27:G27"/>
    <mergeCell ref="A17:G17"/>
    <mergeCell ref="H17:J17"/>
    <mergeCell ref="K17:M17"/>
    <mergeCell ref="N17:P17"/>
    <mergeCell ref="T29:V29"/>
    <mergeCell ref="W29:Y29"/>
    <mergeCell ref="Z29:AB29"/>
    <mergeCell ref="K28:M28"/>
    <mergeCell ref="N28:P28"/>
    <mergeCell ref="Q28:S28"/>
    <mergeCell ref="Q29:S29"/>
    <mergeCell ref="AF28:AH28"/>
    <mergeCell ref="AI28:AK28"/>
    <mergeCell ref="T28:V28"/>
    <mergeCell ref="W28:Y28"/>
    <mergeCell ref="Z28:AB28"/>
    <mergeCell ref="A28:G28"/>
    <mergeCell ref="AC30:AE30"/>
    <mergeCell ref="AC29:AE29"/>
    <mergeCell ref="AF27:AH27"/>
    <mergeCell ref="AI27:AK27"/>
    <mergeCell ref="H27:J27"/>
    <mergeCell ref="K27:M27"/>
    <mergeCell ref="N27:P27"/>
    <mergeCell ref="Q27:S27"/>
    <mergeCell ref="T27:V27"/>
    <mergeCell ref="AC28:AE28"/>
    <mergeCell ref="AH26:AK26"/>
    <mergeCell ref="A46:G46"/>
    <mergeCell ref="A42:G42"/>
    <mergeCell ref="A43:G43"/>
    <mergeCell ref="A44:G44"/>
    <mergeCell ref="A45:G45"/>
    <mergeCell ref="H46:J46"/>
    <mergeCell ref="Z43:AB43"/>
    <mergeCell ref="Z44:AB44"/>
    <mergeCell ref="AI29:AK29"/>
    <mergeCell ref="AC27:AE27"/>
    <mergeCell ref="AB4:AE4"/>
    <mergeCell ref="K46:M46"/>
    <mergeCell ref="N46:P46"/>
    <mergeCell ref="L9:O9"/>
    <mergeCell ref="T9:W9"/>
    <mergeCell ref="T10:W10"/>
    <mergeCell ref="AB7:AE8"/>
    <mergeCell ref="AB9:AE10"/>
    <mergeCell ref="X9:AA10"/>
    <mergeCell ref="Z27:AB27"/>
    <mergeCell ref="A51:G51"/>
    <mergeCell ref="A47:G47"/>
    <mergeCell ref="A48:G48"/>
    <mergeCell ref="A49:G49"/>
    <mergeCell ref="A50:G50"/>
    <mergeCell ref="H50:J50"/>
    <mergeCell ref="K50:M50"/>
    <mergeCell ref="N50:P50"/>
    <mergeCell ref="W27:Y27"/>
    <mergeCell ref="A11:G11"/>
    <mergeCell ref="A12:G12"/>
    <mergeCell ref="A9:G10"/>
    <mergeCell ref="A30:G30"/>
    <mergeCell ref="H5:K6"/>
    <mergeCell ref="H9:K10"/>
    <mergeCell ref="A29:G29"/>
    <mergeCell ref="H30:J30"/>
    <mergeCell ref="K30:M30"/>
    <mergeCell ref="A20:G20"/>
    <mergeCell ref="L5:W5"/>
    <mergeCell ref="A7:G8"/>
    <mergeCell ref="L6:O6"/>
    <mergeCell ref="L7:O7"/>
    <mergeCell ref="L8:O8"/>
    <mergeCell ref="H7:K8"/>
    <mergeCell ref="T7:W7"/>
    <mergeCell ref="T8:W8"/>
    <mergeCell ref="A5:G6"/>
    <mergeCell ref="X7:AA8"/>
    <mergeCell ref="AB11:AE11"/>
    <mergeCell ref="AB12:AE12"/>
    <mergeCell ref="X5:AA5"/>
    <mergeCell ref="X6:AA6"/>
    <mergeCell ref="X11:AA11"/>
    <mergeCell ref="X12:AA12"/>
    <mergeCell ref="AB5:AE6"/>
    <mergeCell ref="T11:W11"/>
    <mergeCell ref="T12:W12"/>
    <mergeCell ref="P6:S6"/>
    <mergeCell ref="P7:S7"/>
    <mergeCell ref="P8:S8"/>
    <mergeCell ref="P9:S9"/>
    <mergeCell ref="P10:S10"/>
    <mergeCell ref="P11:S11"/>
    <mergeCell ref="P12:S12"/>
    <mergeCell ref="T6:W6"/>
    <mergeCell ref="L10:O10"/>
    <mergeCell ref="L11:O11"/>
    <mergeCell ref="L12:O12"/>
    <mergeCell ref="H11:K11"/>
    <mergeCell ref="H12:K12"/>
    <mergeCell ref="H28:J28"/>
    <mergeCell ref="H20:J20"/>
    <mergeCell ref="K20:M20"/>
    <mergeCell ref="N20:P20"/>
  </mergeCells>
  <printOptions/>
  <pageMargins left="0.7874015748031497" right="0.4330708661417323" top="0.984251968503937" bottom="0.8267716535433072"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indexed="34"/>
  </sheetPr>
  <dimension ref="A1:AF138"/>
  <sheetViews>
    <sheetView view="pageBreakPreview" zoomScaleSheetLayoutView="100" zoomScalePageLayoutView="0" workbookViewId="0" topLeftCell="A1">
      <selection activeCell="AZ80" sqref="AZ80"/>
    </sheetView>
  </sheetViews>
  <sheetFormatPr defaultColWidth="2.625" defaultRowHeight="15" customHeight="1"/>
  <cols>
    <col min="1" max="27" width="2.625" style="154" customWidth="1"/>
    <col min="28" max="16384" width="2.625" style="154" customWidth="1"/>
  </cols>
  <sheetData>
    <row r="1" ht="15" customHeight="1">
      <c r="A1" s="154" t="s">
        <v>83</v>
      </c>
    </row>
    <row r="3" ht="15" customHeight="1">
      <c r="A3" s="154" t="s">
        <v>1518</v>
      </c>
    </row>
    <row r="4" spans="29:32" ht="15" customHeight="1" thickBot="1">
      <c r="AC4" s="787" t="s">
        <v>99</v>
      </c>
      <c r="AD4" s="787"/>
      <c r="AE4" s="787"/>
      <c r="AF4" s="787"/>
    </row>
    <row r="5" spans="1:32" ht="19.5" customHeight="1" thickBot="1">
      <c r="A5" s="750"/>
      <c r="B5" s="751"/>
      <c r="C5" s="751"/>
      <c r="D5" s="751"/>
      <c r="E5" s="752"/>
      <c r="F5" s="812" t="s">
        <v>86</v>
      </c>
      <c r="G5" s="783"/>
      <c r="H5" s="783" t="s">
        <v>87</v>
      </c>
      <c r="I5" s="783"/>
      <c r="J5" s="783" t="s">
        <v>88</v>
      </c>
      <c r="K5" s="783"/>
      <c r="L5" s="783" t="s">
        <v>89</v>
      </c>
      <c r="M5" s="783"/>
      <c r="N5" s="783" t="s">
        <v>90</v>
      </c>
      <c r="O5" s="783"/>
      <c r="P5" s="783" t="s">
        <v>91</v>
      </c>
      <c r="Q5" s="783"/>
      <c r="R5" s="783" t="s">
        <v>92</v>
      </c>
      <c r="S5" s="783"/>
      <c r="T5" s="783" t="s">
        <v>93</v>
      </c>
      <c r="U5" s="783"/>
      <c r="V5" s="783" t="s">
        <v>94</v>
      </c>
      <c r="W5" s="783"/>
      <c r="X5" s="783" t="s">
        <v>95</v>
      </c>
      <c r="Y5" s="783"/>
      <c r="Z5" s="783" t="s">
        <v>1567</v>
      </c>
      <c r="AA5" s="807"/>
      <c r="AB5" s="783" t="s">
        <v>97</v>
      </c>
      <c r="AC5" s="807"/>
      <c r="AD5" s="750" t="s">
        <v>168</v>
      </c>
      <c r="AE5" s="751"/>
      <c r="AF5" s="752"/>
    </row>
    <row r="6" spans="1:32" ht="19.5" customHeight="1">
      <c r="A6" s="769" t="s">
        <v>84</v>
      </c>
      <c r="B6" s="770"/>
      <c r="C6" s="770"/>
      <c r="D6" s="770"/>
      <c r="E6" s="771"/>
      <c r="F6" s="784">
        <v>411</v>
      </c>
      <c r="G6" s="785"/>
      <c r="H6" s="785">
        <v>417</v>
      </c>
      <c r="I6" s="785"/>
      <c r="J6" s="785">
        <v>385</v>
      </c>
      <c r="K6" s="785"/>
      <c r="L6" s="785">
        <v>433</v>
      </c>
      <c r="M6" s="785"/>
      <c r="N6" s="785">
        <v>411</v>
      </c>
      <c r="O6" s="785"/>
      <c r="P6" s="785">
        <v>384</v>
      </c>
      <c r="Q6" s="785"/>
      <c r="R6" s="785">
        <v>442</v>
      </c>
      <c r="S6" s="785"/>
      <c r="T6" s="785">
        <v>376</v>
      </c>
      <c r="U6" s="785"/>
      <c r="V6" s="785">
        <v>393</v>
      </c>
      <c r="W6" s="785"/>
      <c r="X6" s="785">
        <v>471</v>
      </c>
      <c r="Y6" s="785"/>
      <c r="Z6" s="785">
        <v>424</v>
      </c>
      <c r="AA6" s="785"/>
      <c r="AB6" s="785">
        <v>427</v>
      </c>
      <c r="AC6" s="808"/>
      <c r="AD6" s="753">
        <f>SUM(F6:AC6)</f>
        <v>4974</v>
      </c>
      <c r="AE6" s="754"/>
      <c r="AF6" s="755"/>
    </row>
    <row r="7" spans="1:32" ht="19.5" customHeight="1">
      <c r="A7" s="747" t="s">
        <v>85</v>
      </c>
      <c r="B7" s="748"/>
      <c r="C7" s="748"/>
      <c r="D7" s="748"/>
      <c r="E7" s="749"/>
      <c r="F7" s="778">
        <v>911</v>
      </c>
      <c r="G7" s="758"/>
      <c r="H7" s="758">
        <v>804</v>
      </c>
      <c r="I7" s="758"/>
      <c r="J7" s="758">
        <v>905</v>
      </c>
      <c r="K7" s="758"/>
      <c r="L7" s="758">
        <v>973</v>
      </c>
      <c r="M7" s="758"/>
      <c r="N7" s="758">
        <v>980</v>
      </c>
      <c r="O7" s="758"/>
      <c r="P7" s="758">
        <v>820</v>
      </c>
      <c r="Q7" s="758"/>
      <c r="R7" s="758">
        <v>812</v>
      </c>
      <c r="S7" s="758"/>
      <c r="T7" s="758">
        <v>758</v>
      </c>
      <c r="U7" s="758"/>
      <c r="V7" s="758">
        <v>895</v>
      </c>
      <c r="W7" s="758"/>
      <c r="X7" s="758">
        <v>829</v>
      </c>
      <c r="Y7" s="758"/>
      <c r="Z7" s="758">
        <v>817</v>
      </c>
      <c r="AA7" s="758"/>
      <c r="AB7" s="758">
        <v>946</v>
      </c>
      <c r="AC7" s="759"/>
      <c r="AD7" s="763">
        <f>SUM(F7:AC7)</f>
        <v>10450</v>
      </c>
      <c r="AE7" s="764"/>
      <c r="AF7" s="765"/>
    </row>
    <row r="8" spans="1:32" ht="19.5" customHeight="1">
      <c r="A8" s="772" t="s">
        <v>581</v>
      </c>
      <c r="B8" s="773"/>
      <c r="C8" s="773"/>
      <c r="D8" s="773"/>
      <c r="E8" s="774"/>
      <c r="F8" s="779">
        <v>123</v>
      </c>
      <c r="G8" s="756"/>
      <c r="H8" s="756">
        <v>129</v>
      </c>
      <c r="I8" s="756"/>
      <c r="J8" s="756">
        <v>99</v>
      </c>
      <c r="K8" s="756"/>
      <c r="L8" s="756">
        <v>124</v>
      </c>
      <c r="M8" s="756"/>
      <c r="N8" s="756">
        <v>124</v>
      </c>
      <c r="O8" s="756"/>
      <c r="P8" s="756">
        <v>103</v>
      </c>
      <c r="Q8" s="756"/>
      <c r="R8" s="756">
        <v>125</v>
      </c>
      <c r="S8" s="756"/>
      <c r="T8" s="756">
        <v>91</v>
      </c>
      <c r="U8" s="756"/>
      <c r="V8" s="756">
        <v>112</v>
      </c>
      <c r="W8" s="756"/>
      <c r="X8" s="756">
        <v>123</v>
      </c>
      <c r="Y8" s="756"/>
      <c r="Z8" s="756">
        <v>127</v>
      </c>
      <c r="AA8" s="756"/>
      <c r="AB8" s="756">
        <v>99</v>
      </c>
      <c r="AC8" s="757"/>
      <c r="AD8" s="763">
        <f>SUM(F8:AC8)</f>
        <v>1379</v>
      </c>
      <c r="AE8" s="764"/>
      <c r="AF8" s="765"/>
    </row>
    <row r="9" spans="1:32" ht="19.5" customHeight="1" thickBot="1">
      <c r="A9" s="744" t="s">
        <v>582</v>
      </c>
      <c r="B9" s="745"/>
      <c r="C9" s="745"/>
      <c r="D9" s="745"/>
      <c r="E9" s="746"/>
      <c r="F9" s="779">
        <v>140</v>
      </c>
      <c r="G9" s="756"/>
      <c r="H9" s="756">
        <v>115</v>
      </c>
      <c r="I9" s="756"/>
      <c r="J9" s="756">
        <v>108</v>
      </c>
      <c r="K9" s="756"/>
      <c r="L9" s="756">
        <v>114</v>
      </c>
      <c r="M9" s="756"/>
      <c r="N9" s="756">
        <v>115</v>
      </c>
      <c r="O9" s="756"/>
      <c r="P9" s="756">
        <v>112</v>
      </c>
      <c r="Q9" s="756"/>
      <c r="R9" s="756">
        <v>119</v>
      </c>
      <c r="S9" s="756"/>
      <c r="T9" s="756">
        <v>125</v>
      </c>
      <c r="U9" s="756"/>
      <c r="V9" s="756">
        <v>128</v>
      </c>
      <c r="W9" s="756"/>
      <c r="X9" s="756">
        <v>133</v>
      </c>
      <c r="Y9" s="756"/>
      <c r="Z9" s="756">
        <v>140</v>
      </c>
      <c r="AA9" s="756"/>
      <c r="AB9" s="756">
        <v>127</v>
      </c>
      <c r="AC9" s="757"/>
      <c r="AD9" s="775">
        <f>SUM(F9:AC9)</f>
        <v>1476</v>
      </c>
      <c r="AE9" s="776"/>
      <c r="AF9" s="777"/>
    </row>
    <row r="10" spans="1:32" ht="19.5" customHeight="1" thickBot="1">
      <c r="A10" s="750" t="s">
        <v>168</v>
      </c>
      <c r="B10" s="751"/>
      <c r="C10" s="751"/>
      <c r="D10" s="751"/>
      <c r="E10" s="752"/>
      <c r="F10" s="767">
        <f>SUM(F6:G9)</f>
        <v>1585</v>
      </c>
      <c r="G10" s="768"/>
      <c r="H10" s="768">
        <f>SUM(H6:I9)</f>
        <v>1465</v>
      </c>
      <c r="I10" s="768"/>
      <c r="J10" s="768">
        <f>SUM(J6:K9)</f>
        <v>1497</v>
      </c>
      <c r="K10" s="768"/>
      <c r="L10" s="768">
        <f>SUM(L6:M9)</f>
        <v>1644</v>
      </c>
      <c r="M10" s="768"/>
      <c r="N10" s="768">
        <f>SUM(N6:O9)</f>
        <v>1630</v>
      </c>
      <c r="O10" s="768"/>
      <c r="P10" s="768">
        <f>SUM(P6:Q9)</f>
        <v>1419</v>
      </c>
      <c r="Q10" s="768"/>
      <c r="R10" s="768">
        <f>SUM(R6:S9)</f>
        <v>1498</v>
      </c>
      <c r="S10" s="768"/>
      <c r="T10" s="768">
        <f>SUM(T6:U9)</f>
        <v>1350</v>
      </c>
      <c r="U10" s="768"/>
      <c r="V10" s="768">
        <f>SUM(V6:W9)</f>
        <v>1528</v>
      </c>
      <c r="W10" s="768"/>
      <c r="X10" s="768">
        <f>SUM(X6:Y9)</f>
        <v>1556</v>
      </c>
      <c r="Y10" s="768"/>
      <c r="Z10" s="768">
        <f>SUM(Z6:AA9)</f>
        <v>1508</v>
      </c>
      <c r="AA10" s="768"/>
      <c r="AB10" s="768">
        <f>SUM(AB6:AC9)</f>
        <v>1599</v>
      </c>
      <c r="AC10" s="806"/>
      <c r="AD10" s="760">
        <f>SUM(F10:AC10)</f>
        <v>18279</v>
      </c>
      <c r="AE10" s="761"/>
      <c r="AF10" s="762"/>
    </row>
    <row r="13" ht="15" customHeight="1">
      <c r="A13" s="154" t="s">
        <v>1519</v>
      </c>
    </row>
    <row r="14" ht="15" customHeight="1" thickBot="1"/>
    <row r="15" spans="1:15" ht="19.5" customHeight="1" thickBot="1">
      <c r="A15" s="782" t="s">
        <v>100</v>
      </c>
      <c r="B15" s="783"/>
      <c r="C15" s="783"/>
      <c r="D15" s="783"/>
      <c r="E15" s="796"/>
      <c r="F15" s="782" t="s">
        <v>103</v>
      </c>
      <c r="G15" s="783"/>
      <c r="H15" s="783"/>
      <c r="I15" s="783"/>
      <c r="J15" s="783"/>
      <c r="K15" s="783" t="s">
        <v>169</v>
      </c>
      <c r="L15" s="783"/>
      <c r="M15" s="783"/>
      <c r="N15" s="783"/>
      <c r="O15" s="796"/>
    </row>
    <row r="16" spans="1:19" ht="19.5" customHeight="1">
      <c r="A16" s="809" t="s">
        <v>101</v>
      </c>
      <c r="B16" s="810"/>
      <c r="C16" s="810"/>
      <c r="D16" s="810"/>
      <c r="E16" s="811"/>
      <c r="F16" s="784">
        <v>7165</v>
      </c>
      <c r="G16" s="785"/>
      <c r="H16" s="785"/>
      <c r="I16" s="785"/>
      <c r="J16" s="785"/>
      <c r="K16" s="802">
        <f>ROUND(F16/$F$18,3)</f>
        <v>0.392</v>
      </c>
      <c r="L16" s="802"/>
      <c r="M16" s="802"/>
      <c r="N16" s="802"/>
      <c r="O16" s="803"/>
      <c r="S16" s="482"/>
    </row>
    <row r="17" spans="1:15" ht="19.5" customHeight="1" thickBot="1">
      <c r="A17" s="799" t="s">
        <v>102</v>
      </c>
      <c r="B17" s="800"/>
      <c r="C17" s="800"/>
      <c r="D17" s="800"/>
      <c r="E17" s="801"/>
      <c r="F17" s="779">
        <v>11114</v>
      </c>
      <c r="G17" s="756"/>
      <c r="H17" s="756"/>
      <c r="I17" s="756"/>
      <c r="J17" s="756"/>
      <c r="K17" s="804">
        <f>K18-K16</f>
        <v>0.608</v>
      </c>
      <c r="L17" s="804"/>
      <c r="M17" s="804"/>
      <c r="N17" s="804"/>
      <c r="O17" s="805"/>
    </row>
    <row r="18" spans="1:15" ht="19.5" customHeight="1" thickBot="1">
      <c r="A18" s="782" t="s">
        <v>168</v>
      </c>
      <c r="B18" s="783"/>
      <c r="C18" s="783"/>
      <c r="D18" s="783"/>
      <c r="E18" s="796"/>
      <c r="F18" s="791">
        <f>SUM(F16:J17)</f>
        <v>18279</v>
      </c>
      <c r="G18" s="766"/>
      <c r="H18" s="766"/>
      <c r="I18" s="766"/>
      <c r="J18" s="766"/>
      <c r="K18" s="797">
        <v>1</v>
      </c>
      <c r="L18" s="797"/>
      <c r="M18" s="797"/>
      <c r="N18" s="797"/>
      <c r="O18" s="798"/>
    </row>
    <row r="22" ht="15" customHeight="1">
      <c r="A22" s="154" t="s">
        <v>1520</v>
      </c>
    </row>
    <row r="23" ht="15" customHeight="1" thickBot="1"/>
    <row r="24" spans="16:20" ht="9.75" customHeight="1">
      <c r="P24" s="155"/>
      <c r="Q24" s="156"/>
      <c r="R24" s="156"/>
      <c r="S24" s="156"/>
      <c r="T24" s="157"/>
    </row>
    <row r="25" spans="2:20" ht="15" customHeight="1">
      <c r="B25" s="154" t="s">
        <v>1350</v>
      </c>
      <c r="C25" s="154" t="s">
        <v>104</v>
      </c>
      <c r="P25" s="788">
        <v>99</v>
      </c>
      <c r="Q25" s="789"/>
      <c r="R25" s="789"/>
      <c r="S25" s="789"/>
      <c r="T25" s="790"/>
    </row>
    <row r="26" spans="16:20" ht="9.75" customHeight="1" thickBot="1">
      <c r="P26" s="158"/>
      <c r="Q26" s="159"/>
      <c r="R26" s="159"/>
      <c r="S26" s="159"/>
      <c r="T26" s="160"/>
    </row>
    <row r="27" spans="16:20" ht="15" customHeight="1">
      <c r="P27" s="161"/>
      <c r="Q27" s="161"/>
      <c r="R27" s="161"/>
      <c r="S27" s="161"/>
      <c r="T27" s="161"/>
    </row>
    <row r="28" ht="15" customHeight="1" thickBot="1"/>
    <row r="29" spans="16:20" ht="9.75" customHeight="1">
      <c r="P29" s="155"/>
      <c r="Q29" s="156"/>
      <c r="R29" s="156"/>
      <c r="S29" s="156"/>
      <c r="T29" s="157"/>
    </row>
    <row r="30" spans="2:20" ht="15" customHeight="1">
      <c r="B30" s="154" t="s">
        <v>1351</v>
      </c>
      <c r="C30" s="154" t="s">
        <v>105</v>
      </c>
      <c r="P30" s="788">
        <v>39</v>
      </c>
      <c r="Q30" s="789"/>
      <c r="R30" s="789"/>
      <c r="S30" s="789"/>
      <c r="T30" s="790"/>
    </row>
    <row r="31" spans="16:20" ht="9.75" customHeight="1" thickBot="1">
      <c r="P31" s="158"/>
      <c r="Q31" s="159"/>
      <c r="R31" s="159"/>
      <c r="S31" s="159"/>
      <c r="T31" s="160"/>
    </row>
    <row r="32" spans="16:20" ht="15" customHeight="1">
      <c r="P32" s="161"/>
      <c r="Q32" s="161"/>
      <c r="R32" s="161"/>
      <c r="S32" s="161"/>
      <c r="T32" s="161"/>
    </row>
    <row r="33" ht="15" customHeight="1" thickBot="1"/>
    <row r="34" spans="16:20" ht="9.75" customHeight="1">
      <c r="P34" s="155"/>
      <c r="Q34" s="156"/>
      <c r="R34" s="156"/>
      <c r="S34" s="156"/>
      <c r="T34" s="157"/>
    </row>
    <row r="35" spans="2:20" ht="15" customHeight="1">
      <c r="B35" s="154" t="s">
        <v>1352</v>
      </c>
      <c r="C35" s="154" t="s">
        <v>106</v>
      </c>
      <c r="P35" s="788">
        <v>471</v>
      </c>
      <c r="Q35" s="789"/>
      <c r="R35" s="789"/>
      <c r="S35" s="789"/>
      <c r="T35" s="790"/>
    </row>
    <row r="36" spans="16:20" ht="9.75" customHeight="1" thickBot="1">
      <c r="P36" s="158"/>
      <c r="Q36" s="159"/>
      <c r="R36" s="159"/>
      <c r="S36" s="159"/>
      <c r="T36" s="160"/>
    </row>
    <row r="39" ht="15" customHeight="1">
      <c r="A39" s="154" t="s">
        <v>1521</v>
      </c>
    </row>
    <row r="40" spans="29:32" ht="15" customHeight="1" thickBot="1">
      <c r="AC40" s="787" t="s">
        <v>99</v>
      </c>
      <c r="AD40" s="787"/>
      <c r="AE40" s="787"/>
      <c r="AF40" s="787"/>
    </row>
    <row r="41" spans="1:32" ht="19.5" customHeight="1" thickBot="1">
      <c r="A41" s="750"/>
      <c r="B41" s="751"/>
      <c r="C41" s="751"/>
      <c r="D41" s="751"/>
      <c r="E41" s="752"/>
      <c r="F41" s="780" t="s">
        <v>86</v>
      </c>
      <c r="G41" s="781"/>
      <c r="H41" s="781" t="s">
        <v>87</v>
      </c>
      <c r="I41" s="781"/>
      <c r="J41" s="781" t="s">
        <v>88</v>
      </c>
      <c r="K41" s="781"/>
      <c r="L41" s="781" t="s">
        <v>89</v>
      </c>
      <c r="M41" s="781"/>
      <c r="N41" s="781" t="s">
        <v>90</v>
      </c>
      <c r="O41" s="781"/>
      <c r="P41" s="781" t="s">
        <v>91</v>
      </c>
      <c r="Q41" s="781"/>
      <c r="R41" s="781" t="s">
        <v>92</v>
      </c>
      <c r="S41" s="781"/>
      <c r="T41" s="781" t="s">
        <v>93</v>
      </c>
      <c r="U41" s="781"/>
      <c r="V41" s="781" t="s">
        <v>94</v>
      </c>
      <c r="W41" s="781"/>
      <c r="X41" s="781" t="s">
        <v>95</v>
      </c>
      <c r="Y41" s="781"/>
      <c r="Z41" s="781" t="s">
        <v>96</v>
      </c>
      <c r="AA41" s="781"/>
      <c r="AB41" s="781" t="s">
        <v>97</v>
      </c>
      <c r="AC41" s="794"/>
      <c r="AD41" s="750" t="s">
        <v>168</v>
      </c>
      <c r="AE41" s="751"/>
      <c r="AF41" s="752"/>
    </row>
    <row r="42" spans="1:32" ht="19.5" customHeight="1">
      <c r="A42" s="769" t="s">
        <v>84</v>
      </c>
      <c r="B42" s="770"/>
      <c r="C42" s="770"/>
      <c r="D42" s="770"/>
      <c r="E42" s="771"/>
      <c r="F42" s="793">
        <v>407</v>
      </c>
      <c r="G42" s="786"/>
      <c r="H42" s="786">
        <v>433</v>
      </c>
      <c r="I42" s="786"/>
      <c r="J42" s="786">
        <v>430</v>
      </c>
      <c r="K42" s="786"/>
      <c r="L42" s="786">
        <v>426</v>
      </c>
      <c r="M42" s="786"/>
      <c r="N42" s="786">
        <v>410</v>
      </c>
      <c r="O42" s="786"/>
      <c r="P42" s="786">
        <v>388</v>
      </c>
      <c r="Q42" s="786"/>
      <c r="R42" s="786">
        <v>398</v>
      </c>
      <c r="S42" s="786"/>
      <c r="T42" s="786">
        <v>397</v>
      </c>
      <c r="U42" s="786"/>
      <c r="V42" s="786">
        <v>385</v>
      </c>
      <c r="W42" s="786"/>
      <c r="X42" s="786">
        <v>378</v>
      </c>
      <c r="Y42" s="786"/>
      <c r="Z42" s="786">
        <v>431</v>
      </c>
      <c r="AA42" s="786"/>
      <c r="AB42" s="786">
        <v>458</v>
      </c>
      <c r="AC42" s="795"/>
      <c r="AD42" s="753">
        <f>SUM(F42:AC42)</f>
        <v>4941</v>
      </c>
      <c r="AE42" s="754"/>
      <c r="AF42" s="755"/>
    </row>
    <row r="43" spans="1:32" ht="19.5" customHeight="1">
      <c r="A43" s="747" t="s">
        <v>85</v>
      </c>
      <c r="B43" s="748"/>
      <c r="C43" s="748"/>
      <c r="D43" s="748"/>
      <c r="E43" s="749"/>
      <c r="F43" s="778">
        <v>935</v>
      </c>
      <c r="G43" s="758"/>
      <c r="H43" s="758">
        <v>944</v>
      </c>
      <c r="I43" s="758"/>
      <c r="J43" s="758">
        <v>912</v>
      </c>
      <c r="K43" s="758"/>
      <c r="L43" s="758">
        <v>1034</v>
      </c>
      <c r="M43" s="758"/>
      <c r="N43" s="758">
        <v>989</v>
      </c>
      <c r="O43" s="758"/>
      <c r="P43" s="758">
        <v>848</v>
      </c>
      <c r="Q43" s="758"/>
      <c r="R43" s="758">
        <v>989</v>
      </c>
      <c r="S43" s="758"/>
      <c r="T43" s="758">
        <v>717</v>
      </c>
      <c r="U43" s="758"/>
      <c r="V43" s="758">
        <v>766</v>
      </c>
      <c r="W43" s="758"/>
      <c r="X43" s="758">
        <v>834</v>
      </c>
      <c r="Y43" s="758"/>
      <c r="Z43" s="758">
        <v>808</v>
      </c>
      <c r="AA43" s="758"/>
      <c r="AB43" s="758">
        <v>876</v>
      </c>
      <c r="AC43" s="759"/>
      <c r="AD43" s="763">
        <f>SUM(F43:AC43)</f>
        <v>10652</v>
      </c>
      <c r="AE43" s="764"/>
      <c r="AF43" s="765"/>
    </row>
    <row r="44" spans="1:32" ht="19.5" customHeight="1">
      <c r="A44" s="747" t="s">
        <v>581</v>
      </c>
      <c r="B44" s="748"/>
      <c r="C44" s="748"/>
      <c r="D44" s="748"/>
      <c r="E44" s="749"/>
      <c r="F44" s="778">
        <v>110</v>
      </c>
      <c r="G44" s="758"/>
      <c r="H44" s="758">
        <v>133</v>
      </c>
      <c r="I44" s="758"/>
      <c r="J44" s="758">
        <v>125</v>
      </c>
      <c r="K44" s="758"/>
      <c r="L44" s="758">
        <v>110</v>
      </c>
      <c r="M44" s="758"/>
      <c r="N44" s="758">
        <v>117</v>
      </c>
      <c r="O44" s="758"/>
      <c r="P44" s="758">
        <v>109</v>
      </c>
      <c r="Q44" s="758"/>
      <c r="R44" s="758">
        <v>118</v>
      </c>
      <c r="S44" s="758"/>
      <c r="T44" s="758">
        <v>100</v>
      </c>
      <c r="U44" s="758"/>
      <c r="V44" s="758">
        <v>81</v>
      </c>
      <c r="W44" s="758"/>
      <c r="X44" s="758">
        <v>109</v>
      </c>
      <c r="Y44" s="758"/>
      <c r="Z44" s="758">
        <v>140</v>
      </c>
      <c r="AA44" s="758"/>
      <c r="AB44" s="758">
        <v>115</v>
      </c>
      <c r="AC44" s="759"/>
      <c r="AD44" s="763">
        <f>SUM(F44:AC44)</f>
        <v>1367</v>
      </c>
      <c r="AE44" s="764"/>
      <c r="AF44" s="765"/>
    </row>
    <row r="45" spans="1:32" ht="19.5" customHeight="1" thickBot="1">
      <c r="A45" s="744" t="s">
        <v>582</v>
      </c>
      <c r="B45" s="745"/>
      <c r="C45" s="745"/>
      <c r="D45" s="745"/>
      <c r="E45" s="746"/>
      <c r="F45" s="779">
        <v>138</v>
      </c>
      <c r="G45" s="756"/>
      <c r="H45" s="756">
        <v>128</v>
      </c>
      <c r="I45" s="756"/>
      <c r="J45" s="756">
        <v>126</v>
      </c>
      <c r="K45" s="756"/>
      <c r="L45" s="756">
        <v>126</v>
      </c>
      <c r="M45" s="756"/>
      <c r="N45" s="756">
        <v>103</v>
      </c>
      <c r="O45" s="756"/>
      <c r="P45" s="756">
        <v>112</v>
      </c>
      <c r="Q45" s="756"/>
      <c r="R45" s="756">
        <v>120</v>
      </c>
      <c r="S45" s="756"/>
      <c r="T45" s="756">
        <v>118</v>
      </c>
      <c r="U45" s="756"/>
      <c r="V45" s="756">
        <v>122</v>
      </c>
      <c r="W45" s="756"/>
      <c r="X45" s="756">
        <v>114</v>
      </c>
      <c r="Y45" s="756"/>
      <c r="Z45" s="756">
        <v>136</v>
      </c>
      <c r="AA45" s="756"/>
      <c r="AB45" s="756">
        <v>149</v>
      </c>
      <c r="AC45" s="757"/>
      <c r="AD45" s="763">
        <f>SUM(F45:AC45)</f>
        <v>1492</v>
      </c>
      <c r="AE45" s="764"/>
      <c r="AF45" s="765"/>
    </row>
    <row r="46" spans="1:32" ht="19.5" customHeight="1" thickBot="1">
      <c r="A46" s="750" t="s">
        <v>168</v>
      </c>
      <c r="B46" s="751"/>
      <c r="C46" s="751"/>
      <c r="D46" s="751"/>
      <c r="E46" s="752"/>
      <c r="F46" s="791">
        <f>SUM(F42:G45)</f>
        <v>1590</v>
      </c>
      <c r="G46" s="766"/>
      <c r="H46" s="766">
        <f>SUM(H42:I45)</f>
        <v>1638</v>
      </c>
      <c r="I46" s="766"/>
      <c r="J46" s="766">
        <f>SUM(J42:K45)</f>
        <v>1593</v>
      </c>
      <c r="K46" s="766"/>
      <c r="L46" s="766">
        <f>SUM(L42:M45)</f>
        <v>1696</v>
      </c>
      <c r="M46" s="766"/>
      <c r="N46" s="766">
        <f>SUM(N42:O45)</f>
        <v>1619</v>
      </c>
      <c r="O46" s="766"/>
      <c r="P46" s="766">
        <f>SUM(P42:Q45)</f>
        <v>1457</v>
      </c>
      <c r="Q46" s="766"/>
      <c r="R46" s="766">
        <f>SUM(R42:S45)</f>
        <v>1625</v>
      </c>
      <c r="S46" s="766"/>
      <c r="T46" s="766">
        <f>SUM(T42:U45)</f>
        <v>1332</v>
      </c>
      <c r="U46" s="766"/>
      <c r="V46" s="766">
        <f>SUM(V42:W45)</f>
        <v>1354</v>
      </c>
      <c r="W46" s="766"/>
      <c r="X46" s="766">
        <f>SUM(X42:Y45)</f>
        <v>1435</v>
      </c>
      <c r="Y46" s="766"/>
      <c r="Z46" s="766">
        <f>SUM(Z42:AA45)</f>
        <v>1515</v>
      </c>
      <c r="AA46" s="766"/>
      <c r="AB46" s="766">
        <f>SUM(AB42:AC45)</f>
        <v>1598</v>
      </c>
      <c r="AC46" s="792"/>
      <c r="AD46" s="760">
        <f>SUM(F46:AC46)</f>
        <v>18452</v>
      </c>
      <c r="AE46" s="761"/>
      <c r="AF46" s="762"/>
    </row>
    <row r="138" ht="15" customHeight="1">
      <c r="F138" s="154">
        <v>0</v>
      </c>
    </row>
  </sheetData>
  <sheetProtection/>
  <mergeCells count="185">
    <mergeCell ref="F5:G5"/>
    <mergeCell ref="F6:G6"/>
    <mergeCell ref="F7:G7"/>
    <mergeCell ref="F8:G8"/>
    <mergeCell ref="H10:I10"/>
    <mergeCell ref="J5:K5"/>
    <mergeCell ref="J6:K6"/>
    <mergeCell ref="J7:K7"/>
    <mergeCell ref="J8:K8"/>
    <mergeCell ref="J10:K10"/>
    <mergeCell ref="H5:I5"/>
    <mergeCell ref="H6:I6"/>
    <mergeCell ref="H7:I7"/>
    <mergeCell ref="H8:I8"/>
    <mergeCell ref="L10:M10"/>
    <mergeCell ref="N5:O5"/>
    <mergeCell ref="N6:O6"/>
    <mergeCell ref="N7:O7"/>
    <mergeCell ref="N8:O8"/>
    <mergeCell ref="N10:O10"/>
    <mergeCell ref="L5:M5"/>
    <mergeCell ref="L6:M6"/>
    <mergeCell ref="L7:M7"/>
    <mergeCell ref="L8:M8"/>
    <mergeCell ref="P10:Q10"/>
    <mergeCell ref="R5:S5"/>
    <mergeCell ref="R6:S6"/>
    <mergeCell ref="R7:S7"/>
    <mergeCell ref="R8:S8"/>
    <mergeCell ref="R10:S10"/>
    <mergeCell ref="P5:Q5"/>
    <mergeCell ref="P6:Q6"/>
    <mergeCell ref="P7:Q7"/>
    <mergeCell ref="P8:Q8"/>
    <mergeCell ref="T10:U10"/>
    <mergeCell ref="V5:W5"/>
    <mergeCell ref="V6:W6"/>
    <mergeCell ref="V7:W7"/>
    <mergeCell ref="V8:W8"/>
    <mergeCell ref="V10:W10"/>
    <mergeCell ref="T5:U5"/>
    <mergeCell ref="T6:U6"/>
    <mergeCell ref="T7:U7"/>
    <mergeCell ref="T8:U8"/>
    <mergeCell ref="X5:Y5"/>
    <mergeCell ref="X6:Y6"/>
    <mergeCell ref="X7:Y7"/>
    <mergeCell ref="X8:Y8"/>
    <mergeCell ref="Z5:AA5"/>
    <mergeCell ref="Z6:AA6"/>
    <mergeCell ref="Z7:AA7"/>
    <mergeCell ref="Z8:AA8"/>
    <mergeCell ref="AB7:AC7"/>
    <mergeCell ref="AB8:AC8"/>
    <mergeCell ref="AB9:AC9"/>
    <mergeCell ref="X10:Y10"/>
    <mergeCell ref="Z10:AA10"/>
    <mergeCell ref="AC4:AF4"/>
    <mergeCell ref="A15:E15"/>
    <mergeCell ref="A16:E16"/>
    <mergeCell ref="N9:O9"/>
    <mergeCell ref="P9:Q9"/>
    <mergeCell ref="R9:S9"/>
    <mergeCell ref="T9:U9"/>
    <mergeCell ref="A17:E17"/>
    <mergeCell ref="K15:O15"/>
    <mergeCell ref="K16:O16"/>
    <mergeCell ref="K17:O17"/>
    <mergeCell ref="AB10:AC10"/>
    <mergeCell ref="AB5:AC5"/>
    <mergeCell ref="AB6:AC6"/>
    <mergeCell ref="H9:I9"/>
    <mergeCell ref="J9:K9"/>
    <mergeCell ref="L9:M9"/>
    <mergeCell ref="A18:E18"/>
    <mergeCell ref="F18:J18"/>
    <mergeCell ref="L41:M41"/>
    <mergeCell ref="N41:O41"/>
    <mergeCell ref="P41:Q41"/>
    <mergeCell ref="R41:S41"/>
    <mergeCell ref="J41:K41"/>
    <mergeCell ref="K18:O18"/>
    <mergeCell ref="P35:T35"/>
    <mergeCell ref="N42:O42"/>
    <mergeCell ref="P42:Q42"/>
    <mergeCell ref="X42:Y42"/>
    <mergeCell ref="Z42:AA42"/>
    <mergeCell ref="AB41:AC41"/>
    <mergeCell ref="V42:W42"/>
    <mergeCell ref="T41:U41"/>
    <mergeCell ref="T42:U42"/>
    <mergeCell ref="R42:S42"/>
    <mergeCell ref="AB42:AC42"/>
    <mergeCell ref="F43:G43"/>
    <mergeCell ref="H43:I43"/>
    <mergeCell ref="J43:K43"/>
    <mergeCell ref="L43:M43"/>
    <mergeCell ref="N43:O43"/>
    <mergeCell ref="P43:Q43"/>
    <mergeCell ref="R43:S43"/>
    <mergeCell ref="F42:G42"/>
    <mergeCell ref="X43:Y43"/>
    <mergeCell ref="Z43:AA43"/>
    <mergeCell ref="V44:W44"/>
    <mergeCell ref="X44:Y44"/>
    <mergeCell ref="Z44:AA44"/>
    <mergeCell ref="T43:U43"/>
    <mergeCell ref="H42:I42"/>
    <mergeCell ref="J42:K42"/>
    <mergeCell ref="A46:E46"/>
    <mergeCell ref="L44:M44"/>
    <mergeCell ref="H46:I46"/>
    <mergeCell ref="J46:K46"/>
    <mergeCell ref="J45:K45"/>
    <mergeCell ref="AB46:AC46"/>
    <mergeCell ref="H44:I44"/>
    <mergeCell ref="J44:K44"/>
    <mergeCell ref="F45:G45"/>
    <mergeCell ref="H45:I45"/>
    <mergeCell ref="R46:S46"/>
    <mergeCell ref="L46:M46"/>
    <mergeCell ref="N46:O46"/>
    <mergeCell ref="P46:Q46"/>
    <mergeCell ref="F46:G46"/>
    <mergeCell ref="L45:M45"/>
    <mergeCell ref="F15:J15"/>
    <mergeCell ref="F16:J16"/>
    <mergeCell ref="F17:J17"/>
    <mergeCell ref="L42:M42"/>
    <mergeCell ref="AC40:AF40"/>
    <mergeCell ref="V41:W41"/>
    <mergeCell ref="X41:Y41"/>
    <mergeCell ref="Z41:AA41"/>
    <mergeCell ref="P30:T30"/>
    <mergeCell ref="P25:T25"/>
    <mergeCell ref="X9:Y9"/>
    <mergeCell ref="Z9:AA9"/>
    <mergeCell ref="A9:E9"/>
    <mergeCell ref="A10:E10"/>
    <mergeCell ref="F44:G44"/>
    <mergeCell ref="A42:E42"/>
    <mergeCell ref="A41:E41"/>
    <mergeCell ref="F9:G9"/>
    <mergeCell ref="F41:G41"/>
    <mergeCell ref="H41:I41"/>
    <mergeCell ref="F10:G10"/>
    <mergeCell ref="A6:E6"/>
    <mergeCell ref="A5:E5"/>
    <mergeCell ref="A7:E7"/>
    <mergeCell ref="A8:E8"/>
    <mergeCell ref="AD5:AF5"/>
    <mergeCell ref="AD6:AF6"/>
    <mergeCell ref="AD10:AF10"/>
    <mergeCell ref="AD9:AF9"/>
    <mergeCell ref="AD8:AF8"/>
    <mergeCell ref="AD7:AF7"/>
    <mergeCell ref="N44:O44"/>
    <mergeCell ref="P44:Q44"/>
    <mergeCell ref="R44:S44"/>
    <mergeCell ref="T44:U44"/>
    <mergeCell ref="N45:O45"/>
    <mergeCell ref="P45:Q45"/>
    <mergeCell ref="R45:S45"/>
    <mergeCell ref="T45:U45"/>
    <mergeCell ref="V9:W9"/>
    <mergeCell ref="AD46:AF46"/>
    <mergeCell ref="AD45:AF45"/>
    <mergeCell ref="AD44:AF44"/>
    <mergeCell ref="AD43:AF43"/>
    <mergeCell ref="T46:U46"/>
    <mergeCell ref="V46:W46"/>
    <mergeCell ref="X46:Y46"/>
    <mergeCell ref="Z46:AA46"/>
    <mergeCell ref="AB43:AC43"/>
    <mergeCell ref="V43:W43"/>
    <mergeCell ref="A45:E45"/>
    <mergeCell ref="A44:E44"/>
    <mergeCell ref="A43:E43"/>
    <mergeCell ref="AD41:AF41"/>
    <mergeCell ref="AD42:AF42"/>
    <mergeCell ref="V45:W45"/>
    <mergeCell ref="X45:Y45"/>
    <mergeCell ref="Z45:AA45"/>
    <mergeCell ref="AB45:AC45"/>
    <mergeCell ref="AB44:AC44"/>
  </mergeCells>
  <printOptions/>
  <pageMargins left="0.7874015748031497" right="0.7874015748031497" top="0.984251968503937" bottom="0.984251968503937" header="0.5118110236220472" footer="0.5118110236220472"/>
  <pageSetup firstPageNumber="7" useFirstPageNumber="1" horizontalDpi="600" verticalDpi="600" orientation="portrait" paperSize="9"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34"/>
  </sheetPr>
  <dimension ref="A1:BJ138"/>
  <sheetViews>
    <sheetView view="pageBreakPreview" zoomScaleSheetLayoutView="100" zoomScalePageLayoutView="0" workbookViewId="0" topLeftCell="A1">
      <selection activeCell="CI27" sqref="CI27"/>
    </sheetView>
  </sheetViews>
  <sheetFormatPr defaultColWidth="2.625" defaultRowHeight="15" customHeight="1"/>
  <cols>
    <col min="1" max="33" width="3.00390625" style="11" customWidth="1"/>
    <col min="34" max="16384" width="2.625" style="11" customWidth="1"/>
  </cols>
  <sheetData>
    <row r="1" ht="15" customHeight="1">
      <c r="A1" s="11" t="s">
        <v>107</v>
      </c>
    </row>
    <row r="3" ht="15" customHeight="1">
      <c r="A3" s="11" t="s">
        <v>1372</v>
      </c>
    </row>
    <row r="4" ht="15" customHeight="1" thickBot="1"/>
    <row r="5" spans="1:33" ht="15" customHeight="1" thickBot="1">
      <c r="A5" s="1100" t="s">
        <v>985</v>
      </c>
      <c r="B5" s="1101"/>
      <c r="C5" s="1101"/>
      <c r="D5" s="1101"/>
      <c r="E5" s="1102"/>
      <c r="F5" s="1101" t="s">
        <v>986</v>
      </c>
      <c r="G5" s="1101"/>
      <c r="H5" s="1101"/>
      <c r="I5" s="1101"/>
      <c r="J5" s="1101"/>
      <c r="K5" s="1101"/>
      <c r="L5" s="1101"/>
      <c r="M5" s="1101"/>
      <c r="N5" s="1101"/>
      <c r="O5" s="1101"/>
      <c r="P5" s="1101"/>
      <c r="Q5" s="1101"/>
      <c r="R5" s="1101"/>
      <c r="S5" s="1101"/>
      <c r="T5" s="1101"/>
      <c r="U5" s="1101"/>
      <c r="V5" s="1101"/>
      <c r="W5" s="1101"/>
      <c r="X5" s="1101"/>
      <c r="Y5" s="1101"/>
      <c r="Z5" s="1101"/>
      <c r="AA5" s="1103"/>
      <c r="AB5" s="1005" t="s">
        <v>151</v>
      </c>
      <c r="AC5" s="1005"/>
      <c r="AD5" s="1005"/>
      <c r="AE5" s="1005"/>
      <c r="AF5" s="1005"/>
      <c r="AG5" s="1006"/>
    </row>
    <row r="6" spans="1:33" ht="14.25" customHeight="1">
      <c r="A6" s="814" t="s">
        <v>895</v>
      </c>
      <c r="B6" s="859"/>
      <c r="C6" s="859"/>
      <c r="D6" s="859"/>
      <c r="E6" s="860"/>
      <c r="F6" s="852" t="s">
        <v>626</v>
      </c>
      <c r="G6" s="852"/>
      <c r="H6" s="852"/>
      <c r="I6" s="852"/>
      <c r="J6" s="852"/>
      <c r="K6" s="852"/>
      <c r="L6" s="852"/>
      <c r="M6" s="852"/>
      <c r="N6" s="853"/>
      <c r="O6" s="1097" t="s">
        <v>138</v>
      </c>
      <c r="P6" s="1098"/>
      <c r="Q6" s="1098"/>
      <c r="R6" s="1098"/>
      <c r="S6" s="1098"/>
      <c r="T6" s="1098"/>
      <c r="U6" s="1098"/>
      <c r="V6" s="1098"/>
      <c r="W6" s="1098"/>
      <c r="X6" s="1098"/>
      <c r="Y6" s="1098"/>
      <c r="Z6" s="1098"/>
      <c r="AA6" s="1099"/>
      <c r="AB6" s="1010" t="s">
        <v>149</v>
      </c>
      <c r="AC6" s="1011"/>
      <c r="AD6" s="1011"/>
      <c r="AE6" s="1011"/>
      <c r="AF6" s="1011"/>
      <c r="AG6" s="1012"/>
    </row>
    <row r="7" spans="1:33" ht="14.25" customHeight="1">
      <c r="A7" s="1090"/>
      <c r="B7" s="1091"/>
      <c r="C7" s="1091"/>
      <c r="D7" s="1091"/>
      <c r="E7" s="1092"/>
      <c r="F7" s="854"/>
      <c r="G7" s="854"/>
      <c r="H7" s="854"/>
      <c r="I7" s="854"/>
      <c r="J7" s="854"/>
      <c r="K7" s="854"/>
      <c r="L7" s="854"/>
      <c r="M7" s="854"/>
      <c r="N7" s="855"/>
      <c r="O7" s="1009" t="s">
        <v>139</v>
      </c>
      <c r="P7" s="827"/>
      <c r="Q7" s="827"/>
      <c r="R7" s="827"/>
      <c r="S7" s="827"/>
      <c r="T7" s="827"/>
      <c r="U7" s="827"/>
      <c r="V7" s="827"/>
      <c r="W7" s="827"/>
      <c r="X7" s="827"/>
      <c r="Y7" s="827"/>
      <c r="Z7" s="827"/>
      <c r="AA7" s="828"/>
      <c r="AB7" s="1013"/>
      <c r="AC7" s="1014"/>
      <c r="AD7" s="1014"/>
      <c r="AE7" s="1014"/>
      <c r="AF7" s="1014"/>
      <c r="AG7" s="1015"/>
    </row>
    <row r="8" spans="1:33" ht="14.25" customHeight="1">
      <c r="A8" s="1090"/>
      <c r="B8" s="1091"/>
      <c r="C8" s="1091"/>
      <c r="D8" s="1091"/>
      <c r="E8" s="1092"/>
      <c r="F8" s="854"/>
      <c r="G8" s="854"/>
      <c r="H8" s="854"/>
      <c r="I8" s="854"/>
      <c r="J8" s="854"/>
      <c r="K8" s="854"/>
      <c r="L8" s="854"/>
      <c r="M8" s="854"/>
      <c r="N8" s="855"/>
      <c r="O8" s="1009" t="s">
        <v>140</v>
      </c>
      <c r="P8" s="827"/>
      <c r="Q8" s="827"/>
      <c r="R8" s="827"/>
      <c r="S8" s="827"/>
      <c r="T8" s="827"/>
      <c r="U8" s="827"/>
      <c r="V8" s="827"/>
      <c r="W8" s="827"/>
      <c r="X8" s="827"/>
      <c r="Y8" s="827"/>
      <c r="Z8" s="827"/>
      <c r="AA8" s="828"/>
      <c r="AB8" s="1013"/>
      <c r="AC8" s="1014"/>
      <c r="AD8" s="1014"/>
      <c r="AE8" s="1014"/>
      <c r="AF8" s="1014"/>
      <c r="AG8" s="1015"/>
    </row>
    <row r="9" spans="1:33" ht="14.25" customHeight="1">
      <c r="A9" s="1090"/>
      <c r="B9" s="1091"/>
      <c r="C9" s="1091"/>
      <c r="D9" s="1091"/>
      <c r="E9" s="1092"/>
      <c r="F9" s="854"/>
      <c r="G9" s="854"/>
      <c r="H9" s="854"/>
      <c r="I9" s="854"/>
      <c r="J9" s="854"/>
      <c r="K9" s="854"/>
      <c r="L9" s="854"/>
      <c r="M9" s="854"/>
      <c r="N9" s="855"/>
      <c r="O9" s="1009" t="s">
        <v>141</v>
      </c>
      <c r="P9" s="827"/>
      <c r="Q9" s="827"/>
      <c r="R9" s="827"/>
      <c r="S9" s="827"/>
      <c r="T9" s="827"/>
      <c r="U9" s="827"/>
      <c r="V9" s="827"/>
      <c r="W9" s="827"/>
      <c r="X9" s="827"/>
      <c r="Y9" s="827"/>
      <c r="Z9" s="827"/>
      <c r="AA9" s="828"/>
      <c r="AB9" s="1013"/>
      <c r="AC9" s="1014"/>
      <c r="AD9" s="1014"/>
      <c r="AE9" s="1014"/>
      <c r="AF9" s="1014"/>
      <c r="AG9" s="1015"/>
    </row>
    <row r="10" spans="1:33" ht="14.25" customHeight="1">
      <c r="A10" s="1090"/>
      <c r="B10" s="1091"/>
      <c r="C10" s="1091"/>
      <c r="D10" s="1091"/>
      <c r="E10" s="1092"/>
      <c r="F10" s="854"/>
      <c r="G10" s="854"/>
      <c r="H10" s="854"/>
      <c r="I10" s="854"/>
      <c r="J10" s="854"/>
      <c r="K10" s="854"/>
      <c r="L10" s="854"/>
      <c r="M10" s="854"/>
      <c r="N10" s="855"/>
      <c r="O10" s="1009" t="s">
        <v>148</v>
      </c>
      <c r="P10" s="827"/>
      <c r="Q10" s="827"/>
      <c r="R10" s="827"/>
      <c r="S10" s="827"/>
      <c r="T10" s="827"/>
      <c r="U10" s="827"/>
      <c r="V10" s="827"/>
      <c r="W10" s="827"/>
      <c r="X10" s="827"/>
      <c r="Y10" s="827"/>
      <c r="Z10" s="827"/>
      <c r="AA10" s="828"/>
      <c r="AB10" s="1013"/>
      <c r="AC10" s="1014"/>
      <c r="AD10" s="1014"/>
      <c r="AE10" s="1014"/>
      <c r="AF10" s="1014"/>
      <c r="AG10" s="1015"/>
    </row>
    <row r="11" spans="1:33" ht="14.25" customHeight="1">
      <c r="A11" s="1090"/>
      <c r="B11" s="1091"/>
      <c r="C11" s="1091"/>
      <c r="D11" s="1091"/>
      <c r="E11" s="1092"/>
      <c r="F11" s="842" t="s">
        <v>880</v>
      </c>
      <c r="G11" s="842"/>
      <c r="H11" s="842"/>
      <c r="I11" s="842"/>
      <c r="J11" s="842"/>
      <c r="K11" s="842"/>
      <c r="L11" s="842"/>
      <c r="M11" s="842"/>
      <c r="N11" s="843"/>
      <c r="O11" s="1009" t="s">
        <v>142</v>
      </c>
      <c r="P11" s="827"/>
      <c r="Q11" s="827"/>
      <c r="R11" s="827"/>
      <c r="S11" s="827"/>
      <c r="T11" s="827"/>
      <c r="U11" s="827"/>
      <c r="V11" s="827"/>
      <c r="W11" s="827"/>
      <c r="X11" s="827"/>
      <c r="Y11" s="827"/>
      <c r="Z11" s="827"/>
      <c r="AA11" s="828"/>
      <c r="AB11" s="1013"/>
      <c r="AC11" s="1014"/>
      <c r="AD11" s="1014"/>
      <c r="AE11" s="1014"/>
      <c r="AF11" s="1014"/>
      <c r="AG11" s="1015"/>
    </row>
    <row r="12" spans="1:33" ht="14.25" customHeight="1">
      <c r="A12" s="1090"/>
      <c r="B12" s="1091"/>
      <c r="C12" s="1091"/>
      <c r="D12" s="1091"/>
      <c r="E12" s="1092"/>
      <c r="F12" s="856"/>
      <c r="G12" s="856"/>
      <c r="H12" s="856"/>
      <c r="I12" s="856"/>
      <c r="J12" s="856"/>
      <c r="K12" s="856"/>
      <c r="L12" s="856"/>
      <c r="M12" s="856"/>
      <c r="N12" s="857"/>
      <c r="O12" s="1009" t="s">
        <v>143</v>
      </c>
      <c r="P12" s="827"/>
      <c r="Q12" s="827"/>
      <c r="R12" s="827"/>
      <c r="S12" s="827"/>
      <c r="T12" s="827"/>
      <c r="U12" s="827"/>
      <c r="V12" s="827"/>
      <c r="W12" s="827"/>
      <c r="X12" s="827"/>
      <c r="Y12" s="827"/>
      <c r="Z12" s="827"/>
      <c r="AA12" s="828"/>
      <c r="AB12" s="1013"/>
      <c r="AC12" s="1014"/>
      <c r="AD12" s="1014"/>
      <c r="AE12" s="1014"/>
      <c r="AF12" s="1014"/>
      <c r="AG12" s="1015"/>
    </row>
    <row r="13" spans="1:33" ht="14.25" customHeight="1">
      <c r="A13" s="1090"/>
      <c r="B13" s="1091"/>
      <c r="C13" s="1091"/>
      <c r="D13" s="1091"/>
      <c r="E13" s="1092"/>
      <c r="F13" s="828" t="s">
        <v>145</v>
      </c>
      <c r="G13" s="655"/>
      <c r="H13" s="655"/>
      <c r="I13" s="655"/>
      <c r="J13" s="655"/>
      <c r="K13" s="655"/>
      <c r="L13" s="655"/>
      <c r="M13" s="655"/>
      <c r="N13" s="655"/>
      <c r="O13" s="1009" t="s">
        <v>146</v>
      </c>
      <c r="P13" s="827"/>
      <c r="Q13" s="827"/>
      <c r="R13" s="827"/>
      <c r="S13" s="827"/>
      <c r="T13" s="827"/>
      <c r="U13" s="827"/>
      <c r="V13" s="827"/>
      <c r="W13" s="827"/>
      <c r="X13" s="827"/>
      <c r="Y13" s="827"/>
      <c r="Z13" s="827"/>
      <c r="AA13" s="828"/>
      <c r="AB13" s="1013"/>
      <c r="AC13" s="1014"/>
      <c r="AD13" s="1014"/>
      <c r="AE13" s="1014"/>
      <c r="AF13" s="1014"/>
      <c r="AG13" s="1015"/>
    </row>
    <row r="14" spans="1:33" ht="14.25" customHeight="1">
      <c r="A14" s="1090"/>
      <c r="B14" s="1091"/>
      <c r="C14" s="1091"/>
      <c r="D14" s="1091"/>
      <c r="E14" s="1092"/>
      <c r="F14" s="828"/>
      <c r="G14" s="655"/>
      <c r="H14" s="655"/>
      <c r="I14" s="655"/>
      <c r="J14" s="655"/>
      <c r="K14" s="655"/>
      <c r="L14" s="655"/>
      <c r="M14" s="655"/>
      <c r="N14" s="655"/>
      <c r="O14" s="1009" t="s">
        <v>147</v>
      </c>
      <c r="P14" s="827"/>
      <c r="Q14" s="827"/>
      <c r="R14" s="827"/>
      <c r="S14" s="827"/>
      <c r="T14" s="827"/>
      <c r="U14" s="827"/>
      <c r="V14" s="827"/>
      <c r="W14" s="827"/>
      <c r="X14" s="827"/>
      <c r="Y14" s="827"/>
      <c r="Z14" s="827"/>
      <c r="AA14" s="828"/>
      <c r="AB14" s="1013"/>
      <c r="AC14" s="1014"/>
      <c r="AD14" s="1014"/>
      <c r="AE14" s="1014"/>
      <c r="AF14" s="1014"/>
      <c r="AG14" s="1015"/>
    </row>
    <row r="15" spans="1:35" ht="14.25" customHeight="1">
      <c r="A15" s="1090"/>
      <c r="B15" s="1091"/>
      <c r="C15" s="1091"/>
      <c r="D15" s="1091"/>
      <c r="E15" s="1092"/>
      <c r="F15" s="828" t="s">
        <v>881</v>
      </c>
      <c r="G15" s="655"/>
      <c r="H15" s="655"/>
      <c r="I15" s="655"/>
      <c r="J15" s="655"/>
      <c r="K15" s="655"/>
      <c r="L15" s="655"/>
      <c r="M15" s="655"/>
      <c r="N15" s="655"/>
      <c r="O15" s="1009" t="s">
        <v>144</v>
      </c>
      <c r="P15" s="827"/>
      <c r="Q15" s="827"/>
      <c r="R15" s="827"/>
      <c r="S15" s="827"/>
      <c r="T15" s="827"/>
      <c r="U15" s="827"/>
      <c r="V15" s="827"/>
      <c r="W15" s="827"/>
      <c r="X15" s="827"/>
      <c r="Y15" s="827"/>
      <c r="Z15" s="827"/>
      <c r="AA15" s="828"/>
      <c r="AB15" s="1016"/>
      <c r="AC15" s="1017"/>
      <c r="AD15" s="1017"/>
      <c r="AE15" s="1017"/>
      <c r="AF15" s="1017"/>
      <c r="AG15" s="1018"/>
      <c r="AI15" s="132"/>
    </row>
    <row r="16" spans="1:33" ht="14.25" customHeight="1">
      <c r="A16" s="1090"/>
      <c r="B16" s="1091"/>
      <c r="C16" s="1091"/>
      <c r="D16" s="1091"/>
      <c r="E16" s="1092"/>
      <c r="F16" s="828"/>
      <c r="G16" s="655"/>
      <c r="H16" s="655"/>
      <c r="I16" s="655"/>
      <c r="J16" s="655"/>
      <c r="K16" s="655"/>
      <c r="L16" s="655"/>
      <c r="M16" s="655"/>
      <c r="N16" s="655"/>
      <c r="O16" s="1009" t="s">
        <v>792</v>
      </c>
      <c r="P16" s="827"/>
      <c r="Q16" s="827"/>
      <c r="R16" s="827"/>
      <c r="S16" s="827"/>
      <c r="T16" s="827"/>
      <c r="U16" s="827"/>
      <c r="V16" s="827"/>
      <c r="W16" s="827"/>
      <c r="X16" s="827"/>
      <c r="Y16" s="827"/>
      <c r="Z16" s="827"/>
      <c r="AA16" s="828"/>
      <c r="AB16" s="1084" t="s">
        <v>98</v>
      </c>
      <c r="AC16" s="1085"/>
      <c r="AD16" s="1085"/>
      <c r="AE16" s="1085"/>
      <c r="AF16" s="1085"/>
      <c r="AG16" s="1086"/>
    </row>
    <row r="17" spans="1:33" ht="14.25" customHeight="1">
      <c r="A17" s="1090"/>
      <c r="B17" s="1091"/>
      <c r="C17" s="1091"/>
      <c r="D17" s="1091"/>
      <c r="E17" s="1092"/>
      <c r="F17" s="828"/>
      <c r="G17" s="655"/>
      <c r="H17" s="655"/>
      <c r="I17" s="655"/>
      <c r="J17" s="655"/>
      <c r="K17" s="655"/>
      <c r="L17" s="655"/>
      <c r="M17" s="655"/>
      <c r="N17" s="655"/>
      <c r="O17" s="1009" t="s">
        <v>793</v>
      </c>
      <c r="P17" s="827"/>
      <c r="Q17" s="827"/>
      <c r="R17" s="827"/>
      <c r="S17" s="827"/>
      <c r="T17" s="827"/>
      <c r="U17" s="827"/>
      <c r="V17" s="827"/>
      <c r="W17" s="827"/>
      <c r="X17" s="827"/>
      <c r="Y17" s="827"/>
      <c r="Z17" s="827"/>
      <c r="AA17" s="828"/>
      <c r="AB17" s="1013"/>
      <c r="AC17" s="1014"/>
      <c r="AD17" s="1014"/>
      <c r="AE17" s="1014"/>
      <c r="AF17" s="1014"/>
      <c r="AG17" s="1015"/>
    </row>
    <row r="18" spans="1:33" ht="14.25" customHeight="1">
      <c r="A18" s="1090"/>
      <c r="B18" s="1091"/>
      <c r="C18" s="1091"/>
      <c r="D18" s="1091"/>
      <c r="E18" s="1092"/>
      <c r="F18" s="828" t="s">
        <v>791</v>
      </c>
      <c r="G18" s="655"/>
      <c r="H18" s="655"/>
      <c r="I18" s="655"/>
      <c r="J18" s="655"/>
      <c r="K18" s="655"/>
      <c r="L18" s="655"/>
      <c r="M18" s="655"/>
      <c r="N18" s="655"/>
      <c r="O18" s="655"/>
      <c r="P18" s="655"/>
      <c r="Q18" s="655"/>
      <c r="R18" s="655"/>
      <c r="S18" s="655"/>
      <c r="T18" s="655"/>
      <c r="U18" s="655"/>
      <c r="V18" s="655"/>
      <c r="W18" s="655"/>
      <c r="X18" s="655"/>
      <c r="Y18" s="655"/>
      <c r="Z18" s="655"/>
      <c r="AA18" s="655"/>
      <c r="AB18" s="866" t="s">
        <v>149</v>
      </c>
      <c r="AC18" s="866"/>
      <c r="AD18" s="866"/>
      <c r="AE18" s="866"/>
      <c r="AF18" s="866"/>
      <c r="AG18" s="867"/>
    </row>
    <row r="19" spans="1:33" ht="14.25" customHeight="1" thickBot="1">
      <c r="A19" s="1093"/>
      <c r="B19" s="1094"/>
      <c r="C19" s="1094"/>
      <c r="D19" s="1094"/>
      <c r="E19" s="1095"/>
      <c r="F19" s="838" t="s">
        <v>790</v>
      </c>
      <c r="G19" s="1096"/>
      <c r="H19" s="1096"/>
      <c r="I19" s="1096"/>
      <c r="J19" s="1096"/>
      <c r="K19" s="1096"/>
      <c r="L19" s="1096"/>
      <c r="M19" s="1096"/>
      <c r="N19" s="1096"/>
      <c r="O19" s="1096"/>
      <c r="P19" s="1096"/>
      <c r="Q19" s="1096"/>
      <c r="R19" s="1096"/>
      <c r="S19" s="1096"/>
      <c r="T19" s="1096"/>
      <c r="U19" s="1096"/>
      <c r="V19" s="1096"/>
      <c r="W19" s="1096"/>
      <c r="X19" s="1096"/>
      <c r="Y19" s="1096"/>
      <c r="Z19" s="1096"/>
      <c r="AA19" s="1096"/>
      <c r="AB19" s="1007" t="s">
        <v>150</v>
      </c>
      <c r="AC19" s="1007"/>
      <c r="AD19" s="1007"/>
      <c r="AE19" s="1007"/>
      <c r="AF19" s="1007"/>
      <c r="AG19" s="1008"/>
    </row>
    <row r="20" spans="1:33" ht="14.25" customHeight="1">
      <c r="A20" s="1019" t="s">
        <v>896</v>
      </c>
      <c r="B20" s="648"/>
      <c r="C20" s="648"/>
      <c r="D20" s="648"/>
      <c r="E20" s="649"/>
      <c r="F20" s="852" t="s">
        <v>1355</v>
      </c>
      <c r="G20" s="852"/>
      <c r="H20" s="852"/>
      <c r="I20" s="852"/>
      <c r="J20" s="852"/>
      <c r="K20" s="852"/>
      <c r="L20" s="852"/>
      <c r="M20" s="852"/>
      <c r="N20" s="852"/>
      <c r="O20" s="852"/>
      <c r="P20" s="852"/>
      <c r="Q20" s="852"/>
      <c r="R20" s="852"/>
      <c r="S20" s="852"/>
      <c r="T20" s="852"/>
      <c r="U20" s="852"/>
      <c r="V20" s="852"/>
      <c r="W20" s="852"/>
      <c r="X20" s="852"/>
      <c r="Y20" s="852"/>
      <c r="Z20" s="852"/>
      <c r="AA20" s="853"/>
      <c r="AB20" s="1010" t="s">
        <v>149</v>
      </c>
      <c r="AC20" s="1011"/>
      <c r="AD20" s="1011"/>
      <c r="AE20" s="1011"/>
      <c r="AF20" s="1011"/>
      <c r="AG20" s="1012"/>
    </row>
    <row r="21" spans="1:33" ht="14.25" customHeight="1">
      <c r="A21" s="1020"/>
      <c r="B21" s="1021"/>
      <c r="C21" s="1021"/>
      <c r="D21" s="1021"/>
      <c r="E21" s="1022"/>
      <c r="F21" s="826" t="s">
        <v>496</v>
      </c>
      <c r="G21" s="827"/>
      <c r="H21" s="827"/>
      <c r="I21" s="827"/>
      <c r="J21" s="827"/>
      <c r="K21" s="827"/>
      <c r="L21" s="827"/>
      <c r="M21" s="827"/>
      <c r="N21" s="827"/>
      <c r="O21" s="827"/>
      <c r="P21" s="827"/>
      <c r="Q21" s="827"/>
      <c r="R21" s="827"/>
      <c r="S21" s="827"/>
      <c r="T21" s="827"/>
      <c r="U21" s="827"/>
      <c r="V21" s="827"/>
      <c r="W21" s="827"/>
      <c r="X21" s="827"/>
      <c r="Y21" s="827"/>
      <c r="Z21" s="827"/>
      <c r="AA21" s="828"/>
      <c r="AB21" s="1013"/>
      <c r="AC21" s="1014"/>
      <c r="AD21" s="1014"/>
      <c r="AE21" s="1014"/>
      <c r="AF21" s="1014"/>
      <c r="AG21" s="1015"/>
    </row>
    <row r="22" spans="1:33" ht="14.25" customHeight="1">
      <c r="A22" s="1023"/>
      <c r="B22" s="813"/>
      <c r="C22" s="813"/>
      <c r="D22" s="813"/>
      <c r="E22" s="1024"/>
      <c r="F22" s="842" t="s">
        <v>498</v>
      </c>
      <c r="G22" s="842"/>
      <c r="H22" s="842"/>
      <c r="I22" s="842"/>
      <c r="J22" s="842"/>
      <c r="K22" s="842"/>
      <c r="L22" s="842"/>
      <c r="M22" s="842"/>
      <c r="N22" s="842"/>
      <c r="O22" s="842"/>
      <c r="P22" s="842"/>
      <c r="Q22" s="842"/>
      <c r="R22" s="842"/>
      <c r="S22" s="842"/>
      <c r="T22" s="842"/>
      <c r="U22" s="842"/>
      <c r="V22" s="842"/>
      <c r="W22" s="842"/>
      <c r="X22" s="842"/>
      <c r="Y22" s="842"/>
      <c r="Z22" s="842"/>
      <c r="AA22" s="843"/>
      <c r="AB22" s="1013"/>
      <c r="AC22" s="1014"/>
      <c r="AD22" s="1014"/>
      <c r="AE22" s="1014"/>
      <c r="AF22" s="1014"/>
      <c r="AG22" s="1015"/>
    </row>
    <row r="23" spans="1:33" ht="14.25" customHeight="1">
      <c r="A23" s="1023"/>
      <c r="B23" s="813"/>
      <c r="C23" s="813"/>
      <c r="D23" s="813"/>
      <c r="E23" s="1024"/>
      <c r="F23" s="842" t="s">
        <v>622</v>
      </c>
      <c r="G23" s="842"/>
      <c r="H23" s="842"/>
      <c r="I23" s="842"/>
      <c r="J23" s="842"/>
      <c r="K23" s="842"/>
      <c r="L23" s="842"/>
      <c r="M23" s="842"/>
      <c r="N23" s="842"/>
      <c r="O23" s="842"/>
      <c r="P23" s="842"/>
      <c r="Q23" s="842"/>
      <c r="R23" s="842"/>
      <c r="S23" s="842"/>
      <c r="T23" s="842"/>
      <c r="U23" s="842"/>
      <c r="V23" s="842"/>
      <c r="W23" s="842"/>
      <c r="X23" s="842"/>
      <c r="Y23" s="842"/>
      <c r="Z23" s="842"/>
      <c r="AA23" s="843"/>
      <c r="AB23" s="1013"/>
      <c r="AC23" s="1014"/>
      <c r="AD23" s="1014"/>
      <c r="AE23" s="1014"/>
      <c r="AF23" s="1014"/>
      <c r="AG23" s="1015"/>
    </row>
    <row r="24" spans="1:33" ht="14.25" customHeight="1">
      <c r="A24" s="1023"/>
      <c r="B24" s="813"/>
      <c r="C24" s="813"/>
      <c r="D24" s="813"/>
      <c r="E24" s="1024"/>
      <c r="F24" s="842" t="s">
        <v>385</v>
      </c>
      <c r="G24" s="842"/>
      <c r="H24" s="842"/>
      <c r="I24" s="842"/>
      <c r="J24" s="842"/>
      <c r="K24" s="842"/>
      <c r="L24" s="842"/>
      <c r="M24" s="842"/>
      <c r="N24" s="842"/>
      <c r="O24" s="842"/>
      <c r="P24" s="842"/>
      <c r="Q24" s="842"/>
      <c r="R24" s="842"/>
      <c r="S24" s="842"/>
      <c r="T24" s="842"/>
      <c r="U24" s="842"/>
      <c r="V24" s="842"/>
      <c r="W24" s="842"/>
      <c r="X24" s="842"/>
      <c r="Y24" s="842"/>
      <c r="Z24" s="842"/>
      <c r="AA24" s="843"/>
      <c r="AB24" s="1013"/>
      <c r="AC24" s="1014"/>
      <c r="AD24" s="1014"/>
      <c r="AE24" s="1014"/>
      <c r="AF24" s="1014"/>
      <c r="AG24" s="1015"/>
    </row>
    <row r="25" spans="1:33" ht="14.25" customHeight="1">
      <c r="A25" s="1023"/>
      <c r="B25" s="813"/>
      <c r="C25" s="813"/>
      <c r="D25" s="813"/>
      <c r="E25" s="1024"/>
      <c r="F25" s="842" t="s">
        <v>623</v>
      </c>
      <c r="G25" s="842"/>
      <c r="H25" s="842"/>
      <c r="I25" s="842"/>
      <c r="J25" s="842"/>
      <c r="K25" s="842"/>
      <c r="L25" s="842"/>
      <c r="M25" s="842"/>
      <c r="N25" s="842"/>
      <c r="O25" s="842"/>
      <c r="P25" s="842"/>
      <c r="Q25" s="842"/>
      <c r="R25" s="842"/>
      <c r="S25" s="842"/>
      <c r="T25" s="842"/>
      <c r="U25" s="842"/>
      <c r="V25" s="842"/>
      <c r="W25" s="842"/>
      <c r="X25" s="842"/>
      <c r="Y25" s="842"/>
      <c r="Z25" s="842"/>
      <c r="AA25" s="843"/>
      <c r="AB25" s="1013"/>
      <c r="AC25" s="1014"/>
      <c r="AD25" s="1014"/>
      <c r="AE25" s="1014"/>
      <c r="AF25" s="1014"/>
      <c r="AG25" s="1015"/>
    </row>
    <row r="26" spans="1:33" ht="14.25" customHeight="1">
      <c r="A26" s="1025"/>
      <c r="B26" s="1026"/>
      <c r="C26" s="1026"/>
      <c r="D26" s="1026"/>
      <c r="E26" s="1027"/>
      <c r="F26" s="826" t="s">
        <v>624</v>
      </c>
      <c r="G26" s="827"/>
      <c r="H26" s="827"/>
      <c r="I26" s="827"/>
      <c r="J26" s="827"/>
      <c r="K26" s="827"/>
      <c r="L26" s="827"/>
      <c r="M26" s="827"/>
      <c r="N26" s="827"/>
      <c r="O26" s="827"/>
      <c r="P26" s="827"/>
      <c r="Q26" s="827"/>
      <c r="R26" s="827"/>
      <c r="S26" s="827"/>
      <c r="T26" s="827"/>
      <c r="U26" s="827"/>
      <c r="V26" s="827"/>
      <c r="W26" s="827"/>
      <c r="X26" s="827"/>
      <c r="Y26" s="827"/>
      <c r="Z26" s="827"/>
      <c r="AA26" s="828"/>
      <c r="AB26" s="1013"/>
      <c r="AC26" s="1014"/>
      <c r="AD26" s="1014"/>
      <c r="AE26" s="1014"/>
      <c r="AF26" s="1014"/>
      <c r="AG26" s="1015"/>
    </row>
    <row r="27" spans="1:33" ht="14.25" customHeight="1" thickBot="1">
      <c r="A27" s="675"/>
      <c r="B27" s="650"/>
      <c r="C27" s="650"/>
      <c r="D27" s="650"/>
      <c r="E27" s="651"/>
      <c r="F27" s="837" t="s">
        <v>1356</v>
      </c>
      <c r="G27" s="837"/>
      <c r="H27" s="837"/>
      <c r="I27" s="837"/>
      <c r="J27" s="837"/>
      <c r="K27" s="837"/>
      <c r="L27" s="837"/>
      <c r="M27" s="837"/>
      <c r="N27" s="837"/>
      <c r="O27" s="837"/>
      <c r="P27" s="837"/>
      <c r="Q27" s="837"/>
      <c r="R27" s="837"/>
      <c r="S27" s="837"/>
      <c r="T27" s="837"/>
      <c r="U27" s="837"/>
      <c r="V27" s="837"/>
      <c r="W27" s="837"/>
      <c r="X27" s="837"/>
      <c r="Y27" s="837"/>
      <c r="Z27" s="837"/>
      <c r="AA27" s="838"/>
      <c r="AB27" s="1087"/>
      <c r="AC27" s="1088"/>
      <c r="AD27" s="1088"/>
      <c r="AE27" s="1088"/>
      <c r="AF27" s="1088"/>
      <c r="AG27" s="1089"/>
    </row>
    <row r="28" spans="1:33" ht="14.25" customHeight="1">
      <c r="A28" s="915" t="s">
        <v>152</v>
      </c>
      <c r="B28" s="859"/>
      <c r="C28" s="859"/>
      <c r="D28" s="859"/>
      <c r="E28" s="860"/>
      <c r="F28" s="1106" t="s">
        <v>661</v>
      </c>
      <c r="G28" s="1106"/>
      <c r="H28" s="1106"/>
      <c r="I28" s="1106"/>
      <c r="J28" s="1106"/>
      <c r="K28" s="1106"/>
      <c r="L28" s="1106"/>
      <c r="M28" s="1106"/>
      <c r="N28" s="1106"/>
      <c r="O28" s="1106"/>
      <c r="P28" s="1106"/>
      <c r="Q28" s="1106"/>
      <c r="R28" s="1106"/>
      <c r="S28" s="1106"/>
      <c r="T28" s="1106"/>
      <c r="U28" s="1106"/>
      <c r="V28" s="1106"/>
      <c r="W28" s="1106"/>
      <c r="X28" s="1106"/>
      <c r="Y28" s="1106"/>
      <c r="Z28" s="1106"/>
      <c r="AA28" s="1107"/>
      <c r="AB28" s="1082" t="s">
        <v>149</v>
      </c>
      <c r="AC28" s="1082"/>
      <c r="AD28" s="1082"/>
      <c r="AE28" s="1082"/>
      <c r="AF28" s="1082"/>
      <c r="AG28" s="1083"/>
    </row>
    <row r="29" spans="1:33" ht="14.25" customHeight="1">
      <c r="A29" s="1090"/>
      <c r="B29" s="1091"/>
      <c r="C29" s="1091"/>
      <c r="D29" s="1091"/>
      <c r="E29" s="1092"/>
      <c r="F29" s="864" t="s">
        <v>888</v>
      </c>
      <c r="G29" s="864"/>
      <c r="H29" s="864"/>
      <c r="I29" s="864"/>
      <c r="J29" s="864"/>
      <c r="K29" s="864"/>
      <c r="L29" s="864"/>
      <c r="M29" s="864"/>
      <c r="N29" s="864"/>
      <c r="O29" s="864"/>
      <c r="P29" s="864"/>
      <c r="Q29" s="864"/>
      <c r="R29" s="864"/>
      <c r="S29" s="864"/>
      <c r="T29" s="864"/>
      <c r="U29" s="864"/>
      <c r="V29" s="864"/>
      <c r="W29" s="864"/>
      <c r="X29" s="864"/>
      <c r="Y29" s="864"/>
      <c r="Z29" s="864"/>
      <c r="AA29" s="865"/>
      <c r="AB29" s="866"/>
      <c r="AC29" s="866"/>
      <c r="AD29" s="866"/>
      <c r="AE29" s="866"/>
      <c r="AF29" s="866"/>
      <c r="AG29" s="867"/>
    </row>
    <row r="30" spans="1:33" ht="14.25" customHeight="1" thickBot="1">
      <c r="A30" s="1093"/>
      <c r="B30" s="1094"/>
      <c r="C30" s="1094"/>
      <c r="D30" s="1094"/>
      <c r="E30" s="1095"/>
      <c r="F30" s="1104" t="s">
        <v>634</v>
      </c>
      <c r="G30" s="1104"/>
      <c r="H30" s="1104"/>
      <c r="I30" s="1104"/>
      <c r="J30" s="1104"/>
      <c r="K30" s="1104"/>
      <c r="L30" s="1104"/>
      <c r="M30" s="1104"/>
      <c r="N30" s="1104"/>
      <c r="O30" s="1104"/>
      <c r="P30" s="1104"/>
      <c r="Q30" s="1104"/>
      <c r="R30" s="1104"/>
      <c r="S30" s="1104"/>
      <c r="T30" s="1104"/>
      <c r="U30" s="1104"/>
      <c r="V30" s="1104"/>
      <c r="W30" s="1104"/>
      <c r="X30" s="1104"/>
      <c r="Y30" s="1104"/>
      <c r="Z30" s="1104"/>
      <c r="AA30" s="1105"/>
      <c r="AB30" s="1007"/>
      <c r="AC30" s="1007"/>
      <c r="AD30" s="1007"/>
      <c r="AE30" s="1007"/>
      <c r="AF30" s="1007"/>
      <c r="AG30" s="1008"/>
    </row>
    <row r="31" spans="1:33" ht="15" customHeight="1">
      <c r="A31" s="814" t="s">
        <v>897</v>
      </c>
      <c r="B31" s="815"/>
      <c r="C31" s="815"/>
      <c r="D31" s="815"/>
      <c r="E31" s="816"/>
      <c r="F31" s="815" t="s">
        <v>763</v>
      </c>
      <c r="G31" s="815"/>
      <c r="H31" s="815"/>
      <c r="I31" s="815"/>
      <c r="J31" s="815"/>
      <c r="K31" s="815"/>
      <c r="L31" s="815"/>
      <c r="M31" s="815"/>
      <c r="N31" s="815"/>
      <c r="O31" s="815"/>
      <c r="P31" s="815"/>
      <c r="Q31" s="858" t="s">
        <v>398</v>
      </c>
      <c r="R31" s="859"/>
      <c r="S31" s="859"/>
      <c r="T31" s="859"/>
      <c r="U31" s="859"/>
      <c r="V31" s="859"/>
      <c r="W31" s="859"/>
      <c r="X31" s="859"/>
      <c r="Y31" s="859"/>
      <c r="Z31" s="859"/>
      <c r="AA31" s="859"/>
      <c r="AB31" s="859"/>
      <c r="AC31" s="859"/>
      <c r="AD31" s="859"/>
      <c r="AE31" s="859"/>
      <c r="AF31" s="859"/>
      <c r="AG31" s="860"/>
    </row>
    <row r="32" spans="1:33" ht="15" customHeight="1">
      <c r="A32" s="817"/>
      <c r="B32" s="818"/>
      <c r="C32" s="818"/>
      <c r="D32" s="818"/>
      <c r="E32" s="819"/>
      <c r="F32" s="818"/>
      <c r="G32" s="818"/>
      <c r="H32" s="818"/>
      <c r="I32" s="818"/>
      <c r="J32" s="818"/>
      <c r="K32" s="818"/>
      <c r="L32" s="818"/>
      <c r="M32" s="818"/>
      <c r="N32" s="818"/>
      <c r="O32" s="818"/>
      <c r="P32" s="818"/>
      <c r="Q32" s="813" t="s">
        <v>427</v>
      </c>
      <c r="R32" s="813"/>
      <c r="S32" s="813"/>
      <c r="T32" s="849" t="s">
        <v>399</v>
      </c>
      <c r="U32" s="850"/>
      <c r="V32" s="850"/>
      <c r="W32" s="850"/>
      <c r="X32" s="850"/>
      <c r="Y32" s="850"/>
      <c r="Z32" s="850"/>
      <c r="AA32" s="850"/>
      <c r="AB32" s="850"/>
      <c r="AC32" s="850"/>
      <c r="AD32" s="850"/>
      <c r="AE32" s="850"/>
      <c r="AF32" s="850"/>
      <c r="AG32" s="851"/>
    </row>
    <row r="33" spans="1:33" ht="15" customHeight="1">
      <c r="A33" s="817"/>
      <c r="B33" s="818"/>
      <c r="C33" s="818"/>
      <c r="D33" s="818"/>
      <c r="E33" s="819"/>
      <c r="F33" s="818"/>
      <c r="G33" s="818"/>
      <c r="H33" s="818"/>
      <c r="I33" s="818"/>
      <c r="J33" s="818"/>
      <c r="K33" s="818"/>
      <c r="L33" s="818"/>
      <c r="M33" s="818"/>
      <c r="N33" s="818"/>
      <c r="O33" s="818"/>
      <c r="P33" s="818"/>
      <c r="Q33" s="813"/>
      <c r="R33" s="813"/>
      <c r="S33" s="813"/>
      <c r="T33" s="845" t="s">
        <v>400</v>
      </c>
      <c r="U33" s="846"/>
      <c r="V33" s="861" t="s">
        <v>401</v>
      </c>
      <c r="W33" s="862"/>
      <c r="X33" s="862"/>
      <c r="Y33" s="862"/>
      <c r="Z33" s="862"/>
      <c r="AA33" s="863"/>
      <c r="AB33" s="1080" t="s">
        <v>402</v>
      </c>
      <c r="AC33" s="1080"/>
      <c r="AD33" s="1080"/>
      <c r="AE33" s="1080" t="s">
        <v>403</v>
      </c>
      <c r="AF33" s="1080"/>
      <c r="AG33" s="1081"/>
    </row>
    <row r="34" spans="1:33" ht="15" customHeight="1">
      <c r="A34" s="817"/>
      <c r="B34" s="818"/>
      <c r="C34" s="818"/>
      <c r="D34" s="818"/>
      <c r="E34" s="819"/>
      <c r="F34" s="844"/>
      <c r="G34" s="844"/>
      <c r="H34" s="844"/>
      <c r="I34" s="844"/>
      <c r="J34" s="844"/>
      <c r="K34" s="844"/>
      <c r="L34" s="844"/>
      <c r="M34" s="844"/>
      <c r="N34" s="844"/>
      <c r="O34" s="844"/>
      <c r="P34" s="844"/>
      <c r="Q34" s="813"/>
      <c r="R34" s="813"/>
      <c r="S34" s="813"/>
      <c r="T34" s="847"/>
      <c r="U34" s="848"/>
      <c r="V34" s="813" t="s">
        <v>404</v>
      </c>
      <c r="W34" s="813"/>
      <c r="X34" s="813"/>
      <c r="Y34" s="1060" t="s">
        <v>405</v>
      </c>
      <c r="Z34" s="1061"/>
      <c r="AA34" s="1062"/>
      <c r="AB34" s="1080"/>
      <c r="AC34" s="1080"/>
      <c r="AD34" s="1080"/>
      <c r="AE34" s="1080"/>
      <c r="AF34" s="1080"/>
      <c r="AG34" s="1081"/>
    </row>
    <row r="35" spans="1:33" ht="15" customHeight="1">
      <c r="A35" s="817"/>
      <c r="B35" s="818"/>
      <c r="C35" s="818"/>
      <c r="D35" s="818"/>
      <c r="E35" s="819"/>
      <c r="F35" s="829" t="s">
        <v>796</v>
      </c>
      <c r="G35" s="829"/>
      <c r="H35" s="829"/>
      <c r="I35" s="829"/>
      <c r="J35" s="829"/>
      <c r="K35" s="829"/>
      <c r="L35" s="829"/>
      <c r="M35" s="829"/>
      <c r="N35" s="829"/>
      <c r="O35" s="829"/>
      <c r="P35" s="830"/>
      <c r="Q35" s="831" t="s">
        <v>797</v>
      </c>
      <c r="R35" s="831"/>
      <c r="S35" s="831"/>
      <c r="T35" s="831" t="s">
        <v>653</v>
      </c>
      <c r="U35" s="831"/>
      <c r="V35" s="831" t="s">
        <v>798</v>
      </c>
      <c r="W35" s="831"/>
      <c r="X35" s="831"/>
      <c r="Y35" s="831" t="s">
        <v>799</v>
      </c>
      <c r="Z35" s="831"/>
      <c r="AA35" s="831"/>
      <c r="AB35" s="831" t="s">
        <v>799</v>
      </c>
      <c r="AC35" s="831"/>
      <c r="AD35" s="831"/>
      <c r="AE35" s="831" t="s">
        <v>800</v>
      </c>
      <c r="AF35" s="831"/>
      <c r="AG35" s="1079"/>
    </row>
    <row r="36" spans="1:33" ht="27" customHeight="1">
      <c r="A36" s="817"/>
      <c r="B36" s="818"/>
      <c r="C36" s="818"/>
      <c r="D36" s="818"/>
      <c r="E36" s="819"/>
      <c r="F36" s="832" t="s">
        <v>506</v>
      </c>
      <c r="G36" s="832"/>
      <c r="H36" s="832"/>
      <c r="I36" s="833"/>
      <c r="J36" s="839" t="s">
        <v>794</v>
      </c>
      <c r="K36" s="839"/>
      <c r="L36" s="839"/>
      <c r="M36" s="839"/>
      <c r="N36" s="839"/>
      <c r="O36" s="839"/>
      <c r="P36" s="839"/>
      <c r="Q36" s="831" t="s">
        <v>652</v>
      </c>
      <c r="R36" s="831"/>
      <c r="S36" s="831"/>
      <c r="T36" s="831" t="s">
        <v>653</v>
      </c>
      <c r="U36" s="831"/>
      <c r="V36" s="831" t="s">
        <v>654</v>
      </c>
      <c r="W36" s="831"/>
      <c r="X36" s="831"/>
      <c r="Y36" s="831" t="s">
        <v>655</v>
      </c>
      <c r="Z36" s="831"/>
      <c r="AA36" s="831"/>
      <c r="AB36" s="831" t="s">
        <v>655</v>
      </c>
      <c r="AC36" s="831"/>
      <c r="AD36" s="831"/>
      <c r="AE36" s="831" t="s">
        <v>1357</v>
      </c>
      <c r="AF36" s="831"/>
      <c r="AG36" s="1079"/>
    </row>
    <row r="37" spans="1:33" ht="27" customHeight="1">
      <c r="A37" s="817"/>
      <c r="B37" s="818"/>
      <c r="C37" s="818"/>
      <c r="D37" s="818"/>
      <c r="E37" s="819"/>
      <c r="F37" s="834"/>
      <c r="G37" s="834"/>
      <c r="H37" s="834"/>
      <c r="I37" s="835"/>
      <c r="J37" s="839" t="s">
        <v>597</v>
      </c>
      <c r="K37" s="839"/>
      <c r="L37" s="839"/>
      <c r="M37" s="839"/>
      <c r="N37" s="839"/>
      <c r="O37" s="839"/>
      <c r="P37" s="839"/>
      <c r="Q37" s="831" t="s">
        <v>598</v>
      </c>
      <c r="R37" s="831"/>
      <c r="S37" s="831"/>
      <c r="T37" s="831" t="s">
        <v>653</v>
      </c>
      <c r="U37" s="831"/>
      <c r="V37" s="831" t="s">
        <v>599</v>
      </c>
      <c r="W37" s="831"/>
      <c r="X37" s="831"/>
      <c r="Y37" s="831" t="s">
        <v>600</v>
      </c>
      <c r="Z37" s="831"/>
      <c r="AA37" s="831"/>
      <c r="AB37" s="831" t="s">
        <v>600</v>
      </c>
      <c r="AC37" s="831"/>
      <c r="AD37" s="831"/>
      <c r="AE37" s="831" t="s">
        <v>654</v>
      </c>
      <c r="AF37" s="831"/>
      <c r="AG37" s="1079"/>
    </row>
    <row r="38" spans="1:33" ht="15" customHeight="1" thickBot="1">
      <c r="A38" s="820"/>
      <c r="B38" s="821"/>
      <c r="C38" s="821"/>
      <c r="D38" s="821"/>
      <c r="E38" s="822"/>
      <c r="F38" s="837" t="s">
        <v>410</v>
      </c>
      <c r="G38" s="837"/>
      <c r="H38" s="837"/>
      <c r="I38" s="837"/>
      <c r="J38" s="837"/>
      <c r="K38" s="837"/>
      <c r="L38" s="837"/>
      <c r="M38" s="837"/>
      <c r="N38" s="837"/>
      <c r="O38" s="837"/>
      <c r="P38" s="837"/>
      <c r="Q38" s="840" t="s">
        <v>601</v>
      </c>
      <c r="R38" s="840"/>
      <c r="S38" s="840"/>
      <c r="T38" s="840" t="s">
        <v>602</v>
      </c>
      <c r="U38" s="840"/>
      <c r="V38" s="840" t="s">
        <v>653</v>
      </c>
      <c r="W38" s="840"/>
      <c r="X38" s="840"/>
      <c r="Y38" s="840" t="s">
        <v>600</v>
      </c>
      <c r="Z38" s="840"/>
      <c r="AA38" s="840"/>
      <c r="AB38" s="840" t="s">
        <v>600</v>
      </c>
      <c r="AC38" s="840"/>
      <c r="AD38" s="840"/>
      <c r="AE38" s="840" t="s">
        <v>654</v>
      </c>
      <c r="AF38" s="840"/>
      <c r="AG38" s="1059"/>
    </row>
    <row r="39" spans="1:33" ht="15" customHeight="1">
      <c r="A39" s="814" t="s">
        <v>207</v>
      </c>
      <c r="B39" s="815"/>
      <c r="C39" s="815"/>
      <c r="D39" s="815"/>
      <c r="E39" s="816"/>
      <c r="F39" s="922" t="s">
        <v>508</v>
      </c>
      <c r="G39" s="922"/>
      <c r="H39" s="922"/>
      <c r="I39" s="922"/>
      <c r="J39" s="922"/>
      <c r="K39" s="922"/>
      <c r="L39" s="922"/>
      <c r="M39" s="922"/>
      <c r="N39" s="922"/>
      <c r="O39" s="922"/>
      <c r="P39" s="922"/>
      <c r="Q39" s="922"/>
      <c r="R39" s="922"/>
      <c r="S39" s="922"/>
      <c r="T39" s="922"/>
      <c r="U39" s="922"/>
      <c r="V39" s="922"/>
      <c r="W39" s="922"/>
      <c r="X39" s="922"/>
      <c r="Y39" s="922"/>
      <c r="Z39" s="923"/>
      <c r="AA39" s="815" t="s">
        <v>795</v>
      </c>
      <c r="AB39" s="859"/>
      <c r="AC39" s="859"/>
      <c r="AD39" s="859"/>
      <c r="AE39" s="859"/>
      <c r="AF39" s="859"/>
      <c r="AG39" s="860"/>
    </row>
    <row r="40" spans="1:33" ht="15" customHeight="1">
      <c r="A40" s="817"/>
      <c r="B40" s="818"/>
      <c r="C40" s="818"/>
      <c r="D40" s="818"/>
      <c r="E40" s="819"/>
      <c r="F40" s="827" t="s">
        <v>987</v>
      </c>
      <c r="G40" s="827"/>
      <c r="H40" s="827"/>
      <c r="I40" s="827"/>
      <c r="J40" s="827"/>
      <c r="K40" s="827"/>
      <c r="L40" s="827"/>
      <c r="M40" s="827"/>
      <c r="N40" s="827"/>
      <c r="O40" s="827"/>
      <c r="P40" s="827"/>
      <c r="Q40" s="827"/>
      <c r="R40" s="827"/>
      <c r="S40" s="827"/>
      <c r="T40" s="827"/>
      <c r="U40" s="827"/>
      <c r="V40" s="827"/>
      <c r="W40" s="827"/>
      <c r="X40" s="827"/>
      <c r="Y40" s="827"/>
      <c r="Z40" s="828"/>
      <c r="AA40" s="850" t="s">
        <v>156</v>
      </c>
      <c r="AB40" s="850"/>
      <c r="AC40" s="850"/>
      <c r="AD40" s="850"/>
      <c r="AE40" s="850"/>
      <c r="AF40" s="850"/>
      <c r="AG40" s="851"/>
    </row>
    <row r="41" spans="1:33" ht="15" customHeight="1">
      <c r="A41" s="817"/>
      <c r="B41" s="818"/>
      <c r="C41" s="818"/>
      <c r="D41" s="818"/>
      <c r="E41" s="819"/>
      <c r="F41" s="832" t="s">
        <v>506</v>
      </c>
      <c r="G41" s="832"/>
      <c r="H41" s="832"/>
      <c r="I41" s="832"/>
      <c r="J41" s="832"/>
      <c r="K41" s="833"/>
      <c r="L41" s="839" t="s">
        <v>406</v>
      </c>
      <c r="M41" s="839"/>
      <c r="N41" s="839"/>
      <c r="O41" s="839"/>
      <c r="P41" s="839"/>
      <c r="Q41" s="839"/>
      <c r="R41" s="839"/>
      <c r="S41" s="839"/>
      <c r="T41" s="839"/>
      <c r="U41" s="839"/>
      <c r="V41" s="839"/>
      <c r="W41" s="839"/>
      <c r="X41" s="839"/>
      <c r="Y41" s="839"/>
      <c r="Z41" s="839"/>
      <c r="AA41" s="850" t="s">
        <v>155</v>
      </c>
      <c r="AB41" s="850"/>
      <c r="AC41" s="850"/>
      <c r="AD41" s="850"/>
      <c r="AE41" s="850"/>
      <c r="AF41" s="850"/>
      <c r="AG41" s="851"/>
    </row>
    <row r="42" spans="1:33" ht="15" customHeight="1">
      <c r="A42" s="817"/>
      <c r="B42" s="818"/>
      <c r="C42" s="818"/>
      <c r="D42" s="818"/>
      <c r="E42" s="819"/>
      <c r="F42" s="834"/>
      <c r="G42" s="834"/>
      <c r="H42" s="834"/>
      <c r="I42" s="834"/>
      <c r="J42" s="834"/>
      <c r="K42" s="835"/>
      <c r="L42" s="841" t="s">
        <v>318</v>
      </c>
      <c r="M42" s="834"/>
      <c r="N42" s="834"/>
      <c r="O42" s="834"/>
      <c r="P42" s="834"/>
      <c r="Q42" s="834"/>
      <c r="R42" s="834"/>
      <c r="S42" s="834"/>
      <c r="T42" s="834"/>
      <c r="U42" s="834"/>
      <c r="V42" s="834"/>
      <c r="W42" s="834"/>
      <c r="X42" s="834"/>
      <c r="Y42" s="834"/>
      <c r="Z42" s="835"/>
      <c r="AA42" s="850" t="s">
        <v>154</v>
      </c>
      <c r="AB42" s="850"/>
      <c r="AC42" s="850"/>
      <c r="AD42" s="850"/>
      <c r="AE42" s="850"/>
      <c r="AF42" s="850"/>
      <c r="AG42" s="851"/>
    </row>
    <row r="43" spans="1:33" ht="15" customHeight="1" thickBot="1">
      <c r="A43" s="820"/>
      <c r="B43" s="821"/>
      <c r="C43" s="821"/>
      <c r="D43" s="821"/>
      <c r="E43" s="822"/>
      <c r="F43" s="842" t="s">
        <v>507</v>
      </c>
      <c r="G43" s="842"/>
      <c r="H43" s="842"/>
      <c r="I43" s="842"/>
      <c r="J43" s="842"/>
      <c r="K43" s="842"/>
      <c r="L43" s="842"/>
      <c r="M43" s="842"/>
      <c r="N43" s="842"/>
      <c r="O43" s="842"/>
      <c r="P43" s="842"/>
      <c r="Q43" s="842"/>
      <c r="R43" s="842"/>
      <c r="S43" s="842"/>
      <c r="T43" s="842"/>
      <c r="U43" s="842"/>
      <c r="V43" s="842"/>
      <c r="W43" s="842"/>
      <c r="X43" s="842"/>
      <c r="Y43" s="842"/>
      <c r="Z43" s="843"/>
      <c r="AA43" s="862" t="s">
        <v>154</v>
      </c>
      <c r="AB43" s="862"/>
      <c r="AC43" s="862"/>
      <c r="AD43" s="862"/>
      <c r="AE43" s="862"/>
      <c r="AF43" s="862"/>
      <c r="AG43" s="1067"/>
    </row>
    <row r="44" spans="1:33" ht="15" customHeight="1">
      <c r="A44" s="814" t="s">
        <v>511</v>
      </c>
      <c r="B44" s="815"/>
      <c r="C44" s="815"/>
      <c r="D44" s="815"/>
      <c r="E44" s="816"/>
      <c r="F44" s="1042" t="s">
        <v>650</v>
      </c>
      <c r="G44" s="1043"/>
      <c r="H44" s="1043"/>
      <c r="I44" s="1043"/>
      <c r="J44" s="1043"/>
      <c r="K44" s="1043"/>
      <c r="L44" s="1044"/>
      <c r="M44" s="1040" t="s">
        <v>448</v>
      </c>
      <c r="N44" s="1040"/>
      <c r="O44" s="1040"/>
      <c r="P44" s="1040"/>
      <c r="Q44" s="1040"/>
      <c r="R44" s="1040"/>
      <c r="S44" s="1040"/>
      <c r="T44" s="1040"/>
      <c r="U44" s="1040"/>
      <c r="V44" s="1040"/>
      <c r="W44" s="1040"/>
      <c r="X44" s="1040"/>
      <c r="Y44" s="1040"/>
      <c r="Z44" s="1040"/>
      <c r="AA44" s="1040"/>
      <c r="AB44" s="1040"/>
      <c r="AC44" s="1040"/>
      <c r="AD44" s="1040"/>
      <c r="AE44" s="1040"/>
      <c r="AF44" s="1040"/>
      <c r="AG44" s="1041"/>
    </row>
    <row r="45" spans="1:33" ht="37.5" customHeight="1">
      <c r="A45" s="817"/>
      <c r="B45" s="818"/>
      <c r="C45" s="818"/>
      <c r="D45" s="818"/>
      <c r="E45" s="819"/>
      <c r="F45" s="1045"/>
      <c r="G45" s="1046"/>
      <c r="H45" s="1046"/>
      <c r="I45" s="1046"/>
      <c r="J45" s="1046"/>
      <c r="K45" s="1046"/>
      <c r="L45" s="1047"/>
      <c r="M45" s="1049" t="s">
        <v>450</v>
      </c>
      <c r="N45" s="1049"/>
      <c r="O45" s="1049"/>
      <c r="P45" s="1049"/>
      <c r="Q45" s="1049"/>
      <c r="R45" s="1049"/>
      <c r="S45" s="1049"/>
      <c r="T45" s="1037" t="s">
        <v>35</v>
      </c>
      <c r="U45" s="1038"/>
      <c r="V45" s="1038"/>
      <c r="W45" s="1038"/>
      <c r="X45" s="1038"/>
      <c r="Y45" s="1038"/>
      <c r="Z45" s="1048"/>
      <c r="AA45" s="1037" t="s">
        <v>36</v>
      </c>
      <c r="AB45" s="1038"/>
      <c r="AC45" s="1038"/>
      <c r="AD45" s="1038"/>
      <c r="AE45" s="1038"/>
      <c r="AF45" s="1038"/>
      <c r="AG45" s="1039"/>
    </row>
    <row r="46" spans="1:33" ht="30" customHeight="1">
      <c r="A46" s="817"/>
      <c r="B46" s="818"/>
      <c r="C46" s="818"/>
      <c r="D46" s="818"/>
      <c r="E46" s="819"/>
      <c r="F46" s="823" t="s">
        <v>449</v>
      </c>
      <c r="G46" s="824"/>
      <c r="H46" s="824"/>
      <c r="I46" s="824"/>
      <c r="J46" s="824"/>
      <c r="K46" s="824"/>
      <c r="L46" s="825"/>
      <c r="M46" s="813" t="s">
        <v>512</v>
      </c>
      <c r="N46" s="813"/>
      <c r="O46" s="813"/>
      <c r="P46" s="813"/>
      <c r="Q46" s="813"/>
      <c r="R46" s="813"/>
      <c r="S46" s="813"/>
      <c r="T46" s="813" t="s">
        <v>513</v>
      </c>
      <c r="U46" s="813"/>
      <c r="V46" s="813"/>
      <c r="W46" s="813"/>
      <c r="X46" s="813"/>
      <c r="Y46" s="813"/>
      <c r="Z46" s="813"/>
      <c r="AA46" s="813" t="s">
        <v>513</v>
      </c>
      <c r="AB46" s="813"/>
      <c r="AC46" s="813"/>
      <c r="AD46" s="813"/>
      <c r="AE46" s="813"/>
      <c r="AF46" s="813"/>
      <c r="AG46" s="1024"/>
    </row>
    <row r="47" spans="1:33" ht="15" customHeight="1">
      <c r="A47" s="817"/>
      <c r="B47" s="818"/>
      <c r="C47" s="818"/>
      <c r="D47" s="818"/>
      <c r="E47" s="819"/>
      <c r="F47" s="826" t="s">
        <v>987</v>
      </c>
      <c r="G47" s="827"/>
      <c r="H47" s="827"/>
      <c r="I47" s="827"/>
      <c r="J47" s="827"/>
      <c r="K47" s="827"/>
      <c r="L47" s="828"/>
      <c r="M47" s="813" t="s">
        <v>513</v>
      </c>
      <c r="N47" s="813"/>
      <c r="O47" s="813"/>
      <c r="P47" s="813"/>
      <c r="Q47" s="813"/>
      <c r="R47" s="813"/>
      <c r="S47" s="813"/>
      <c r="T47" s="813" t="s">
        <v>515</v>
      </c>
      <c r="U47" s="813"/>
      <c r="V47" s="813"/>
      <c r="W47" s="813"/>
      <c r="X47" s="813"/>
      <c r="Y47" s="813"/>
      <c r="Z47" s="813"/>
      <c r="AA47" s="813" t="s">
        <v>515</v>
      </c>
      <c r="AB47" s="813"/>
      <c r="AC47" s="813"/>
      <c r="AD47" s="813"/>
      <c r="AE47" s="813"/>
      <c r="AF47" s="813"/>
      <c r="AG47" s="1024"/>
    </row>
    <row r="48" spans="1:33" ht="15" customHeight="1">
      <c r="A48" s="817"/>
      <c r="B48" s="818"/>
      <c r="C48" s="818"/>
      <c r="D48" s="818"/>
      <c r="E48" s="819"/>
      <c r="F48" s="826" t="s">
        <v>510</v>
      </c>
      <c r="G48" s="827"/>
      <c r="H48" s="827"/>
      <c r="I48" s="827"/>
      <c r="J48" s="827"/>
      <c r="K48" s="827"/>
      <c r="L48" s="828"/>
      <c r="M48" s="813" t="s">
        <v>514</v>
      </c>
      <c r="N48" s="813"/>
      <c r="O48" s="813"/>
      <c r="P48" s="813"/>
      <c r="Q48" s="813"/>
      <c r="R48" s="813"/>
      <c r="S48" s="813"/>
      <c r="T48" s="813" t="s">
        <v>516</v>
      </c>
      <c r="U48" s="813"/>
      <c r="V48" s="813"/>
      <c r="W48" s="813"/>
      <c r="X48" s="813"/>
      <c r="Y48" s="813"/>
      <c r="Z48" s="813"/>
      <c r="AA48" s="813" t="s">
        <v>516</v>
      </c>
      <c r="AB48" s="813"/>
      <c r="AC48" s="813"/>
      <c r="AD48" s="813"/>
      <c r="AE48" s="813"/>
      <c r="AF48" s="813"/>
      <c r="AG48" s="1024"/>
    </row>
    <row r="49" spans="1:33" ht="15" customHeight="1" thickBot="1">
      <c r="A49" s="820"/>
      <c r="B49" s="821"/>
      <c r="C49" s="821"/>
      <c r="D49" s="821"/>
      <c r="E49" s="822"/>
      <c r="F49" s="836" t="s">
        <v>509</v>
      </c>
      <c r="G49" s="837"/>
      <c r="H49" s="837"/>
      <c r="I49" s="837"/>
      <c r="J49" s="837"/>
      <c r="K49" s="837"/>
      <c r="L49" s="838"/>
      <c r="M49" s="650"/>
      <c r="N49" s="650"/>
      <c r="O49" s="650"/>
      <c r="P49" s="650"/>
      <c r="Q49" s="650"/>
      <c r="R49" s="650"/>
      <c r="S49" s="650"/>
      <c r="T49" s="650" t="s">
        <v>517</v>
      </c>
      <c r="U49" s="650"/>
      <c r="V49" s="650"/>
      <c r="W49" s="650"/>
      <c r="X49" s="650"/>
      <c r="Y49" s="650"/>
      <c r="Z49" s="650"/>
      <c r="AA49" s="650" t="s">
        <v>517</v>
      </c>
      <c r="AB49" s="650"/>
      <c r="AC49" s="650"/>
      <c r="AD49" s="650"/>
      <c r="AE49" s="650"/>
      <c r="AF49" s="650"/>
      <c r="AG49" s="651"/>
    </row>
    <row r="50" spans="1:33" ht="15" customHeight="1">
      <c r="A50" s="519"/>
      <c r="B50" s="519"/>
      <c r="C50" s="519"/>
      <c r="D50" s="519"/>
      <c r="E50" s="519"/>
      <c r="F50" s="131"/>
      <c r="G50" s="131"/>
      <c r="H50" s="131"/>
      <c r="I50" s="131"/>
      <c r="J50" s="131"/>
      <c r="K50" s="131"/>
      <c r="L50" s="131"/>
      <c r="M50" s="131"/>
      <c r="N50" s="131"/>
      <c r="O50" s="131"/>
      <c r="P50" s="131"/>
      <c r="Q50" s="131"/>
      <c r="R50" s="131"/>
      <c r="S50" s="131"/>
      <c r="T50" s="131"/>
      <c r="U50" s="131"/>
      <c r="V50" s="131"/>
      <c r="W50" s="131"/>
      <c r="X50" s="131"/>
      <c r="Y50" s="131"/>
      <c r="Z50" s="131"/>
      <c r="AA50" s="28"/>
      <c r="AB50" s="28"/>
      <c r="AC50" s="28"/>
      <c r="AD50" s="28"/>
      <c r="AE50" s="28"/>
      <c r="AF50" s="28"/>
      <c r="AG50" s="28"/>
    </row>
    <row r="51" spans="1:12" ht="15" customHeight="1">
      <c r="A51" s="11" t="s">
        <v>610</v>
      </c>
      <c r="L51" s="11" t="s">
        <v>157</v>
      </c>
    </row>
    <row r="52" ht="6.75" customHeight="1" thickBot="1"/>
    <row r="53" spans="1:45" ht="15" customHeight="1" thickBot="1">
      <c r="A53" s="915"/>
      <c r="B53" s="916"/>
      <c r="C53" s="917"/>
      <c r="D53" s="858" t="s">
        <v>108</v>
      </c>
      <c r="E53" s="916"/>
      <c r="F53" s="916"/>
      <c r="G53" s="916"/>
      <c r="H53" s="916"/>
      <c r="I53" s="1050"/>
      <c r="J53" s="131"/>
      <c r="K53" s="131"/>
      <c r="L53" s="1002" t="s">
        <v>340</v>
      </c>
      <c r="M53" s="1003"/>
      <c r="N53" s="1003"/>
      <c r="O53" s="1003"/>
      <c r="P53" s="1003"/>
      <c r="Q53" s="1003"/>
      <c r="R53" s="1003"/>
      <c r="S53" s="1004"/>
      <c r="T53" s="1056" t="s">
        <v>1565</v>
      </c>
      <c r="U53" s="1056"/>
      <c r="V53" s="1057"/>
      <c r="AA53" s="17"/>
      <c r="AB53" s="17"/>
      <c r="AC53" s="17"/>
      <c r="AD53" s="17"/>
      <c r="AE53" s="17"/>
      <c r="AF53" s="17"/>
      <c r="AI53" s="17"/>
      <c r="AJ53" s="17"/>
      <c r="AK53" s="17"/>
      <c r="AL53" s="17"/>
      <c r="AM53" s="17"/>
      <c r="AN53" s="17"/>
      <c r="AO53" s="17"/>
      <c r="AP53" s="17"/>
      <c r="AQ53" s="17"/>
      <c r="AR53" s="17"/>
      <c r="AS53" s="17"/>
    </row>
    <row r="54" spans="1:45" ht="6.75" customHeight="1" thickBot="1">
      <c r="A54" s="918"/>
      <c r="B54" s="919"/>
      <c r="C54" s="920"/>
      <c r="D54" s="1051"/>
      <c r="E54" s="919"/>
      <c r="F54" s="919"/>
      <c r="G54" s="919"/>
      <c r="H54" s="919"/>
      <c r="I54" s="1052"/>
      <c r="J54" s="131"/>
      <c r="K54" s="131"/>
      <c r="AA54" s="17"/>
      <c r="AB54" s="17"/>
      <c r="AC54" s="17"/>
      <c r="AD54" s="17"/>
      <c r="AE54" s="17"/>
      <c r="AF54" s="17"/>
      <c r="AI54" s="17"/>
      <c r="AJ54" s="17"/>
      <c r="AK54" s="17"/>
      <c r="AL54" s="17"/>
      <c r="AM54" s="17"/>
      <c r="AN54" s="17"/>
      <c r="AO54" s="17"/>
      <c r="AP54" s="17"/>
      <c r="AQ54" s="17"/>
      <c r="AR54" s="17"/>
      <c r="AS54" s="17"/>
    </row>
    <row r="55" spans="1:61" ht="15" customHeight="1" thickBot="1">
      <c r="A55" s="921" t="s">
        <v>164</v>
      </c>
      <c r="B55" s="922"/>
      <c r="C55" s="923"/>
      <c r="D55" s="924" t="s">
        <v>492</v>
      </c>
      <c r="E55" s="925"/>
      <c r="F55" s="925"/>
      <c r="G55" s="225" t="s">
        <v>611</v>
      </c>
      <c r="H55" s="225"/>
      <c r="I55" s="228"/>
      <c r="J55" s="17"/>
      <c r="K55" s="131"/>
      <c r="L55" s="1030" t="s">
        <v>341</v>
      </c>
      <c r="M55" s="1031"/>
      <c r="N55" s="1031"/>
      <c r="O55" s="1031"/>
      <c r="P55" s="1031"/>
      <c r="Q55" s="1031"/>
      <c r="R55" s="1031"/>
      <c r="S55" s="1032"/>
      <c r="T55" s="1033" t="s">
        <v>342</v>
      </c>
      <c r="U55" s="1033"/>
      <c r="V55" s="1034"/>
      <c r="X55" s="1030" t="s">
        <v>341</v>
      </c>
      <c r="Y55" s="1031"/>
      <c r="Z55" s="1031"/>
      <c r="AA55" s="1031"/>
      <c r="AB55" s="1031"/>
      <c r="AC55" s="1031"/>
      <c r="AD55" s="1031"/>
      <c r="AE55" s="1032"/>
      <c r="AF55" s="1033" t="s">
        <v>342</v>
      </c>
      <c r="AG55" s="1033"/>
      <c r="AH55" s="1034"/>
      <c r="AI55" s="120"/>
      <c r="AJ55" s="120"/>
      <c r="AK55" s="28"/>
      <c r="AL55" s="28"/>
      <c r="AM55" s="28"/>
      <c r="AN55" s="28"/>
      <c r="AO55" s="28"/>
      <c r="AP55" s="28"/>
      <c r="AQ55" s="28"/>
      <c r="AR55" s="28"/>
      <c r="AS55" s="27"/>
      <c r="AT55" s="27"/>
      <c r="AU55" s="27"/>
      <c r="AV55" s="27"/>
      <c r="AW55" s="27"/>
      <c r="AX55" s="27"/>
      <c r="AY55" s="27"/>
      <c r="AZ55" s="27"/>
      <c r="BA55" s="27"/>
      <c r="BB55" s="27"/>
      <c r="BC55" s="23"/>
      <c r="BD55" s="23"/>
      <c r="BE55" s="23"/>
      <c r="BF55" s="23"/>
      <c r="BG55" s="23"/>
      <c r="BH55" s="23"/>
      <c r="BI55" s="17"/>
    </row>
    <row r="56" spans="1:61" ht="15" customHeight="1">
      <c r="A56" s="884" t="s">
        <v>182</v>
      </c>
      <c r="B56" s="850"/>
      <c r="C56" s="885"/>
      <c r="D56" s="926" t="s">
        <v>493</v>
      </c>
      <c r="E56" s="927"/>
      <c r="F56" s="927"/>
      <c r="G56" s="226" t="s">
        <v>611</v>
      </c>
      <c r="H56" s="226"/>
      <c r="I56" s="229"/>
      <c r="J56" s="17"/>
      <c r="K56" s="131"/>
      <c r="L56" s="1108" t="s">
        <v>494</v>
      </c>
      <c r="M56" s="1109"/>
      <c r="N56" s="1109"/>
      <c r="O56" s="1109"/>
      <c r="P56" s="1109"/>
      <c r="Q56" s="1109"/>
      <c r="R56" s="1109"/>
      <c r="S56" s="1109"/>
      <c r="T56" s="1122" t="s">
        <v>1358</v>
      </c>
      <c r="U56" s="1122"/>
      <c r="V56" s="1123"/>
      <c r="X56" s="1108" t="s">
        <v>145</v>
      </c>
      <c r="Y56" s="1109"/>
      <c r="Z56" s="1109"/>
      <c r="AA56" s="1109"/>
      <c r="AB56" s="1109"/>
      <c r="AC56" s="1109"/>
      <c r="AD56" s="1109"/>
      <c r="AE56" s="1109"/>
      <c r="AF56" s="1122" t="s">
        <v>1362</v>
      </c>
      <c r="AG56" s="1122"/>
      <c r="AH56" s="1123"/>
      <c r="AI56" s="120"/>
      <c r="AJ56" s="120"/>
      <c r="AK56" s="28"/>
      <c r="AL56" s="28"/>
      <c r="AM56" s="28"/>
      <c r="AN56" s="28"/>
      <c r="AO56" s="28"/>
      <c r="AP56" s="28"/>
      <c r="AQ56" s="28"/>
      <c r="AR56" s="28"/>
      <c r="AS56" s="27"/>
      <c r="AT56" s="27"/>
      <c r="AU56" s="27"/>
      <c r="AV56" s="27"/>
      <c r="AW56" s="27"/>
      <c r="AX56" s="27"/>
      <c r="AY56" s="27"/>
      <c r="AZ56" s="27"/>
      <c r="BA56" s="27"/>
      <c r="BB56" s="27"/>
      <c r="BC56" s="28"/>
      <c r="BD56" s="28"/>
      <c r="BE56" s="28"/>
      <c r="BF56" s="28"/>
      <c r="BG56" s="28"/>
      <c r="BH56" s="28"/>
      <c r="BI56" s="17"/>
    </row>
    <row r="57" spans="1:61" ht="15" customHeight="1">
      <c r="A57" s="884" t="s">
        <v>170</v>
      </c>
      <c r="B57" s="850"/>
      <c r="C57" s="885"/>
      <c r="D57" s="926" t="s">
        <v>612</v>
      </c>
      <c r="E57" s="927"/>
      <c r="F57" s="927"/>
      <c r="G57" s="226" t="s">
        <v>611</v>
      </c>
      <c r="H57" s="226"/>
      <c r="I57" s="229"/>
      <c r="J57" s="17"/>
      <c r="K57" s="131"/>
      <c r="L57" s="889" t="s">
        <v>138</v>
      </c>
      <c r="M57" s="890"/>
      <c r="N57" s="890"/>
      <c r="O57" s="890"/>
      <c r="P57" s="890"/>
      <c r="Q57" s="890"/>
      <c r="R57" s="890"/>
      <c r="S57" s="890"/>
      <c r="T57" s="1035" t="s">
        <v>1358</v>
      </c>
      <c r="U57" s="1035"/>
      <c r="V57" s="1036"/>
      <c r="X57" s="889" t="s">
        <v>495</v>
      </c>
      <c r="Y57" s="890"/>
      <c r="Z57" s="890"/>
      <c r="AA57" s="890"/>
      <c r="AB57" s="890"/>
      <c r="AC57" s="890"/>
      <c r="AD57" s="890"/>
      <c r="AE57" s="890"/>
      <c r="AF57" s="1035" t="s">
        <v>1361</v>
      </c>
      <c r="AG57" s="1035"/>
      <c r="AH57" s="1036"/>
      <c r="AI57" s="120"/>
      <c r="AJ57" s="120"/>
      <c r="AK57" s="138"/>
      <c r="AL57" s="138"/>
      <c r="AM57" s="138"/>
      <c r="AN57" s="138"/>
      <c r="AO57" s="121"/>
      <c r="AP57" s="121"/>
      <c r="AQ57" s="121"/>
      <c r="AR57" s="121"/>
      <c r="AS57" s="27"/>
      <c r="AT57" s="27"/>
      <c r="AU57" s="27"/>
      <c r="AV57" s="27"/>
      <c r="AW57" s="27"/>
      <c r="AX57" s="27"/>
      <c r="AY57" s="27"/>
      <c r="AZ57" s="27"/>
      <c r="BA57" s="27"/>
      <c r="BB57" s="27"/>
      <c r="BC57" s="28"/>
      <c r="BD57" s="28"/>
      <c r="BE57" s="28"/>
      <c r="BF57" s="28"/>
      <c r="BG57" s="28"/>
      <c r="BH57" s="28"/>
      <c r="BI57" s="17"/>
    </row>
    <row r="58" spans="1:61" ht="15" customHeight="1">
      <c r="A58" s="884" t="s">
        <v>171</v>
      </c>
      <c r="B58" s="850"/>
      <c r="C58" s="885"/>
      <c r="D58" s="926" t="s">
        <v>411</v>
      </c>
      <c r="E58" s="927"/>
      <c r="F58" s="927"/>
      <c r="G58" s="226" t="s">
        <v>611</v>
      </c>
      <c r="H58" s="226"/>
      <c r="I58" s="229"/>
      <c r="J58" s="17"/>
      <c r="K58" s="131"/>
      <c r="L58" s="889" t="s">
        <v>139</v>
      </c>
      <c r="M58" s="890"/>
      <c r="N58" s="890"/>
      <c r="O58" s="890"/>
      <c r="P58" s="890"/>
      <c r="Q58" s="890"/>
      <c r="R58" s="890"/>
      <c r="S58" s="890"/>
      <c r="T58" s="1035" t="s">
        <v>1358</v>
      </c>
      <c r="U58" s="1035"/>
      <c r="V58" s="1036"/>
      <c r="X58" s="889" t="s">
        <v>496</v>
      </c>
      <c r="Y58" s="890"/>
      <c r="Z58" s="890"/>
      <c r="AA58" s="890"/>
      <c r="AB58" s="890"/>
      <c r="AC58" s="890"/>
      <c r="AD58" s="890"/>
      <c r="AE58" s="890"/>
      <c r="AF58" s="1035" t="s">
        <v>1358</v>
      </c>
      <c r="AG58" s="1035"/>
      <c r="AH58" s="1036"/>
      <c r="AI58" s="120"/>
      <c r="AJ58" s="120"/>
      <c r="AK58" s="138"/>
      <c r="AL58" s="138"/>
      <c r="AM58" s="138"/>
      <c r="AN58" s="138"/>
      <c r="AO58" s="121"/>
      <c r="AP58" s="121"/>
      <c r="AQ58" s="121"/>
      <c r="AR58" s="121"/>
      <c r="AS58" s="27"/>
      <c r="AT58" s="27"/>
      <c r="AU58" s="27"/>
      <c r="AV58" s="27"/>
      <c r="AW58" s="27"/>
      <c r="AX58" s="27"/>
      <c r="AY58" s="27"/>
      <c r="AZ58" s="27"/>
      <c r="BA58" s="27"/>
      <c r="BB58" s="27"/>
      <c r="BC58" s="28"/>
      <c r="BD58" s="28"/>
      <c r="BE58" s="28"/>
      <c r="BF58" s="28"/>
      <c r="BG58" s="28"/>
      <c r="BH58" s="28"/>
      <c r="BI58" s="17"/>
    </row>
    <row r="59" spans="1:61" ht="15" customHeight="1">
      <c r="A59" s="884" t="s">
        <v>172</v>
      </c>
      <c r="B59" s="850"/>
      <c r="C59" s="885"/>
      <c r="D59" s="926" t="s">
        <v>412</v>
      </c>
      <c r="E59" s="927"/>
      <c r="F59" s="927"/>
      <c r="G59" s="226" t="s">
        <v>611</v>
      </c>
      <c r="H59" s="226"/>
      <c r="I59" s="229"/>
      <c r="J59" s="17"/>
      <c r="K59" s="131"/>
      <c r="L59" s="889" t="s">
        <v>140</v>
      </c>
      <c r="M59" s="890"/>
      <c r="N59" s="890"/>
      <c r="O59" s="890"/>
      <c r="P59" s="890"/>
      <c r="Q59" s="890"/>
      <c r="R59" s="890"/>
      <c r="S59" s="890"/>
      <c r="T59" s="1035" t="s">
        <v>1359</v>
      </c>
      <c r="U59" s="1035"/>
      <c r="V59" s="1036"/>
      <c r="X59" s="654" t="s">
        <v>498</v>
      </c>
      <c r="Y59" s="655"/>
      <c r="Z59" s="655"/>
      <c r="AA59" s="655"/>
      <c r="AB59" s="655"/>
      <c r="AC59" s="655"/>
      <c r="AD59" s="655"/>
      <c r="AE59" s="655"/>
      <c r="AF59" s="1035" t="s">
        <v>1363</v>
      </c>
      <c r="AG59" s="1035"/>
      <c r="AH59" s="1036"/>
      <c r="AI59" s="120"/>
      <c r="AJ59" s="120"/>
      <c r="AK59" s="138"/>
      <c r="AL59" s="138"/>
      <c r="AM59" s="138"/>
      <c r="AN59" s="138"/>
      <c r="AO59" s="121"/>
      <c r="AP59" s="121"/>
      <c r="AQ59" s="121"/>
      <c r="AR59" s="121"/>
      <c r="AS59" s="27"/>
      <c r="AT59" s="27"/>
      <c r="AU59" s="27"/>
      <c r="AV59" s="27"/>
      <c r="AW59" s="27"/>
      <c r="AX59" s="27"/>
      <c r="AY59" s="27"/>
      <c r="AZ59" s="27"/>
      <c r="BA59" s="27"/>
      <c r="BB59" s="27"/>
      <c r="BC59" s="28"/>
      <c r="BD59" s="28"/>
      <c r="BE59" s="28"/>
      <c r="BF59" s="28"/>
      <c r="BG59" s="28"/>
      <c r="BH59" s="28"/>
      <c r="BI59" s="17"/>
    </row>
    <row r="60" spans="1:61" ht="15" customHeight="1">
      <c r="A60" s="884" t="s">
        <v>173</v>
      </c>
      <c r="B60" s="850"/>
      <c r="C60" s="885"/>
      <c r="D60" s="926" t="s">
        <v>413</v>
      </c>
      <c r="E60" s="927"/>
      <c r="F60" s="927"/>
      <c r="G60" s="226" t="s">
        <v>611</v>
      </c>
      <c r="H60" s="226"/>
      <c r="I60" s="229"/>
      <c r="J60" s="17"/>
      <c r="K60" s="131"/>
      <c r="L60" s="889" t="s">
        <v>141</v>
      </c>
      <c r="M60" s="890"/>
      <c r="N60" s="890"/>
      <c r="O60" s="890"/>
      <c r="P60" s="890"/>
      <c r="Q60" s="890"/>
      <c r="R60" s="890"/>
      <c r="S60" s="890"/>
      <c r="T60" s="1035" t="s">
        <v>1360</v>
      </c>
      <c r="U60" s="1035"/>
      <c r="V60" s="1036"/>
      <c r="X60" s="889" t="s">
        <v>497</v>
      </c>
      <c r="Y60" s="890"/>
      <c r="Z60" s="890"/>
      <c r="AA60" s="890"/>
      <c r="AB60" s="890"/>
      <c r="AC60" s="890"/>
      <c r="AD60" s="890"/>
      <c r="AE60" s="890"/>
      <c r="AF60" s="1035" t="s">
        <v>1363</v>
      </c>
      <c r="AG60" s="1035"/>
      <c r="AH60" s="1036"/>
      <c r="AI60" s="120"/>
      <c r="AJ60" s="120"/>
      <c r="AK60" s="138"/>
      <c r="AL60" s="138"/>
      <c r="AM60" s="138"/>
      <c r="AN60" s="138"/>
      <c r="AO60" s="121"/>
      <c r="AP60" s="121"/>
      <c r="AQ60" s="121"/>
      <c r="AR60" s="121"/>
      <c r="AS60" s="27"/>
      <c r="AT60" s="27"/>
      <c r="AU60" s="27"/>
      <c r="AV60" s="27"/>
      <c r="AW60" s="27"/>
      <c r="AX60" s="27"/>
      <c r="AY60" s="27"/>
      <c r="AZ60" s="27"/>
      <c r="BA60" s="27"/>
      <c r="BB60" s="27"/>
      <c r="BC60" s="28"/>
      <c r="BD60" s="28"/>
      <c r="BE60" s="28"/>
      <c r="BF60" s="28"/>
      <c r="BG60" s="28"/>
      <c r="BH60" s="28"/>
      <c r="BI60" s="17"/>
    </row>
    <row r="61" spans="1:61" ht="15" customHeight="1" thickBot="1">
      <c r="A61" s="874" t="s">
        <v>174</v>
      </c>
      <c r="B61" s="875"/>
      <c r="C61" s="876"/>
      <c r="D61" s="968" t="s">
        <v>568</v>
      </c>
      <c r="E61" s="969"/>
      <c r="F61" s="969"/>
      <c r="G61" s="227" t="s">
        <v>611</v>
      </c>
      <c r="H61" s="227"/>
      <c r="I61" s="230"/>
      <c r="K61" s="131"/>
      <c r="L61" s="889" t="s">
        <v>142</v>
      </c>
      <c r="M61" s="890"/>
      <c r="N61" s="890"/>
      <c r="O61" s="890"/>
      <c r="P61" s="890"/>
      <c r="Q61" s="890"/>
      <c r="R61" s="890"/>
      <c r="S61" s="890"/>
      <c r="T61" s="1035" t="s">
        <v>1361</v>
      </c>
      <c r="U61" s="1035"/>
      <c r="V61" s="1036"/>
      <c r="X61" s="889" t="s">
        <v>385</v>
      </c>
      <c r="Y61" s="890"/>
      <c r="Z61" s="890"/>
      <c r="AA61" s="890"/>
      <c r="AB61" s="890"/>
      <c r="AC61" s="890"/>
      <c r="AD61" s="890"/>
      <c r="AE61" s="890"/>
      <c r="AF61" s="1035" t="s">
        <v>1361</v>
      </c>
      <c r="AG61" s="1035"/>
      <c r="AH61" s="1036"/>
      <c r="AI61" s="120"/>
      <c r="AJ61" s="120"/>
      <c r="AK61" s="138"/>
      <c r="AL61" s="138"/>
      <c r="AM61" s="138"/>
      <c r="AN61" s="138"/>
      <c r="AO61" s="121"/>
      <c r="AP61" s="121"/>
      <c r="AQ61" s="121"/>
      <c r="AR61" s="121"/>
      <c r="AS61" s="27"/>
      <c r="AT61" s="27"/>
      <c r="AU61" s="27"/>
      <c r="AV61" s="27"/>
      <c r="AW61" s="27"/>
      <c r="AX61" s="27"/>
      <c r="AY61" s="27"/>
      <c r="AZ61" s="27"/>
      <c r="BA61" s="27"/>
      <c r="BB61" s="27"/>
      <c r="BC61" s="28"/>
      <c r="BD61" s="28"/>
      <c r="BE61" s="28"/>
      <c r="BF61" s="28"/>
      <c r="BG61" s="28"/>
      <c r="BH61" s="28"/>
      <c r="BI61" s="17"/>
    </row>
    <row r="62" spans="10:62" ht="15" customHeight="1" thickBot="1">
      <c r="J62" s="121"/>
      <c r="K62" s="121"/>
      <c r="L62" s="1028" t="s">
        <v>143</v>
      </c>
      <c r="M62" s="1029"/>
      <c r="N62" s="1029"/>
      <c r="O62" s="1029"/>
      <c r="P62" s="1029"/>
      <c r="Q62" s="1029"/>
      <c r="R62" s="1029"/>
      <c r="S62" s="1029"/>
      <c r="T62" s="882" t="s">
        <v>1360</v>
      </c>
      <c r="U62" s="882"/>
      <c r="V62" s="883"/>
      <c r="X62" s="889" t="s">
        <v>152</v>
      </c>
      <c r="Y62" s="890"/>
      <c r="Z62" s="890"/>
      <c r="AA62" s="890"/>
      <c r="AB62" s="890"/>
      <c r="AC62" s="890"/>
      <c r="AD62" s="890"/>
      <c r="AE62" s="890"/>
      <c r="AF62" s="1035" t="s">
        <v>1362</v>
      </c>
      <c r="AG62" s="1035"/>
      <c r="AH62" s="1036"/>
      <c r="AI62" s="120"/>
      <c r="AU62" s="27"/>
      <c r="AV62" s="27"/>
      <c r="AW62" s="27"/>
      <c r="AX62" s="27"/>
      <c r="AY62" s="27"/>
      <c r="AZ62" s="27"/>
      <c r="BA62" s="27"/>
      <c r="BB62" s="27"/>
      <c r="BC62" s="27"/>
      <c r="BD62" s="28"/>
      <c r="BE62" s="28"/>
      <c r="BF62" s="28"/>
      <c r="BG62" s="28"/>
      <c r="BH62" s="28"/>
      <c r="BI62" s="28"/>
      <c r="BJ62" s="17"/>
    </row>
    <row r="63" spans="24:62" ht="15" customHeight="1" thickBot="1">
      <c r="X63" s="1028" t="s">
        <v>158</v>
      </c>
      <c r="Y63" s="1029"/>
      <c r="Z63" s="1029"/>
      <c r="AA63" s="1029"/>
      <c r="AB63" s="1029"/>
      <c r="AC63" s="1029"/>
      <c r="AD63" s="1029"/>
      <c r="AE63" s="1029"/>
      <c r="AF63" s="882" t="s">
        <v>159</v>
      </c>
      <c r="AG63" s="882"/>
      <c r="AH63" s="883"/>
      <c r="AI63" s="137"/>
      <c r="AU63" s="27"/>
      <c r="AV63" s="27"/>
      <c r="AW63" s="27"/>
      <c r="AX63" s="27"/>
      <c r="AY63" s="27"/>
      <c r="AZ63" s="27"/>
      <c r="BA63" s="27"/>
      <c r="BB63" s="27"/>
      <c r="BC63" s="27"/>
      <c r="BD63" s="28"/>
      <c r="BE63" s="28"/>
      <c r="BF63" s="28"/>
      <c r="BG63" s="28"/>
      <c r="BH63" s="28"/>
      <c r="BI63" s="28"/>
      <c r="BJ63" s="17"/>
    </row>
    <row r="64" ht="16.5" customHeight="1">
      <c r="A64" s="11" t="s">
        <v>137</v>
      </c>
    </row>
    <row r="65" spans="30:33" ht="16.5" customHeight="1" thickBot="1">
      <c r="AD65" s="132"/>
      <c r="AE65" s="132"/>
      <c r="AF65" s="132"/>
      <c r="AG65" s="132" t="s">
        <v>482</v>
      </c>
    </row>
    <row r="66" spans="1:33" ht="16.5" customHeight="1">
      <c r="A66" s="868" t="s">
        <v>160</v>
      </c>
      <c r="B66" s="869"/>
      <c r="C66" s="869"/>
      <c r="D66" s="869"/>
      <c r="E66" s="869"/>
      <c r="F66" s="869"/>
      <c r="G66" s="869"/>
      <c r="H66" s="869"/>
      <c r="I66" s="877"/>
      <c r="J66" s="868" t="s">
        <v>103</v>
      </c>
      <c r="K66" s="869"/>
      <c r="L66" s="869"/>
      <c r="M66" s="870"/>
      <c r="N66" s="940" t="s">
        <v>163</v>
      </c>
      <c r="O66" s="940"/>
      <c r="P66" s="940"/>
      <c r="Q66" s="940"/>
      <c r="R66" s="940"/>
      <c r="S66" s="900" t="s">
        <v>537</v>
      </c>
      <c r="T66" s="869"/>
      <c r="U66" s="869"/>
      <c r="V66" s="870"/>
      <c r="W66" s="947" t="s">
        <v>391</v>
      </c>
      <c r="X66" s="948"/>
      <c r="Y66" s="949"/>
      <c r="Z66" s="891" t="s">
        <v>208</v>
      </c>
      <c r="AA66" s="892"/>
      <c r="AB66" s="892"/>
      <c r="AC66" s="938"/>
      <c r="AD66" s="891" t="s">
        <v>535</v>
      </c>
      <c r="AE66" s="892"/>
      <c r="AF66" s="892"/>
      <c r="AG66" s="893"/>
    </row>
    <row r="67" spans="1:33" ht="16.5" customHeight="1">
      <c r="A67" s="871"/>
      <c r="B67" s="872"/>
      <c r="C67" s="872"/>
      <c r="D67" s="872"/>
      <c r="E67" s="872"/>
      <c r="F67" s="872"/>
      <c r="G67" s="872"/>
      <c r="H67" s="872"/>
      <c r="I67" s="878"/>
      <c r="J67" s="871"/>
      <c r="K67" s="872"/>
      <c r="L67" s="872"/>
      <c r="M67" s="873"/>
      <c r="N67" s="941"/>
      <c r="O67" s="941"/>
      <c r="P67" s="941"/>
      <c r="Q67" s="941"/>
      <c r="R67" s="941"/>
      <c r="S67" s="901"/>
      <c r="T67" s="872"/>
      <c r="U67" s="872"/>
      <c r="V67" s="873"/>
      <c r="W67" s="950"/>
      <c r="X67" s="951"/>
      <c r="Y67" s="952"/>
      <c r="Z67" s="894"/>
      <c r="AA67" s="895"/>
      <c r="AB67" s="895"/>
      <c r="AC67" s="939"/>
      <c r="AD67" s="894"/>
      <c r="AE67" s="895"/>
      <c r="AF67" s="895"/>
      <c r="AG67" s="896"/>
    </row>
    <row r="68" spans="1:33" ht="16.5" customHeight="1">
      <c r="A68" s="871"/>
      <c r="B68" s="872"/>
      <c r="C68" s="872"/>
      <c r="D68" s="872"/>
      <c r="E68" s="872"/>
      <c r="F68" s="872"/>
      <c r="G68" s="872"/>
      <c r="H68" s="872"/>
      <c r="I68" s="878"/>
      <c r="J68" s="871"/>
      <c r="K68" s="872"/>
      <c r="L68" s="872"/>
      <c r="M68" s="873"/>
      <c r="N68" s="942"/>
      <c r="O68" s="942"/>
      <c r="P68" s="942"/>
      <c r="Q68" s="942"/>
      <c r="R68" s="942"/>
      <c r="S68" s="901"/>
      <c r="T68" s="872"/>
      <c r="U68" s="872"/>
      <c r="V68" s="873"/>
      <c r="W68" s="950"/>
      <c r="X68" s="951"/>
      <c r="Y68" s="952"/>
      <c r="Z68" s="894"/>
      <c r="AA68" s="895"/>
      <c r="AB68" s="895"/>
      <c r="AC68" s="939"/>
      <c r="AD68" s="894"/>
      <c r="AE68" s="895"/>
      <c r="AF68" s="895"/>
      <c r="AG68" s="896"/>
    </row>
    <row r="69" spans="1:33" ht="16.5" customHeight="1" thickBot="1">
      <c r="A69" s="871"/>
      <c r="B69" s="872"/>
      <c r="C69" s="872"/>
      <c r="D69" s="872"/>
      <c r="E69" s="872"/>
      <c r="F69" s="872"/>
      <c r="G69" s="872"/>
      <c r="H69" s="872"/>
      <c r="I69" s="878"/>
      <c r="J69" s="897" t="s">
        <v>569</v>
      </c>
      <c r="K69" s="898"/>
      <c r="L69" s="898"/>
      <c r="M69" s="899"/>
      <c r="N69" s="879" t="s">
        <v>570</v>
      </c>
      <c r="O69" s="879"/>
      <c r="P69" s="879"/>
      <c r="Q69" s="879"/>
      <c r="R69" s="879"/>
      <c r="S69" s="879" t="s">
        <v>489</v>
      </c>
      <c r="T69" s="879"/>
      <c r="U69" s="879"/>
      <c r="V69" s="879"/>
      <c r="W69" s="953" t="s">
        <v>392</v>
      </c>
      <c r="X69" s="953"/>
      <c r="Y69" s="953"/>
      <c r="Z69" s="879" t="s">
        <v>490</v>
      </c>
      <c r="AA69" s="879"/>
      <c r="AB69" s="879"/>
      <c r="AC69" s="879"/>
      <c r="AD69" s="879" t="s">
        <v>347</v>
      </c>
      <c r="AE69" s="879"/>
      <c r="AF69" s="879"/>
      <c r="AG69" s="1058"/>
    </row>
    <row r="70" spans="1:33" ht="16.5" customHeight="1">
      <c r="A70" s="943" t="s">
        <v>626</v>
      </c>
      <c r="B70" s="936"/>
      <c r="C70" s="936"/>
      <c r="D70" s="936"/>
      <c r="E70" s="936"/>
      <c r="F70" s="936"/>
      <c r="G70" s="936"/>
      <c r="H70" s="936"/>
      <c r="I70" s="937"/>
      <c r="J70" s="997">
        <f>SUM(J71:M75)</f>
        <v>138737</v>
      </c>
      <c r="K70" s="998"/>
      <c r="L70" s="998"/>
      <c r="M70" s="999"/>
      <c r="N70" s="886">
        <f>SUM(N71:R75)</f>
        <v>5302122977</v>
      </c>
      <c r="O70" s="887"/>
      <c r="P70" s="887"/>
      <c r="Q70" s="887"/>
      <c r="R70" s="888"/>
      <c r="S70" s="880">
        <f aca="true" t="shared" si="0" ref="S70:S77">ROUND(N70/J70,0)</f>
        <v>38217</v>
      </c>
      <c r="T70" s="880"/>
      <c r="U70" s="880"/>
      <c r="V70" s="880"/>
      <c r="W70" s="928">
        <f>ROUND(J70/$R$107,2)</f>
        <v>8.23</v>
      </c>
      <c r="X70" s="928"/>
      <c r="Y70" s="928"/>
      <c r="Z70" s="880">
        <f aca="true" t="shared" si="1" ref="Z70:Z100">ROUND(N70/$R$107,0)</f>
        <v>314554</v>
      </c>
      <c r="AA70" s="880"/>
      <c r="AB70" s="880"/>
      <c r="AC70" s="880"/>
      <c r="AD70" s="880">
        <f aca="true" t="shared" si="2" ref="AD70:AD100">ROUND(N70/$R$108,0)</f>
        <v>52374</v>
      </c>
      <c r="AE70" s="880"/>
      <c r="AF70" s="880"/>
      <c r="AG70" s="881"/>
    </row>
    <row r="71" spans="1:33" ht="16.5" customHeight="1">
      <c r="A71" s="21"/>
      <c r="B71" s="690" t="s">
        <v>138</v>
      </c>
      <c r="C71" s="690"/>
      <c r="D71" s="690"/>
      <c r="E71" s="690"/>
      <c r="F71" s="690"/>
      <c r="G71" s="690"/>
      <c r="H71" s="690"/>
      <c r="I71" s="691"/>
      <c r="J71" s="907">
        <v>74127</v>
      </c>
      <c r="K71" s="903"/>
      <c r="L71" s="903"/>
      <c r="M71" s="904"/>
      <c r="N71" s="902">
        <v>3724675672</v>
      </c>
      <c r="O71" s="903"/>
      <c r="P71" s="903"/>
      <c r="Q71" s="903"/>
      <c r="R71" s="904"/>
      <c r="S71" s="614">
        <f t="shared" si="0"/>
        <v>50247</v>
      </c>
      <c r="T71" s="614"/>
      <c r="U71" s="614"/>
      <c r="V71" s="614"/>
      <c r="W71" s="912">
        <f>ROUND(J71/$R$107,2)</f>
        <v>4.4</v>
      </c>
      <c r="X71" s="912"/>
      <c r="Y71" s="912"/>
      <c r="Z71" s="614">
        <f t="shared" si="1"/>
        <v>220970</v>
      </c>
      <c r="AA71" s="614"/>
      <c r="AB71" s="614"/>
      <c r="AC71" s="614"/>
      <c r="AD71" s="614">
        <f t="shared" si="2"/>
        <v>36792</v>
      </c>
      <c r="AE71" s="614"/>
      <c r="AF71" s="614"/>
      <c r="AG71" s="972"/>
    </row>
    <row r="72" spans="1:33" ht="16.5" customHeight="1">
      <c r="A72" s="21"/>
      <c r="B72" s="690" t="s">
        <v>139</v>
      </c>
      <c r="C72" s="690"/>
      <c r="D72" s="690"/>
      <c r="E72" s="690"/>
      <c r="F72" s="690"/>
      <c r="G72" s="690"/>
      <c r="H72" s="690"/>
      <c r="I72" s="691"/>
      <c r="J72" s="907">
        <v>3040</v>
      </c>
      <c r="K72" s="903"/>
      <c r="L72" s="903"/>
      <c r="M72" s="904"/>
      <c r="N72" s="902">
        <v>172941733</v>
      </c>
      <c r="O72" s="903"/>
      <c r="P72" s="903"/>
      <c r="Q72" s="903"/>
      <c r="R72" s="904"/>
      <c r="S72" s="614">
        <f t="shared" si="0"/>
        <v>56889</v>
      </c>
      <c r="T72" s="614"/>
      <c r="U72" s="614"/>
      <c r="V72" s="614"/>
      <c r="W72" s="912">
        <f aca="true" t="shared" si="3" ref="W72:W100">ROUND(J72/$R$107,2)</f>
        <v>0.18</v>
      </c>
      <c r="X72" s="912"/>
      <c r="Y72" s="912"/>
      <c r="Z72" s="614">
        <f t="shared" si="1"/>
        <v>10260</v>
      </c>
      <c r="AA72" s="614"/>
      <c r="AB72" s="614"/>
      <c r="AC72" s="614"/>
      <c r="AD72" s="614">
        <f t="shared" si="2"/>
        <v>1708</v>
      </c>
      <c r="AE72" s="614"/>
      <c r="AF72" s="614"/>
      <c r="AG72" s="972"/>
    </row>
    <row r="73" spans="1:33" ht="16.5" customHeight="1">
      <c r="A73" s="21"/>
      <c r="B73" s="690" t="s">
        <v>140</v>
      </c>
      <c r="C73" s="690"/>
      <c r="D73" s="690"/>
      <c r="E73" s="690"/>
      <c r="F73" s="690"/>
      <c r="G73" s="690"/>
      <c r="H73" s="690"/>
      <c r="I73" s="691"/>
      <c r="J73" s="907">
        <v>25872</v>
      </c>
      <c r="K73" s="903"/>
      <c r="L73" s="903"/>
      <c r="M73" s="904"/>
      <c r="N73" s="902">
        <v>1092209186</v>
      </c>
      <c r="O73" s="903"/>
      <c r="P73" s="903"/>
      <c r="Q73" s="903"/>
      <c r="R73" s="904"/>
      <c r="S73" s="614">
        <f t="shared" si="0"/>
        <v>42216</v>
      </c>
      <c r="T73" s="614"/>
      <c r="U73" s="614"/>
      <c r="V73" s="614"/>
      <c r="W73" s="912">
        <f t="shared" si="3"/>
        <v>1.53</v>
      </c>
      <c r="X73" s="912"/>
      <c r="Y73" s="912"/>
      <c r="Z73" s="614">
        <f t="shared" si="1"/>
        <v>64796</v>
      </c>
      <c r="AA73" s="614"/>
      <c r="AB73" s="614"/>
      <c r="AC73" s="614"/>
      <c r="AD73" s="614">
        <f t="shared" si="2"/>
        <v>10789</v>
      </c>
      <c r="AE73" s="614"/>
      <c r="AF73" s="614"/>
      <c r="AG73" s="972"/>
    </row>
    <row r="74" spans="1:33" ht="16.5" customHeight="1">
      <c r="A74" s="21"/>
      <c r="B74" s="690" t="s">
        <v>141</v>
      </c>
      <c r="C74" s="690"/>
      <c r="D74" s="690"/>
      <c r="E74" s="690"/>
      <c r="F74" s="690"/>
      <c r="G74" s="690"/>
      <c r="H74" s="690"/>
      <c r="I74" s="691"/>
      <c r="J74" s="907">
        <v>1854</v>
      </c>
      <c r="K74" s="903"/>
      <c r="L74" s="903"/>
      <c r="M74" s="904"/>
      <c r="N74" s="902">
        <v>55310515</v>
      </c>
      <c r="O74" s="903"/>
      <c r="P74" s="903"/>
      <c r="Q74" s="903"/>
      <c r="R74" s="904"/>
      <c r="S74" s="614">
        <f t="shared" si="0"/>
        <v>29833</v>
      </c>
      <c r="T74" s="614"/>
      <c r="U74" s="614"/>
      <c r="V74" s="614"/>
      <c r="W74" s="912">
        <f t="shared" si="3"/>
        <v>0.11</v>
      </c>
      <c r="X74" s="912"/>
      <c r="Y74" s="912"/>
      <c r="Z74" s="614">
        <f t="shared" si="1"/>
        <v>3281</v>
      </c>
      <c r="AA74" s="614"/>
      <c r="AB74" s="614"/>
      <c r="AC74" s="614"/>
      <c r="AD74" s="614">
        <f t="shared" si="2"/>
        <v>546</v>
      </c>
      <c r="AE74" s="614"/>
      <c r="AF74" s="614"/>
      <c r="AG74" s="972"/>
    </row>
    <row r="75" spans="1:33" ht="16.5" customHeight="1">
      <c r="A75" s="21"/>
      <c r="B75" s="1000" t="s">
        <v>148</v>
      </c>
      <c r="C75" s="1000"/>
      <c r="D75" s="1000"/>
      <c r="E75" s="1000"/>
      <c r="F75" s="1000"/>
      <c r="G75" s="1000"/>
      <c r="H75" s="1000"/>
      <c r="I75" s="1001"/>
      <c r="J75" s="907">
        <v>33844</v>
      </c>
      <c r="K75" s="903"/>
      <c r="L75" s="903"/>
      <c r="M75" s="904"/>
      <c r="N75" s="902">
        <v>256985871</v>
      </c>
      <c r="O75" s="903"/>
      <c r="P75" s="903"/>
      <c r="Q75" s="903"/>
      <c r="R75" s="904"/>
      <c r="S75" s="614">
        <f t="shared" si="0"/>
        <v>7593</v>
      </c>
      <c r="T75" s="614"/>
      <c r="U75" s="614"/>
      <c r="V75" s="614"/>
      <c r="W75" s="912">
        <f t="shared" si="3"/>
        <v>2.01</v>
      </c>
      <c r="X75" s="912"/>
      <c r="Y75" s="912"/>
      <c r="Z75" s="614">
        <f t="shared" si="1"/>
        <v>15246</v>
      </c>
      <c r="AA75" s="614"/>
      <c r="AB75" s="614"/>
      <c r="AC75" s="614"/>
      <c r="AD75" s="614">
        <f t="shared" si="2"/>
        <v>2539</v>
      </c>
      <c r="AE75" s="614"/>
      <c r="AF75" s="614"/>
      <c r="AG75" s="972"/>
    </row>
    <row r="76" spans="1:33" ht="16.5" customHeight="1">
      <c r="A76" s="967" t="s">
        <v>880</v>
      </c>
      <c r="B76" s="933"/>
      <c r="C76" s="933"/>
      <c r="D76" s="933"/>
      <c r="E76" s="933"/>
      <c r="F76" s="933"/>
      <c r="G76" s="933"/>
      <c r="H76" s="933"/>
      <c r="I76" s="934"/>
      <c r="J76" s="907">
        <f>SUM(J77:M78)</f>
        <v>72215</v>
      </c>
      <c r="K76" s="903"/>
      <c r="L76" s="903"/>
      <c r="M76" s="904"/>
      <c r="N76" s="958">
        <f>SUM(N77:R78)</f>
        <v>3933452631</v>
      </c>
      <c r="O76" s="959"/>
      <c r="P76" s="959"/>
      <c r="Q76" s="959"/>
      <c r="R76" s="960"/>
      <c r="S76" s="614">
        <f t="shared" si="0"/>
        <v>54469</v>
      </c>
      <c r="T76" s="614"/>
      <c r="U76" s="614"/>
      <c r="V76" s="614"/>
      <c r="W76" s="912">
        <f t="shared" si="3"/>
        <v>4.28</v>
      </c>
      <c r="X76" s="912"/>
      <c r="Y76" s="912"/>
      <c r="Z76" s="614">
        <f t="shared" si="1"/>
        <v>233356</v>
      </c>
      <c r="AA76" s="614"/>
      <c r="AB76" s="614"/>
      <c r="AC76" s="614"/>
      <c r="AD76" s="614">
        <f t="shared" si="2"/>
        <v>38855</v>
      </c>
      <c r="AE76" s="614"/>
      <c r="AF76" s="614"/>
      <c r="AG76" s="972"/>
    </row>
    <row r="77" spans="1:33" ht="16.5" customHeight="1">
      <c r="A77" s="21"/>
      <c r="B77" s="723" t="s">
        <v>142</v>
      </c>
      <c r="C77" s="723"/>
      <c r="D77" s="723"/>
      <c r="E77" s="723"/>
      <c r="F77" s="723"/>
      <c r="G77" s="723"/>
      <c r="H77" s="723"/>
      <c r="I77" s="724"/>
      <c r="J77" s="907">
        <v>59064</v>
      </c>
      <c r="K77" s="903"/>
      <c r="L77" s="903"/>
      <c r="M77" s="904"/>
      <c r="N77" s="902">
        <v>3229888904</v>
      </c>
      <c r="O77" s="903"/>
      <c r="P77" s="903"/>
      <c r="Q77" s="903"/>
      <c r="R77" s="904"/>
      <c r="S77" s="614">
        <f t="shared" si="0"/>
        <v>54685</v>
      </c>
      <c r="T77" s="614"/>
      <c r="U77" s="614"/>
      <c r="V77" s="614"/>
      <c r="W77" s="912">
        <f t="shared" si="3"/>
        <v>3.5</v>
      </c>
      <c r="X77" s="912"/>
      <c r="Y77" s="912"/>
      <c r="Z77" s="614">
        <f t="shared" si="1"/>
        <v>191617</v>
      </c>
      <c r="AA77" s="614"/>
      <c r="AB77" s="614"/>
      <c r="AC77" s="614"/>
      <c r="AD77" s="614">
        <f t="shared" si="2"/>
        <v>31905</v>
      </c>
      <c r="AE77" s="614"/>
      <c r="AF77" s="614"/>
      <c r="AG77" s="972"/>
    </row>
    <row r="78" spans="1:33" ht="16.5" customHeight="1">
      <c r="A78" s="21"/>
      <c r="B78" s="690" t="s">
        <v>143</v>
      </c>
      <c r="C78" s="690"/>
      <c r="D78" s="690"/>
      <c r="E78" s="690"/>
      <c r="F78" s="690"/>
      <c r="G78" s="690"/>
      <c r="H78" s="690"/>
      <c r="I78" s="691"/>
      <c r="J78" s="907">
        <v>13151</v>
      </c>
      <c r="K78" s="903"/>
      <c r="L78" s="903"/>
      <c r="M78" s="904"/>
      <c r="N78" s="902">
        <v>703563727</v>
      </c>
      <c r="O78" s="903"/>
      <c r="P78" s="903"/>
      <c r="Q78" s="903"/>
      <c r="R78" s="904"/>
      <c r="S78" s="614">
        <f aca="true" t="shared" si="4" ref="S78:S87">ROUND(N78/J78,0)</f>
        <v>53499</v>
      </c>
      <c r="T78" s="614"/>
      <c r="U78" s="614"/>
      <c r="V78" s="614"/>
      <c r="W78" s="912">
        <f t="shared" si="3"/>
        <v>0.78</v>
      </c>
      <c r="X78" s="912"/>
      <c r="Y78" s="912"/>
      <c r="Z78" s="614">
        <f t="shared" si="1"/>
        <v>41740</v>
      </c>
      <c r="AA78" s="614"/>
      <c r="AB78" s="614"/>
      <c r="AC78" s="614"/>
      <c r="AD78" s="614">
        <f t="shared" si="2"/>
        <v>6950</v>
      </c>
      <c r="AE78" s="614"/>
      <c r="AF78" s="614"/>
      <c r="AG78" s="972"/>
    </row>
    <row r="79" spans="1:33" ht="16.5" customHeight="1">
      <c r="A79" s="967" t="s">
        <v>145</v>
      </c>
      <c r="B79" s="933"/>
      <c r="C79" s="933"/>
      <c r="D79" s="933"/>
      <c r="E79" s="933"/>
      <c r="F79" s="933"/>
      <c r="G79" s="933"/>
      <c r="H79" s="933"/>
      <c r="I79" s="934"/>
      <c r="J79" s="944">
        <f>SUM(J80:M81)</f>
        <v>10923</v>
      </c>
      <c r="K79" s="945"/>
      <c r="L79" s="945"/>
      <c r="M79" s="616"/>
      <c r="N79" s="958">
        <f>SUM(N80:R81)</f>
        <v>747907378</v>
      </c>
      <c r="O79" s="959"/>
      <c r="P79" s="959"/>
      <c r="Q79" s="959"/>
      <c r="R79" s="960"/>
      <c r="S79" s="614">
        <f t="shared" si="4"/>
        <v>68471</v>
      </c>
      <c r="T79" s="614"/>
      <c r="U79" s="614"/>
      <c r="V79" s="614"/>
      <c r="W79" s="912">
        <f t="shared" si="3"/>
        <v>0.65</v>
      </c>
      <c r="X79" s="912"/>
      <c r="Y79" s="912"/>
      <c r="Z79" s="614">
        <f t="shared" si="1"/>
        <v>44370</v>
      </c>
      <c r="AA79" s="614"/>
      <c r="AB79" s="614"/>
      <c r="AC79" s="614"/>
      <c r="AD79" s="614">
        <f t="shared" si="2"/>
        <v>7388</v>
      </c>
      <c r="AE79" s="614"/>
      <c r="AF79" s="614"/>
      <c r="AG79" s="972"/>
    </row>
    <row r="80" spans="1:33" ht="16.5" customHeight="1">
      <c r="A80" s="21"/>
      <c r="B80" s="690" t="s">
        <v>146</v>
      </c>
      <c r="C80" s="690"/>
      <c r="D80" s="690"/>
      <c r="E80" s="690"/>
      <c r="F80" s="690"/>
      <c r="G80" s="690"/>
      <c r="H80" s="690"/>
      <c r="I80" s="691"/>
      <c r="J80" s="907">
        <v>9090</v>
      </c>
      <c r="K80" s="903"/>
      <c r="L80" s="903"/>
      <c r="M80" s="904"/>
      <c r="N80" s="902">
        <v>623007810</v>
      </c>
      <c r="O80" s="903"/>
      <c r="P80" s="903"/>
      <c r="Q80" s="903"/>
      <c r="R80" s="904"/>
      <c r="S80" s="614">
        <f t="shared" si="4"/>
        <v>68538</v>
      </c>
      <c r="T80" s="614"/>
      <c r="U80" s="614"/>
      <c r="V80" s="614"/>
      <c r="W80" s="912">
        <f t="shared" si="3"/>
        <v>0.54</v>
      </c>
      <c r="X80" s="912"/>
      <c r="Y80" s="912"/>
      <c r="Z80" s="614">
        <f t="shared" si="1"/>
        <v>36961</v>
      </c>
      <c r="AA80" s="614"/>
      <c r="AB80" s="614"/>
      <c r="AC80" s="614"/>
      <c r="AD80" s="614">
        <f t="shared" si="2"/>
        <v>6154</v>
      </c>
      <c r="AE80" s="614"/>
      <c r="AF80" s="614"/>
      <c r="AG80" s="972"/>
    </row>
    <row r="81" spans="1:33" ht="16.5" customHeight="1">
      <c r="A81" s="20"/>
      <c r="B81" s="690" t="s">
        <v>147</v>
      </c>
      <c r="C81" s="690"/>
      <c r="D81" s="690"/>
      <c r="E81" s="690"/>
      <c r="F81" s="690"/>
      <c r="G81" s="690"/>
      <c r="H81" s="690"/>
      <c r="I81" s="691"/>
      <c r="J81" s="907">
        <v>1833</v>
      </c>
      <c r="K81" s="903"/>
      <c r="L81" s="903"/>
      <c r="M81" s="904"/>
      <c r="N81" s="902">
        <v>124899568</v>
      </c>
      <c r="O81" s="903"/>
      <c r="P81" s="903"/>
      <c r="Q81" s="903"/>
      <c r="R81" s="904"/>
      <c r="S81" s="614">
        <f t="shared" si="4"/>
        <v>68139</v>
      </c>
      <c r="T81" s="614"/>
      <c r="U81" s="614"/>
      <c r="V81" s="614"/>
      <c r="W81" s="912">
        <f t="shared" si="3"/>
        <v>0.11</v>
      </c>
      <c r="X81" s="912"/>
      <c r="Y81" s="912"/>
      <c r="Z81" s="614">
        <f t="shared" si="1"/>
        <v>7410</v>
      </c>
      <c r="AA81" s="614"/>
      <c r="AB81" s="614"/>
      <c r="AC81" s="614"/>
      <c r="AD81" s="614">
        <f t="shared" si="2"/>
        <v>1234</v>
      </c>
      <c r="AE81" s="614"/>
      <c r="AF81" s="614"/>
      <c r="AG81" s="972"/>
    </row>
    <row r="82" spans="1:33" ht="16.5" customHeight="1">
      <c r="A82" s="967" t="s">
        <v>881</v>
      </c>
      <c r="B82" s="933"/>
      <c r="C82" s="933"/>
      <c r="D82" s="933"/>
      <c r="E82" s="933"/>
      <c r="F82" s="933"/>
      <c r="G82" s="933"/>
      <c r="H82" s="933"/>
      <c r="I82" s="934"/>
      <c r="J82" s="944">
        <f>SUM(J83:M85)</f>
        <v>71949</v>
      </c>
      <c r="K82" s="945"/>
      <c r="L82" s="945"/>
      <c r="M82" s="616"/>
      <c r="N82" s="958">
        <f>SUM(N83:R85)</f>
        <v>1038892466</v>
      </c>
      <c r="O82" s="959"/>
      <c r="P82" s="959"/>
      <c r="Q82" s="959"/>
      <c r="R82" s="960"/>
      <c r="S82" s="614">
        <f>ROUND(N82/J82,0)</f>
        <v>14439</v>
      </c>
      <c r="T82" s="614"/>
      <c r="U82" s="614"/>
      <c r="V82" s="614"/>
      <c r="W82" s="912">
        <f t="shared" si="3"/>
        <v>4.27</v>
      </c>
      <c r="X82" s="912"/>
      <c r="Y82" s="912"/>
      <c r="Z82" s="614">
        <f t="shared" si="1"/>
        <v>61633</v>
      </c>
      <c r="AA82" s="614"/>
      <c r="AB82" s="614"/>
      <c r="AC82" s="614"/>
      <c r="AD82" s="614">
        <f t="shared" si="2"/>
        <v>10262</v>
      </c>
      <c r="AE82" s="614"/>
      <c r="AF82" s="614"/>
      <c r="AG82" s="972"/>
    </row>
    <row r="83" spans="1:33" ht="16.5" customHeight="1">
      <c r="A83" s="21"/>
      <c r="B83" s="690" t="s">
        <v>144</v>
      </c>
      <c r="C83" s="690"/>
      <c r="D83" s="690"/>
      <c r="E83" s="690"/>
      <c r="F83" s="690"/>
      <c r="G83" s="690"/>
      <c r="H83" s="690"/>
      <c r="I83" s="691"/>
      <c r="J83" s="907">
        <v>68446</v>
      </c>
      <c r="K83" s="903"/>
      <c r="L83" s="903"/>
      <c r="M83" s="904"/>
      <c r="N83" s="902">
        <v>825401506</v>
      </c>
      <c r="O83" s="903"/>
      <c r="P83" s="903"/>
      <c r="Q83" s="903"/>
      <c r="R83" s="904"/>
      <c r="S83" s="614">
        <f t="shared" si="4"/>
        <v>12059</v>
      </c>
      <c r="T83" s="614"/>
      <c r="U83" s="614"/>
      <c r="V83" s="614"/>
      <c r="W83" s="912">
        <f t="shared" si="3"/>
        <v>4.06</v>
      </c>
      <c r="X83" s="912"/>
      <c r="Y83" s="912"/>
      <c r="Z83" s="614">
        <f t="shared" si="1"/>
        <v>48968</v>
      </c>
      <c r="AA83" s="614"/>
      <c r="AB83" s="614"/>
      <c r="AC83" s="614"/>
      <c r="AD83" s="614">
        <f t="shared" si="2"/>
        <v>8153</v>
      </c>
      <c r="AE83" s="614"/>
      <c r="AF83" s="614"/>
      <c r="AG83" s="972"/>
    </row>
    <row r="84" spans="1:33" ht="16.5" customHeight="1">
      <c r="A84" s="208"/>
      <c r="B84" s="690" t="s">
        <v>491</v>
      </c>
      <c r="C84" s="690"/>
      <c r="D84" s="690"/>
      <c r="E84" s="690"/>
      <c r="F84" s="690"/>
      <c r="G84" s="690"/>
      <c r="H84" s="690"/>
      <c r="I84" s="691"/>
      <c r="J84" s="907">
        <v>1961</v>
      </c>
      <c r="K84" s="903"/>
      <c r="L84" s="903"/>
      <c r="M84" s="904"/>
      <c r="N84" s="902">
        <v>53154079</v>
      </c>
      <c r="O84" s="903"/>
      <c r="P84" s="903"/>
      <c r="Q84" s="903"/>
      <c r="R84" s="904"/>
      <c r="S84" s="614">
        <f t="shared" si="4"/>
        <v>27106</v>
      </c>
      <c r="T84" s="614"/>
      <c r="U84" s="614"/>
      <c r="V84" s="614"/>
      <c r="W84" s="912">
        <f t="shared" si="3"/>
        <v>0.12</v>
      </c>
      <c r="X84" s="912"/>
      <c r="Y84" s="912"/>
      <c r="Z84" s="614">
        <f t="shared" si="1"/>
        <v>3153</v>
      </c>
      <c r="AA84" s="614"/>
      <c r="AB84" s="614"/>
      <c r="AC84" s="614"/>
      <c r="AD84" s="614">
        <f t="shared" si="2"/>
        <v>525</v>
      </c>
      <c r="AE84" s="614"/>
      <c r="AF84" s="614"/>
      <c r="AG84" s="972"/>
    </row>
    <row r="85" spans="1:33" ht="16.5" customHeight="1">
      <c r="A85" s="208"/>
      <c r="B85" s="684" t="s">
        <v>885</v>
      </c>
      <c r="C85" s="684"/>
      <c r="D85" s="684"/>
      <c r="E85" s="684"/>
      <c r="F85" s="684"/>
      <c r="G85" s="684"/>
      <c r="H85" s="684"/>
      <c r="I85" s="685"/>
      <c r="J85" s="907">
        <v>1542</v>
      </c>
      <c r="K85" s="903"/>
      <c r="L85" s="903"/>
      <c r="M85" s="904"/>
      <c r="N85" s="902">
        <v>160336881</v>
      </c>
      <c r="O85" s="903"/>
      <c r="P85" s="903"/>
      <c r="Q85" s="903"/>
      <c r="R85" s="904"/>
      <c r="S85" s="614">
        <f t="shared" si="4"/>
        <v>103980</v>
      </c>
      <c r="T85" s="614"/>
      <c r="U85" s="614"/>
      <c r="V85" s="614"/>
      <c r="W85" s="912">
        <f t="shared" si="3"/>
        <v>0.09</v>
      </c>
      <c r="X85" s="912"/>
      <c r="Y85" s="912"/>
      <c r="Z85" s="614">
        <f t="shared" si="1"/>
        <v>9512</v>
      </c>
      <c r="AA85" s="614"/>
      <c r="AB85" s="614"/>
      <c r="AC85" s="614"/>
      <c r="AD85" s="614">
        <f t="shared" si="2"/>
        <v>1584</v>
      </c>
      <c r="AE85" s="614"/>
      <c r="AF85" s="614"/>
      <c r="AG85" s="972"/>
    </row>
    <row r="86" spans="1:33" ht="16.5" customHeight="1">
      <c r="A86" s="975" t="s">
        <v>495</v>
      </c>
      <c r="B86" s="976"/>
      <c r="C86" s="976"/>
      <c r="D86" s="976"/>
      <c r="E86" s="976"/>
      <c r="F86" s="976"/>
      <c r="G86" s="976"/>
      <c r="H86" s="976"/>
      <c r="I86" s="977"/>
      <c r="J86" s="907">
        <v>9532</v>
      </c>
      <c r="K86" s="903"/>
      <c r="L86" s="903"/>
      <c r="M86" s="904"/>
      <c r="N86" s="902">
        <v>1581689528</v>
      </c>
      <c r="O86" s="903"/>
      <c r="P86" s="903"/>
      <c r="Q86" s="903"/>
      <c r="R86" s="904"/>
      <c r="S86" s="614">
        <f t="shared" si="4"/>
        <v>165935</v>
      </c>
      <c r="T86" s="614"/>
      <c r="U86" s="614"/>
      <c r="V86" s="614"/>
      <c r="W86" s="912">
        <f t="shared" si="3"/>
        <v>0.57</v>
      </c>
      <c r="X86" s="912"/>
      <c r="Y86" s="912"/>
      <c r="Z86" s="614">
        <f t="shared" si="1"/>
        <v>93835</v>
      </c>
      <c r="AA86" s="614"/>
      <c r="AB86" s="614"/>
      <c r="AC86" s="614"/>
      <c r="AD86" s="614">
        <f t="shared" si="2"/>
        <v>15624</v>
      </c>
      <c r="AE86" s="614"/>
      <c r="AF86" s="614"/>
      <c r="AG86" s="972"/>
    </row>
    <row r="87" spans="1:33" ht="16.5" customHeight="1">
      <c r="A87" s="975" t="s">
        <v>540</v>
      </c>
      <c r="B87" s="976"/>
      <c r="C87" s="976"/>
      <c r="D87" s="976"/>
      <c r="E87" s="976"/>
      <c r="F87" s="976"/>
      <c r="G87" s="976"/>
      <c r="H87" s="976"/>
      <c r="I87" s="977"/>
      <c r="J87" s="907">
        <v>120868</v>
      </c>
      <c r="K87" s="903"/>
      <c r="L87" s="903"/>
      <c r="M87" s="904"/>
      <c r="N87" s="902">
        <v>1292734211</v>
      </c>
      <c r="O87" s="903"/>
      <c r="P87" s="903"/>
      <c r="Q87" s="903"/>
      <c r="R87" s="904"/>
      <c r="S87" s="614">
        <f t="shared" si="4"/>
        <v>10695</v>
      </c>
      <c r="T87" s="614"/>
      <c r="U87" s="614"/>
      <c r="V87" s="614"/>
      <c r="W87" s="912">
        <f t="shared" si="3"/>
        <v>7.17</v>
      </c>
      <c r="X87" s="912"/>
      <c r="Y87" s="912"/>
      <c r="Z87" s="614">
        <f t="shared" si="1"/>
        <v>76693</v>
      </c>
      <c r="AA87" s="614"/>
      <c r="AB87" s="614"/>
      <c r="AC87" s="614"/>
      <c r="AD87" s="614">
        <f t="shared" si="2"/>
        <v>12770</v>
      </c>
      <c r="AE87" s="614"/>
      <c r="AF87" s="614"/>
      <c r="AG87" s="972"/>
    </row>
    <row r="88" spans="1:33" ht="16.5" customHeight="1" thickBot="1">
      <c r="A88" s="978" t="s">
        <v>161</v>
      </c>
      <c r="B88" s="979"/>
      <c r="C88" s="979"/>
      <c r="D88" s="979"/>
      <c r="E88" s="979"/>
      <c r="F88" s="979"/>
      <c r="G88" s="979"/>
      <c r="H88" s="979"/>
      <c r="I88" s="980"/>
      <c r="J88" s="985">
        <f>SUM(J70,J76,J79,J82,J86,J87)</f>
        <v>424224</v>
      </c>
      <c r="K88" s="986"/>
      <c r="L88" s="986"/>
      <c r="M88" s="987"/>
      <c r="N88" s="964">
        <f>SUM(N70,N76,N79,N82,N86,N87)</f>
        <v>13896799191</v>
      </c>
      <c r="O88" s="965"/>
      <c r="P88" s="965"/>
      <c r="Q88" s="965"/>
      <c r="R88" s="966"/>
      <c r="S88" s="911">
        <f aca="true" t="shared" si="5" ref="S88:S100">ROUND(N88/J88,0)</f>
        <v>32758</v>
      </c>
      <c r="T88" s="911"/>
      <c r="U88" s="911"/>
      <c r="V88" s="911"/>
      <c r="W88" s="914">
        <f t="shared" si="3"/>
        <v>25.17</v>
      </c>
      <c r="X88" s="914"/>
      <c r="Y88" s="914"/>
      <c r="Z88" s="911">
        <f t="shared" si="1"/>
        <v>824442</v>
      </c>
      <c r="AA88" s="911"/>
      <c r="AB88" s="911"/>
      <c r="AC88" s="911"/>
      <c r="AD88" s="911">
        <f t="shared" si="2"/>
        <v>137273</v>
      </c>
      <c r="AE88" s="911"/>
      <c r="AF88" s="911"/>
      <c r="AG88" s="970"/>
    </row>
    <row r="89" spans="1:33" ht="16.5" customHeight="1">
      <c r="A89" s="981" t="s">
        <v>620</v>
      </c>
      <c r="B89" s="982"/>
      <c r="C89" s="982"/>
      <c r="D89" s="982"/>
      <c r="E89" s="982"/>
      <c r="F89" s="982"/>
      <c r="G89" s="982"/>
      <c r="H89" s="982"/>
      <c r="I89" s="983"/>
      <c r="J89" s="997">
        <f>SUM(J90:M95)</f>
        <v>8129</v>
      </c>
      <c r="K89" s="998"/>
      <c r="L89" s="998"/>
      <c r="M89" s="999"/>
      <c r="N89" s="886">
        <f>SUM(N90:R95)</f>
        <v>1632282835</v>
      </c>
      <c r="O89" s="887"/>
      <c r="P89" s="887"/>
      <c r="Q89" s="887"/>
      <c r="R89" s="888"/>
      <c r="S89" s="880">
        <f t="shared" si="5"/>
        <v>200797</v>
      </c>
      <c r="T89" s="880"/>
      <c r="U89" s="880"/>
      <c r="V89" s="880"/>
      <c r="W89" s="928">
        <f t="shared" si="3"/>
        <v>0.48</v>
      </c>
      <c r="X89" s="928"/>
      <c r="Y89" s="928"/>
      <c r="Z89" s="880">
        <f t="shared" si="1"/>
        <v>96837</v>
      </c>
      <c r="AA89" s="880"/>
      <c r="AB89" s="880"/>
      <c r="AC89" s="880"/>
      <c r="AD89" s="880">
        <f t="shared" si="2"/>
        <v>16124</v>
      </c>
      <c r="AE89" s="880"/>
      <c r="AF89" s="880"/>
      <c r="AG89" s="881"/>
    </row>
    <row r="90" spans="1:33" ht="16.5" customHeight="1">
      <c r="A90" s="488"/>
      <c r="B90" s="690" t="s">
        <v>496</v>
      </c>
      <c r="C90" s="690"/>
      <c r="D90" s="690"/>
      <c r="E90" s="690"/>
      <c r="F90" s="690"/>
      <c r="G90" s="690"/>
      <c r="H90" s="690"/>
      <c r="I90" s="691"/>
      <c r="J90" s="907">
        <v>0</v>
      </c>
      <c r="K90" s="903"/>
      <c r="L90" s="903"/>
      <c r="M90" s="904"/>
      <c r="N90" s="902">
        <v>0</v>
      </c>
      <c r="O90" s="903"/>
      <c r="P90" s="903"/>
      <c r="Q90" s="903"/>
      <c r="R90" s="904"/>
      <c r="S90" s="614">
        <v>0</v>
      </c>
      <c r="T90" s="614"/>
      <c r="U90" s="614"/>
      <c r="V90" s="614"/>
      <c r="W90" s="912">
        <f t="shared" si="3"/>
        <v>0</v>
      </c>
      <c r="X90" s="912"/>
      <c r="Y90" s="912"/>
      <c r="Z90" s="614">
        <f t="shared" si="1"/>
        <v>0</v>
      </c>
      <c r="AA90" s="614"/>
      <c r="AB90" s="614"/>
      <c r="AC90" s="614"/>
      <c r="AD90" s="614">
        <f t="shared" si="2"/>
        <v>0</v>
      </c>
      <c r="AE90" s="614"/>
      <c r="AF90" s="614"/>
      <c r="AG90" s="972"/>
    </row>
    <row r="91" spans="1:33" ht="16.5" customHeight="1">
      <c r="A91" s="231"/>
      <c r="B91" s="690" t="s">
        <v>621</v>
      </c>
      <c r="C91" s="690"/>
      <c r="D91" s="690"/>
      <c r="E91" s="690"/>
      <c r="F91" s="690"/>
      <c r="G91" s="690"/>
      <c r="H91" s="690"/>
      <c r="I91" s="691"/>
      <c r="J91" s="907">
        <v>2217</v>
      </c>
      <c r="K91" s="903"/>
      <c r="L91" s="903"/>
      <c r="M91" s="904"/>
      <c r="N91" s="902">
        <v>222063191</v>
      </c>
      <c r="O91" s="903"/>
      <c r="P91" s="903"/>
      <c r="Q91" s="903"/>
      <c r="R91" s="904"/>
      <c r="S91" s="614">
        <f t="shared" si="5"/>
        <v>100164</v>
      </c>
      <c r="T91" s="614"/>
      <c r="U91" s="614"/>
      <c r="V91" s="614"/>
      <c r="W91" s="912">
        <f t="shared" si="3"/>
        <v>0.13</v>
      </c>
      <c r="X91" s="912"/>
      <c r="Y91" s="912"/>
      <c r="Z91" s="614">
        <f t="shared" si="1"/>
        <v>13174</v>
      </c>
      <c r="AA91" s="614"/>
      <c r="AB91" s="614"/>
      <c r="AC91" s="614"/>
      <c r="AD91" s="614">
        <f t="shared" si="2"/>
        <v>2194</v>
      </c>
      <c r="AE91" s="614"/>
      <c r="AF91" s="614"/>
      <c r="AG91" s="972"/>
    </row>
    <row r="92" spans="1:33" ht="16.5" customHeight="1">
      <c r="A92" s="231"/>
      <c r="B92" s="690" t="s">
        <v>622</v>
      </c>
      <c r="C92" s="690"/>
      <c r="D92" s="690"/>
      <c r="E92" s="690"/>
      <c r="F92" s="690"/>
      <c r="G92" s="690"/>
      <c r="H92" s="690"/>
      <c r="I92" s="691"/>
      <c r="J92" s="907">
        <v>1232</v>
      </c>
      <c r="K92" s="903"/>
      <c r="L92" s="903"/>
      <c r="M92" s="904"/>
      <c r="N92" s="902">
        <v>215749908</v>
      </c>
      <c r="O92" s="903"/>
      <c r="P92" s="903"/>
      <c r="Q92" s="903"/>
      <c r="R92" s="904"/>
      <c r="S92" s="614">
        <f t="shared" si="5"/>
        <v>175122</v>
      </c>
      <c r="T92" s="614"/>
      <c r="U92" s="614"/>
      <c r="V92" s="614"/>
      <c r="W92" s="912">
        <f t="shared" si="3"/>
        <v>0.07</v>
      </c>
      <c r="X92" s="912"/>
      <c r="Y92" s="912"/>
      <c r="Z92" s="614">
        <f t="shared" si="1"/>
        <v>12800</v>
      </c>
      <c r="AA92" s="614"/>
      <c r="AB92" s="614"/>
      <c r="AC92" s="614"/>
      <c r="AD92" s="614">
        <f t="shared" si="2"/>
        <v>2131</v>
      </c>
      <c r="AE92" s="614"/>
      <c r="AF92" s="614"/>
      <c r="AG92" s="972"/>
    </row>
    <row r="93" spans="1:33" ht="16.5" customHeight="1">
      <c r="A93" s="21"/>
      <c r="B93" s="995" t="s">
        <v>337</v>
      </c>
      <c r="C93" s="995"/>
      <c r="D93" s="995"/>
      <c r="E93" s="995"/>
      <c r="F93" s="995"/>
      <c r="G93" s="995"/>
      <c r="H93" s="995"/>
      <c r="I93" s="996"/>
      <c r="J93" s="907">
        <v>4287</v>
      </c>
      <c r="K93" s="903"/>
      <c r="L93" s="903"/>
      <c r="M93" s="904"/>
      <c r="N93" s="902">
        <v>1097716241</v>
      </c>
      <c r="O93" s="903"/>
      <c r="P93" s="903"/>
      <c r="Q93" s="903"/>
      <c r="R93" s="904"/>
      <c r="S93" s="614">
        <f t="shared" si="5"/>
        <v>256057</v>
      </c>
      <c r="T93" s="614"/>
      <c r="U93" s="614"/>
      <c r="V93" s="614"/>
      <c r="W93" s="912">
        <f t="shared" si="3"/>
        <v>0.25</v>
      </c>
      <c r="X93" s="912"/>
      <c r="Y93" s="912"/>
      <c r="Z93" s="614">
        <f t="shared" si="1"/>
        <v>65123</v>
      </c>
      <c r="AA93" s="614"/>
      <c r="AB93" s="614"/>
      <c r="AC93" s="614"/>
      <c r="AD93" s="614">
        <f t="shared" si="2"/>
        <v>10843</v>
      </c>
      <c r="AE93" s="614"/>
      <c r="AF93" s="614"/>
      <c r="AG93" s="972"/>
    </row>
    <row r="94" spans="1:33" ht="16.5" customHeight="1">
      <c r="A94" s="21"/>
      <c r="B94" s="991" t="s">
        <v>623</v>
      </c>
      <c r="C94" s="976"/>
      <c r="D94" s="976"/>
      <c r="E94" s="976"/>
      <c r="F94" s="976"/>
      <c r="G94" s="976"/>
      <c r="H94" s="976"/>
      <c r="I94" s="977"/>
      <c r="J94" s="907">
        <v>0</v>
      </c>
      <c r="K94" s="903"/>
      <c r="L94" s="903"/>
      <c r="M94" s="904"/>
      <c r="N94" s="902">
        <v>0</v>
      </c>
      <c r="O94" s="903"/>
      <c r="P94" s="903"/>
      <c r="Q94" s="903"/>
      <c r="R94" s="904"/>
      <c r="S94" s="614">
        <v>0</v>
      </c>
      <c r="T94" s="614"/>
      <c r="U94" s="614"/>
      <c r="V94" s="614"/>
      <c r="W94" s="912">
        <f t="shared" si="3"/>
        <v>0</v>
      </c>
      <c r="X94" s="912"/>
      <c r="Y94" s="912"/>
      <c r="Z94" s="614">
        <f t="shared" si="1"/>
        <v>0</v>
      </c>
      <c r="AA94" s="614"/>
      <c r="AB94" s="614"/>
      <c r="AC94" s="614"/>
      <c r="AD94" s="614">
        <f t="shared" si="2"/>
        <v>0</v>
      </c>
      <c r="AE94" s="614"/>
      <c r="AF94" s="614"/>
      <c r="AG94" s="972"/>
    </row>
    <row r="95" spans="1:33" ht="16.5" customHeight="1" thickBot="1">
      <c r="A95" s="398"/>
      <c r="B95" s="992" t="s">
        <v>624</v>
      </c>
      <c r="C95" s="993"/>
      <c r="D95" s="993"/>
      <c r="E95" s="993"/>
      <c r="F95" s="993"/>
      <c r="G95" s="993"/>
      <c r="H95" s="993"/>
      <c r="I95" s="994"/>
      <c r="J95" s="1112">
        <v>393</v>
      </c>
      <c r="K95" s="1113"/>
      <c r="L95" s="1113"/>
      <c r="M95" s="1114"/>
      <c r="N95" s="1115">
        <v>96753495</v>
      </c>
      <c r="O95" s="1113"/>
      <c r="P95" s="1113"/>
      <c r="Q95" s="1113"/>
      <c r="R95" s="1114"/>
      <c r="S95" s="973">
        <f>ROUND(N95/J95,0)</f>
        <v>246192</v>
      </c>
      <c r="T95" s="973"/>
      <c r="U95" s="973"/>
      <c r="V95" s="973"/>
      <c r="W95" s="1111">
        <f t="shared" si="3"/>
        <v>0.02</v>
      </c>
      <c r="X95" s="1111"/>
      <c r="Y95" s="1111"/>
      <c r="Z95" s="973">
        <f t="shared" si="1"/>
        <v>5740</v>
      </c>
      <c r="AA95" s="973"/>
      <c r="AB95" s="973"/>
      <c r="AC95" s="973"/>
      <c r="AD95" s="973">
        <f t="shared" si="2"/>
        <v>956</v>
      </c>
      <c r="AE95" s="973"/>
      <c r="AF95" s="973"/>
      <c r="AG95" s="974"/>
    </row>
    <row r="96" spans="1:33" ht="16.5" customHeight="1">
      <c r="A96" s="988" t="s">
        <v>152</v>
      </c>
      <c r="B96" s="989"/>
      <c r="C96" s="989"/>
      <c r="D96" s="989"/>
      <c r="E96" s="989"/>
      <c r="F96" s="989"/>
      <c r="G96" s="989"/>
      <c r="H96" s="989"/>
      <c r="I96" s="990"/>
      <c r="J96" s="961">
        <f>SUM(J97:M99)</f>
        <v>29611</v>
      </c>
      <c r="K96" s="962"/>
      <c r="L96" s="962"/>
      <c r="M96" s="963"/>
      <c r="N96" s="954">
        <f>SUM(N97:R99)</f>
        <v>7648904029</v>
      </c>
      <c r="O96" s="955"/>
      <c r="P96" s="955"/>
      <c r="Q96" s="955"/>
      <c r="R96" s="956"/>
      <c r="S96" s="626">
        <f t="shared" si="5"/>
        <v>258313</v>
      </c>
      <c r="T96" s="626"/>
      <c r="U96" s="626"/>
      <c r="V96" s="626"/>
      <c r="W96" s="957">
        <f t="shared" si="3"/>
        <v>1.76</v>
      </c>
      <c r="X96" s="957"/>
      <c r="Y96" s="957"/>
      <c r="Z96" s="626">
        <f t="shared" si="1"/>
        <v>453779</v>
      </c>
      <c r="AA96" s="626"/>
      <c r="AB96" s="626"/>
      <c r="AC96" s="626"/>
      <c r="AD96" s="626">
        <f t="shared" si="2"/>
        <v>75556</v>
      </c>
      <c r="AE96" s="626"/>
      <c r="AF96" s="626"/>
      <c r="AG96" s="984"/>
    </row>
    <row r="97" spans="1:33" ht="16.5" customHeight="1">
      <c r="A97" s="21"/>
      <c r="B97" s="690" t="s">
        <v>661</v>
      </c>
      <c r="C97" s="690"/>
      <c r="D97" s="690"/>
      <c r="E97" s="690"/>
      <c r="F97" s="690"/>
      <c r="G97" s="690"/>
      <c r="H97" s="690"/>
      <c r="I97" s="691"/>
      <c r="J97" s="907">
        <v>16586</v>
      </c>
      <c r="K97" s="903"/>
      <c r="L97" s="903"/>
      <c r="M97" s="904"/>
      <c r="N97" s="902">
        <v>4144349795</v>
      </c>
      <c r="O97" s="903"/>
      <c r="P97" s="903"/>
      <c r="Q97" s="903"/>
      <c r="R97" s="904"/>
      <c r="S97" s="614">
        <f t="shared" si="5"/>
        <v>249870</v>
      </c>
      <c r="T97" s="614"/>
      <c r="U97" s="614"/>
      <c r="V97" s="614"/>
      <c r="W97" s="912">
        <f t="shared" si="3"/>
        <v>0.98</v>
      </c>
      <c r="X97" s="912"/>
      <c r="Y97" s="912"/>
      <c r="Z97" s="614">
        <f t="shared" si="1"/>
        <v>245868</v>
      </c>
      <c r="AA97" s="614"/>
      <c r="AB97" s="614"/>
      <c r="AC97" s="614"/>
      <c r="AD97" s="614">
        <f t="shared" si="2"/>
        <v>40938</v>
      </c>
      <c r="AE97" s="614"/>
      <c r="AF97" s="614"/>
      <c r="AG97" s="972"/>
    </row>
    <row r="98" spans="1:33" ht="16.5" customHeight="1">
      <c r="A98" s="21"/>
      <c r="B98" s="690" t="s">
        <v>888</v>
      </c>
      <c r="C98" s="690"/>
      <c r="D98" s="690"/>
      <c r="E98" s="690"/>
      <c r="F98" s="690"/>
      <c r="G98" s="690"/>
      <c r="H98" s="690"/>
      <c r="I98" s="691"/>
      <c r="J98" s="907">
        <v>11399</v>
      </c>
      <c r="K98" s="903"/>
      <c r="L98" s="903"/>
      <c r="M98" s="904"/>
      <c r="N98" s="902">
        <v>2932881260</v>
      </c>
      <c r="O98" s="903"/>
      <c r="P98" s="903"/>
      <c r="Q98" s="903"/>
      <c r="R98" s="904"/>
      <c r="S98" s="614">
        <f t="shared" si="5"/>
        <v>257293</v>
      </c>
      <c r="T98" s="614"/>
      <c r="U98" s="614"/>
      <c r="V98" s="614"/>
      <c r="W98" s="912">
        <f t="shared" si="3"/>
        <v>0.68</v>
      </c>
      <c r="X98" s="912"/>
      <c r="Y98" s="912"/>
      <c r="Z98" s="614">
        <f t="shared" si="1"/>
        <v>173996</v>
      </c>
      <c r="AA98" s="614"/>
      <c r="AB98" s="614"/>
      <c r="AC98" s="614"/>
      <c r="AD98" s="614">
        <f t="shared" si="2"/>
        <v>28971</v>
      </c>
      <c r="AE98" s="614"/>
      <c r="AF98" s="614"/>
      <c r="AG98" s="972"/>
    </row>
    <row r="99" spans="1:33" ht="16.5" customHeight="1" thickBot="1">
      <c r="A99" s="21"/>
      <c r="B99" s="684" t="s">
        <v>634</v>
      </c>
      <c r="C99" s="684"/>
      <c r="D99" s="684"/>
      <c r="E99" s="684"/>
      <c r="F99" s="684"/>
      <c r="G99" s="684"/>
      <c r="H99" s="684"/>
      <c r="I99" s="685"/>
      <c r="J99" s="907">
        <v>1626</v>
      </c>
      <c r="K99" s="903"/>
      <c r="L99" s="903"/>
      <c r="M99" s="904"/>
      <c r="N99" s="902">
        <v>571672974</v>
      </c>
      <c r="O99" s="903"/>
      <c r="P99" s="903"/>
      <c r="Q99" s="903"/>
      <c r="R99" s="904"/>
      <c r="S99" s="911">
        <f>ROUND(N99/J99,0)</f>
        <v>351582</v>
      </c>
      <c r="T99" s="911"/>
      <c r="U99" s="911"/>
      <c r="V99" s="911"/>
      <c r="W99" s="914">
        <f t="shared" si="3"/>
        <v>0.1</v>
      </c>
      <c r="X99" s="914"/>
      <c r="Y99" s="914"/>
      <c r="Z99" s="911">
        <f t="shared" si="1"/>
        <v>33915</v>
      </c>
      <c r="AA99" s="911"/>
      <c r="AB99" s="911"/>
      <c r="AC99" s="911"/>
      <c r="AD99" s="911">
        <f t="shared" si="2"/>
        <v>5647</v>
      </c>
      <c r="AE99" s="911"/>
      <c r="AF99" s="911"/>
      <c r="AG99" s="970"/>
    </row>
    <row r="100" spans="1:33" ht="16.5" customHeight="1" thickBot="1">
      <c r="A100" s="929" t="s">
        <v>134</v>
      </c>
      <c r="B100" s="930"/>
      <c r="C100" s="930"/>
      <c r="D100" s="930"/>
      <c r="E100" s="930"/>
      <c r="F100" s="930"/>
      <c r="G100" s="930"/>
      <c r="H100" s="930"/>
      <c r="I100" s="931"/>
      <c r="J100" s="908">
        <f>SUM(J88:M89,J96)</f>
        <v>461964</v>
      </c>
      <c r="K100" s="909"/>
      <c r="L100" s="909"/>
      <c r="M100" s="910"/>
      <c r="N100" s="905">
        <f>SUM(N88:R89,N96)</f>
        <v>23177986055</v>
      </c>
      <c r="O100" s="905"/>
      <c r="P100" s="905"/>
      <c r="Q100" s="905"/>
      <c r="R100" s="905"/>
      <c r="S100" s="905">
        <f t="shared" si="5"/>
        <v>50173</v>
      </c>
      <c r="T100" s="905"/>
      <c r="U100" s="905"/>
      <c r="V100" s="905"/>
      <c r="W100" s="913">
        <f t="shared" si="3"/>
        <v>27.41</v>
      </c>
      <c r="X100" s="913"/>
      <c r="Y100" s="913"/>
      <c r="Z100" s="905">
        <f t="shared" si="1"/>
        <v>1375058</v>
      </c>
      <c r="AA100" s="905"/>
      <c r="AB100" s="905"/>
      <c r="AC100" s="905"/>
      <c r="AD100" s="905">
        <f t="shared" si="2"/>
        <v>228952</v>
      </c>
      <c r="AE100" s="905"/>
      <c r="AF100" s="905"/>
      <c r="AG100" s="971"/>
    </row>
    <row r="101" spans="1:33" ht="16.5" customHeight="1">
      <c r="A101" s="935" t="s">
        <v>389</v>
      </c>
      <c r="B101" s="936"/>
      <c r="C101" s="936"/>
      <c r="D101" s="936"/>
      <c r="E101" s="936"/>
      <c r="F101" s="936"/>
      <c r="G101" s="936"/>
      <c r="H101" s="936"/>
      <c r="I101" s="937"/>
      <c r="J101" s="997">
        <v>38074</v>
      </c>
      <c r="K101" s="998"/>
      <c r="L101" s="998"/>
      <c r="M101" s="999"/>
      <c r="N101" s="880">
        <v>831089614</v>
      </c>
      <c r="O101" s="880"/>
      <c r="P101" s="880"/>
      <c r="Q101" s="880"/>
      <c r="R101" s="880"/>
      <c r="S101" s="880">
        <f>ROUND(N101/J101,0)</f>
        <v>21828</v>
      </c>
      <c r="T101" s="880"/>
      <c r="U101" s="880"/>
      <c r="V101" s="880"/>
      <c r="W101" s="928">
        <f>ROUND(J101/$R$107,2)</f>
        <v>2.26</v>
      </c>
      <c r="X101" s="928"/>
      <c r="Y101" s="928"/>
      <c r="Z101" s="906">
        <f>ROUND(N101/$R$107,0)</f>
        <v>49305</v>
      </c>
      <c r="AA101" s="906"/>
      <c r="AB101" s="906"/>
      <c r="AC101" s="906"/>
      <c r="AD101" s="1053">
        <f>ROUND(N101/$R$108,0)</f>
        <v>8210</v>
      </c>
      <c r="AE101" s="1054"/>
      <c r="AF101" s="1054"/>
      <c r="AG101" s="1055"/>
    </row>
    <row r="102" spans="1:33" ht="16.5" customHeight="1">
      <c r="A102" s="932" t="s">
        <v>390</v>
      </c>
      <c r="B102" s="933"/>
      <c r="C102" s="933"/>
      <c r="D102" s="933"/>
      <c r="E102" s="933"/>
      <c r="F102" s="933"/>
      <c r="G102" s="933"/>
      <c r="H102" s="933"/>
      <c r="I102" s="934"/>
      <c r="J102" s="944">
        <v>47537</v>
      </c>
      <c r="K102" s="945"/>
      <c r="L102" s="945"/>
      <c r="M102" s="616"/>
      <c r="N102" s="614">
        <v>483408844</v>
      </c>
      <c r="O102" s="614"/>
      <c r="P102" s="614"/>
      <c r="Q102" s="614"/>
      <c r="R102" s="614"/>
      <c r="S102" s="614">
        <f>ROUND(N102/J102,0)</f>
        <v>10169</v>
      </c>
      <c r="T102" s="614"/>
      <c r="U102" s="614"/>
      <c r="V102" s="614"/>
      <c r="W102" s="912">
        <f>ROUND(J102/$R$107,2)</f>
        <v>2.82</v>
      </c>
      <c r="X102" s="912"/>
      <c r="Y102" s="912"/>
      <c r="Z102" s="1078">
        <f>ROUND(N102/$R$107,0)</f>
        <v>28679</v>
      </c>
      <c r="AA102" s="1078"/>
      <c r="AB102" s="1078"/>
      <c r="AC102" s="1078"/>
      <c r="AD102" s="1068">
        <f>ROUND(N102/$R$108,0)</f>
        <v>4775</v>
      </c>
      <c r="AE102" s="1069"/>
      <c r="AF102" s="1069"/>
      <c r="AG102" s="1070"/>
    </row>
    <row r="103" spans="1:33" ht="16.5" customHeight="1" thickBot="1">
      <c r="A103" s="1116" t="s">
        <v>518</v>
      </c>
      <c r="B103" s="1117"/>
      <c r="C103" s="1117"/>
      <c r="D103" s="1117"/>
      <c r="E103" s="1117"/>
      <c r="F103" s="1117"/>
      <c r="G103" s="1117"/>
      <c r="H103" s="1117"/>
      <c r="I103" s="1118"/>
      <c r="J103" s="1119">
        <v>3012</v>
      </c>
      <c r="K103" s="1120"/>
      <c r="L103" s="1120"/>
      <c r="M103" s="1121"/>
      <c r="N103" s="973">
        <v>92332268</v>
      </c>
      <c r="O103" s="973"/>
      <c r="P103" s="973"/>
      <c r="Q103" s="973"/>
      <c r="R103" s="973"/>
      <c r="S103" s="973">
        <f>ROUND(N103/J103,0)</f>
        <v>30655</v>
      </c>
      <c r="T103" s="973"/>
      <c r="U103" s="973"/>
      <c r="V103" s="973"/>
      <c r="W103" s="1111">
        <f>ROUND(J103/$R$107,2)</f>
        <v>0.18</v>
      </c>
      <c r="X103" s="1111"/>
      <c r="Y103" s="1111"/>
      <c r="Z103" s="1063">
        <f>ROUND(N103/$R$107,0)</f>
        <v>5478</v>
      </c>
      <c r="AA103" s="1063"/>
      <c r="AB103" s="1063"/>
      <c r="AC103" s="1063"/>
      <c r="AD103" s="1064">
        <f>ROUND(N103/$R$108,0)</f>
        <v>912</v>
      </c>
      <c r="AE103" s="1065"/>
      <c r="AF103" s="1065"/>
      <c r="AG103" s="1066"/>
    </row>
    <row r="104" spans="1:33" ht="16.5" customHeight="1" thickBot="1">
      <c r="A104" s="929" t="s">
        <v>135</v>
      </c>
      <c r="B104" s="930"/>
      <c r="C104" s="930"/>
      <c r="D104" s="930"/>
      <c r="E104" s="930"/>
      <c r="F104" s="930"/>
      <c r="G104" s="930"/>
      <c r="H104" s="930"/>
      <c r="I104" s="931"/>
      <c r="J104" s="908">
        <f>SUM(J100:M103)</f>
        <v>550587</v>
      </c>
      <c r="K104" s="909"/>
      <c r="L104" s="909"/>
      <c r="M104" s="910"/>
      <c r="N104" s="946">
        <f>SUM(N100:R103)</f>
        <v>24584816781</v>
      </c>
      <c r="O104" s="909"/>
      <c r="P104" s="909"/>
      <c r="Q104" s="909"/>
      <c r="R104" s="910"/>
      <c r="S104" s="946">
        <f>ROUND(N104/J104,0)</f>
        <v>44652</v>
      </c>
      <c r="T104" s="909"/>
      <c r="U104" s="909"/>
      <c r="V104" s="910"/>
      <c r="W104" s="1075">
        <f>ROUND(J104/$R$107,2)</f>
        <v>32.66</v>
      </c>
      <c r="X104" s="1076"/>
      <c r="Y104" s="1077"/>
      <c r="Z104" s="1071">
        <f>ROUND(N104/$R$107,0)</f>
        <v>1458520</v>
      </c>
      <c r="AA104" s="1072"/>
      <c r="AB104" s="1072"/>
      <c r="AC104" s="1074"/>
      <c r="AD104" s="1071">
        <f>ROUND(N104/$R$108,0)</f>
        <v>242849</v>
      </c>
      <c r="AE104" s="1072"/>
      <c r="AF104" s="1072"/>
      <c r="AG104" s="1073"/>
    </row>
    <row r="105" ht="16.5" customHeight="1">
      <c r="A105" s="11" t="s">
        <v>136</v>
      </c>
    </row>
    <row r="106" ht="16.5" customHeight="1"/>
    <row r="107" spans="1:24" ht="16.5" customHeight="1">
      <c r="A107" s="11" t="s">
        <v>1373</v>
      </c>
      <c r="R107" s="1110">
        <v>16856</v>
      </c>
      <c r="S107" s="1110"/>
      <c r="T107" s="1110"/>
      <c r="U107" s="11" t="s">
        <v>190</v>
      </c>
      <c r="X107" s="125"/>
    </row>
    <row r="108" spans="1:21" ht="16.5" customHeight="1">
      <c r="A108" s="11" t="s">
        <v>1374</v>
      </c>
      <c r="L108" s="212"/>
      <c r="R108" s="1110">
        <v>101235</v>
      </c>
      <c r="S108" s="1110"/>
      <c r="T108" s="1110"/>
      <c r="U108" s="11" t="s">
        <v>191</v>
      </c>
    </row>
    <row r="109" spans="11:14" ht="16.5" customHeight="1">
      <c r="K109" s="22"/>
      <c r="L109" s="22"/>
      <c r="M109" s="22"/>
      <c r="N109" s="22"/>
    </row>
    <row r="138" ht="15" customHeight="1">
      <c r="F138" s="11">
        <v>0</v>
      </c>
    </row>
  </sheetData>
  <sheetProtection/>
  <mergeCells count="426">
    <mergeCell ref="A103:I103"/>
    <mergeCell ref="J103:M103"/>
    <mergeCell ref="N103:R103"/>
    <mergeCell ref="AF56:AH56"/>
    <mergeCell ref="AF62:AH62"/>
    <mergeCell ref="AF57:AH57"/>
    <mergeCell ref="AF58:AH58"/>
    <mergeCell ref="AF59:AH59"/>
    <mergeCell ref="T56:V56"/>
    <mergeCell ref="T57:V57"/>
    <mergeCell ref="T58:V58"/>
    <mergeCell ref="T61:V61"/>
    <mergeCell ref="T59:V59"/>
    <mergeCell ref="T60:V60"/>
    <mergeCell ref="J94:M94"/>
    <mergeCell ref="N94:R94"/>
    <mergeCell ref="J76:M76"/>
    <mergeCell ref="N76:R76"/>
    <mergeCell ref="J89:M89"/>
    <mergeCell ref="N80:R80"/>
    <mergeCell ref="J95:M95"/>
    <mergeCell ref="N95:R95"/>
    <mergeCell ref="N89:R89"/>
    <mergeCell ref="W89:Y89"/>
    <mergeCell ref="J91:M91"/>
    <mergeCell ref="N91:R91"/>
    <mergeCell ref="S95:V95"/>
    <mergeCell ref="W95:Y95"/>
    <mergeCell ref="S92:V92"/>
    <mergeCell ref="S91:V91"/>
    <mergeCell ref="S93:V93"/>
    <mergeCell ref="R108:T108"/>
    <mergeCell ref="N90:R90"/>
    <mergeCell ref="N92:R92"/>
    <mergeCell ref="W102:Y102"/>
    <mergeCell ref="S102:V102"/>
    <mergeCell ref="R107:T107"/>
    <mergeCell ref="W103:Y103"/>
    <mergeCell ref="S100:V100"/>
    <mergeCell ref="N93:R93"/>
    <mergeCell ref="AD76:AG76"/>
    <mergeCell ref="W90:Y90"/>
    <mergeCell ref="W92:Y92"/>
    <mergeCell ref="AD89:AG89"/>
    <mergeCell ref="AD82:AG82"/>
    <mergeCell ref="AD83:AG83"/>
    <mergeCell ref="W76:Y76"/>
    <mergeCell ref="Z92:AC92"/>
    <mergeCell ref="AD81:AG81"/>
    <mergeCell ref="W91:Y91"/>
    <mergeCell ref="X56:AE56"/>
    <mergeCell ref="L56:S56"/>
    <mergeCell ref="L59:S59"/>
    <mergeCell ref="L60:S60"/>
    <mergeCell ref="L62:S62"/>
    <mergeCell ref="X61:AE61"/>
    <mergeCell ref="L57:S57"/>
    <mergeCell ref="L58:S58"/>
    <mergeCell ref="X59:AE59"/>
    <mergeCell ref="X60:AE60"/>
    <mergeCell ref="A5:E5"/>
    <mergeCell ref="A28:E30"/>
    <mergeCell ref="F5:AA5"/>
    <mergeCell ref="F30:AA30"/>
    <mergeCell ref="F28:AA28"/>
    <mergeCell ref="O8:AA8"/>
    <mergeCell ref="O9:AA9"/>
    <mergeCell ref="O10:AA10"/>
    <mergeCell ref="O11:AA11"/>
    <mergeCell ref="O12:AA12"/>
    <mergeCell ref="AB28:AG30"/>
    <mergeCell ref="AB16:AG17"/>
    <mergeCell ref="AB20:AG27"/>
    <mergeCell ref="A31:E38"/>
    <mergeCell ref="T35:U35"/>
    <mergeCell ref="V35:X35"/>
    <mergeCell ref="A6:E19"/>
    <mergeCell ref="F19:AA19"/>
    <mergeCell ref="O6:AA6"/>
    <mergeCell ref="O7:AA7"/>
    <mergeCell ref="AE35:AG35"/>
    <mergeCell ref="AB35:AD35"/>
    <mergeCell ref="AB36:AD36"/>
    <mergeCell ref="Y38:AA38"/>
    <mergeCell ref="Y37:AA37"/>
    <mergeCell ref="AB33:AD34"/>
    <mergeCell ref="AE36:AG36"/>
    <mergeCell ref="AE37:AG37"/>
    <mergeCell ref="Y36:AA36"/>
    <mergeCell ref="AE33:AG34"/>
    <mergeCell ref="Q32:S34"/>
    <mergeCell ref="Q36:S36"/>
    <mergeCell ref="Q37:S37"/>
    <mergeCell ref="AD102:AG102"/>
    <mergeCell ref="AD104:AG104"/>
    <mergeCell ref="Z104:AC104"/>
    <mergeCell ref="W104:Y104"/>
    <mergeCell ref="Z102:AC102"/>
    <mergeCell ref="S104:V104"/>
    <mergeCell ref="S103:V103"/>
    <mergeCell ref="Z103:AC103"/>
    <mergeCell ref="AD103:AG103"/>
    <mergeCell ref="S72:V72"/>
    <mergeCell ref="S73:V73"/>
    <mergeCell ref="AA43:AG43"/>
    <mergeCell ref="S94:V94"/>
    <mergeCell ref="W94:Y94"/>
    <mergeCell ref="W93:Y93"/>
    <mergeCell ref="Z91:AC91"/>
    <mergeCell ref="AD91:AG91"/>
    <mergeCell ref="J101:M101"/>
    <mergeCell ref="N101:R101"/>
    <mergeCell ref="W101:Y101"/>
    <mergeCell ref="S101:V101"/>
    <mergeCell ref="AD71:AG71"/>
    <mergeCell ref="AD75:AG75"/>
    <mergeCell ref="S71:V71"/>
    <mergeCell ref="AD84:AG84"/>
    <mergeCell ref="J80:M80"/>
    <mergeCell ref="J86:M86"/>
    <mergeCell ref="AD69:AG69"/>
    <mergeCell ref="AB38:AD38"/>
    <mergeCell ref="AE38:AG38"/>
    <mergeCell ref="Y34:AA34"/>
    <mergeCell ref="Y35:AA35"/>
    <mergeCell ref="T46:Z46"/>
    <mergeCell ref="AA49:AG49"/>
    <mergeCell ref="AA48:AG48"/>
    <mergeCell ref="AA47:AG47"/>
    <mergeCell ref="AA39:AG39"/>
    <mergeCell ref="D53:I54"/>
    <mergeCell ref="AD101:AG101"/>
    <mergeCell ref="AD72:AG72"/>
    <mergeCell ref="AD73:AG73"/>
    <mergeCell ref="AD74:AG74"/>
    <mergeCell ref="AD79:AG79"/>
    <mergeCell ref="AD77:AG77"/>
    <mergeCell ref="AD78:AG78"/>
    <mergeCell ref="T53:V53"/>
    <mergeCell ref="J71:M71"/>
    <mergeCell ref="AA41:AG41"/>
    <mergeCell ref="L55:S55"/>
    <mergeCell ref="T55:V55"/>
    <mergeCell ref="AA42:AG42"/>
    <mergeCell ref="AA45:AG45"/>
    <mergeCell ref="M44:AG44"/>
    <mergeCell ref="F44:L45"/>
    <mergeCell ref="T45:Z45"/>
    <mergeCell ref="AA46:AG46"/>
    <mergeCell ref="M45:S45"/>
    <mergeCell ref="AA40:AG40"/>
    <mergeCell ref="X63:AE63"/>
    <mergeCell ref="X62:AE62"/>
    <mergeCell ref="X55:AE55"/>
    <mergeCell ref="AF55:AH55"/>
    <mergeCell ref="AF63:AH63"/>
    <mergeCell ref="X57:AE57"/>
    <mergeCell ref="AF60:AH60"/>
    <mergeCell ref="AF61:AH61"/>
    <mergeCell ref="X58:AE58"/>
    <mergeCell ref="A20:E27"/>
    <mergeCell ref="F20:AA20"/>
    <mergeCell ref="F22:AA22"/>
    <mergeCell ref="F23:AA23"/>
    <mergeCell ref="F24:AA24"/>
    <mergeCell ref="F25:AA25"/>
    <mergeCell ref="F27:AA27"/>
    <mergeCell ref="F21:AA21"/>
    <mergeCell ref="F26:AA26"/>
    <mergeCell ref="F41:K42"/>
    <mergeCell ref="F39:Z39"/>
    <mergeCell ref="AB5:AG5"/>
    <mergeCell ref="AB19:AG19"/>
    <mergeCell ref="O13:AA13"/>
    <mergeCell ref="O14:AA14"/>
    <mergeCell ref="O15:AA15"/>
    <mergeCell ref="O16:AA16"/>
    <mergeCell ref="O17:AA17"/>
    <mergeCell ref="AB6:AG15"/>
    <mergeCell ref="J74:M74"/>
    <mergeCell ref="J73:M73"/>
    <mergeCell ref="J72:M72"/>
    <mergeCell ref="N71:R71"/>
    <mergeCell ref="N72:R72"/>
    <mergeCell ref="A39:E43"/>
    <mergeCell ref="L53:S53"/>
    <mergeCell ref="B72:I72"/>
    <mergeCell ref="B73:I73"/>
    <mergeCell ref="L41:Z41"/>
    <mergeCell ref="A79:I79"/>
    <mergeCell ref="B78:I78"/>
    <mergeCell ref="J70:M70"/>
    <mergeCell ref="J75:M75"/>
    <mergeCell ref="J78:M78"/>
    <mergeCell ref="B71:I71"/>
    <mergeCell ref="B77:I77"/>
    <mergeCell ref="B74:I74"/>
    <mergeCell ref="B75:I75"/>
    <mergeCell ref="J77:M77"/>
    <mergeCell ref="B99:I99"/>
    <mergeCell ref="J87:M87"/>
    <mergeCell ref="J88:M88"/>
    <mergeCell ref="J90:M90"/>
    <mergeCell ref="J92:M92"/>
    <mergeCell ref="A96:I96"/>
    <mergeCell ref="B92:I92"/>
    <mergeCell ref="B94:I94"/>
    <mergeCell ref="B95:I95"/>
    <mergeCell ref="B93:I93"/>
    <mergeCell ref="B97:I97"/>
    <mergeCell ref="B98:I98"/>
    <mergeCell ref="A87:I87"/>
    <mergeCell ref="A88:I88"/>
    <mergeCell ref="Z94:AC94"/>
    <mergeCell ref="AD94:AG94"/>
    <mergeCell ref="A89:I89"/>
    <mergeCell ref="J93:M93"/>
    <mergeCell ref="AD96:AG96"/>
    <mergeCell ref="AD98:AG98"/>
    <mergeCell ref="B85:I85"/>
    <mergeCell ref="A86:I86"/>
    <mergeCell ref="AD80:AG80"/>
    <mergeCell ref="AD85:AG85"/>
    <mergeCell ref="J85:M85"/>
    <mergeCell ref="S85:V85"/>
    <mergeCell ref="S82:V82"/>
    <mergeCell ref="S84:V84"/>
    <mergeCell ref="N81:R81"/>
    <mergeCell ref="J84:M84"/>
    <mergeCell ref="B80:I80"/>
    <mergeCell ref="B81:I81"/>
    <mergeCell ref="A82:I82"/>
    <mergeCell ref="B84:I84"/>
    <mergeCell ref="B83:I83"/>
    <mergeCell ref="J81:M81"/>
    <mergeCell ref="J82:M82"/>
    <mergeCell ref="Z98:AC98"/>
    <mergeCell ref="AD97:AG97"/>
    <mergeCell ref="AD93:AG93"/>
    <mergeCell ref="AD86:AG86"/>
    <mergeCell ref="AD87:AG87"/>
    <mergeCell ref="AD88:AG88"/>
    <mergeCell ref="AD90:AG90"/>
    <mergeCell ref="AD92:AG92"/>
    <mergeCell ref="AD95:AG95"/>
    <mergeCell ref="Z95:AC95"/>
    <mergeCell ref="AD99:AG99"/>
    <mergeCell ref="AD100:AG100"/>
    <mergeCell ref="Z70:AC70"/>
    <mergeCell ref="Z71:AC71"/>
    <mergeCell ref="Z72:AC72"/>
    <mergeCell ref="Z73:AC73"/>
    <mergeCell ref="Z74:AC74"/>
    <mergeCell ref="Z77:AC77"/>
    <mergeCell ref="Z78:AC78"/>
    <mergeCell ref="Z85:AC85"/>
    <mergeCell ref="Z89:AC89"/>
    <mergeCell ref="Z93:AC93"/>
    <mergeCell ref="Z86:AC86"/>
    <mergeCell ref="Z88:AC88"/>
    <mergeCell ref="Z90:AC90"/>
    <mergeCell ref="Z75:AC75"/>
    <mergeCell ref="Z83:AC83"/>
    <mergeCell ref="Z79:AC79"/>
    <mergeCell ref="Z80:AC80"/>
    <mergeCell ref="Z81:AC81"/>
    <mergeCell ref="Z76:AC76"/>
    <mergeCell ref="S80:V80"/>
    <mergeCell ref="S81:V81"/>
    <mergeCell ref="S98:V98"/>
    <mergeCell ref="S99:V99"/>
    <mergeCell ref="Z96:AC96"/>
    <mergeCell ref="Z97:AC97"/>
    <mergeCell ref="Z82:AC82"/>
    <mergeCell ref="Z99:AC99"/>
    <mergeCell ref="Z87:AC87"/>
    <mergeCell ref="Z84:AC84"/>
    <mergeCell ref="A76:I76"/>
    <mergeCell ref="B90:I90"/>
    <mergeCell ref="B91:I91"/>
    <mergeCell ref="D61:F61"/>
    <mergeCell ref="Z100:AC100"/>
    <mergeCell ref="S74:V74"/>
    <mergeCell ref="S77:V77"/>
    <mergeCell ref="S78:V78"/>
    <mergeCell ref="S83:V83"/>
    <mergeCell ref="S79:V79"/>
    <mergeCell ref="J96:M96"/>
    <mergeCell ref="J79:M79"/>
    <mergeCell ref="N73:R73"/>
    <mergeCell ref="N74:R74"/>
    <mergeCell ref="N77:R77"/>
    <mergeCell ref="N75:R75"/>
    <mergeCell ref="N88:R88"/>
    <mergeCell ref="N78:R78"/>
    <mergeCell ref="N83:R83"/>
    <mergeCell ref="N79:R79"/>
    <mergeCell ref="N82:R82"/>
    <mergeCell ref="W97:Y97"/>
    <mergeCell ref="W86:Y86"/>
    <mergeCell ref="W88:Y88"/>
    <mergeCell ref="N86:R86"/>
    <mergeCell ref="N87:R87"/>
    <mergeCell ref="N84:R84"/>
    <mergeCell ref="N85:R85"/>
    <mergeCell ref="N97:R97"/>
    <mergeCell ref="S87:V87"/>
    <mergeCell ref="N96:R96"/>
    <mergeCell ref="W74:Y74"/>
    <mergeCell ref="W77:Y77"/>
    <mergeCell ref="W78:Y78"/>
    <mergeCell ref="W83:Y83"/>
    <mergeCell ref="W96:Y96"/>
    <mergeCell ref="S75:V75"/>
    <mergeCell ref="S76:V76"/>
    <mergeCell ref="S89:V89"/>
    <mergeCell ref="S90:V90"/>
    <mergeCell ref="J104:M104"/>
    <mergeCell ref="J102:M102"/>
    <mergeCell ref="N104:R104"/>
    <mergeCell ref="W66:Y68"/>
    <mergeCell ref="W69:Y69"/>
    <mergeCell ref="W87:Y87"/>
    <mergeCell ref="W84:Y84"/>
    <mergeCell ref="W85:Y85"/>
    <mergeCell ref="W75:Y75"/>
    <mergeCell ref="W70:Y70"/>
    <mergeCell ref="A104:I104"/>
    <mergeCell ref="A102:I102"/>
    <mergeCell ref="A100:I100"/>
    <mergeCell ref="A101:I101"/>
    <mergeCell ref="Z66:AC68"/>
    <mergeCell ref="N66:R68"/>
    <mergeCell ref="W71:Y71"/>
    <mergeCell ref="W72:Y72"/>
    <mergeCell ref="A70:I70"/>
    <mergeCell ref="A53:C54"/>
    <mergeCell ref="A55:C55"/>
    <mergeCell ref="A60:C60"/>
    <mergeCell ref="D55:F55"/>
    <mergeCell ref="D56:F56"/>
    <mergeCell ref="D57:F57"/>
    <mergeCell ref="A58:C58"/>
    <mergeCell ref="D58:F58"/>
    <mergeCell ref="D59:F59"/>
    <mergeCell ref="D60:F60"/>
    <mergeCell ref="S70:V70"/>
    <mergeCell ref="S88:V88"/>
    <mergeCell ref="W73:Y73"/>
    <mergeCell ref="W100:Y100"/>
    <mergeCell ref="W99:Y99"/>
    <mergeCell ref="W79:Y79"/>
    <mergeCell ref="W80:Y80"/>
    <mergeCell ref="W81:Y81"/>
    <mergeCell ref="W82:Y82"/>
    <mergeCell ref="W98:Y98"/>
    <mergeCell ref="S97:V97"/>
    <mergeCell ref="N98:R98"/>
    <mergeCell ref="Z101:AC101"/>
    <mergeCell ref="A56:C56"/>
    <mergeCell ref="A57:C57"/>
    <mergeCell ref="J83:M83"/>
    <mergeCell ref="J97:M97"/>
    <mergeCell ref="J98:M98"/>
    <mergeCell ref="J100:M100"/>
    <mergeCell ref="J99:M99"/>
    <mergeCell ref="S86:V86"/>
    <mergeCell ref="AD66:AG68"/>
    <mergeCell ref="N102:R102"/>
    <mergeCell ref="J69:M69"/>
    <mergeCell ref="N69:R69"/>
    <mergeCell ref="S66:V68"/>
    <mergeCell ref="S69:V69"/>
    <mergeCell ref="N99:R99"/>
    <mergeCell ref="N100:R100"/>
    <mergeCell ref="S96:V96"/>
    <mergeCell ref="J66:M68"/>
    <mergeCell ref="AB37:AD37"/>
    <mergeCell ref="A61:C61"/>
    <mergeCell ref="A66:I69"/>
    <mergeCell ref="Z69:AC69"/>
    <mergeCell ref="AD70:AG70"/>
    <mergeCell ref="T62:V62"/>
    <mergeCell ref="A59:C59"/>
    <mergeCell ref="N70:R70"/>
    <mergeCell ref="L61:S61"/>
    <mergeCell ref="F6:N10"/>
    <mergeCell ref="F11:N12"/>
    <mergeCell ref="J37:P37"/>
    <mergeCell ref="Q31:AG31"/>
    <mergeCell ref="V34:X34"/>
    <mergeCell ref="V33:AA33"/>
    <mergeCell ref="V36:X36"/>
    <mergeCell ref="V37:X37"/>
    <mergeCell ref="F29:AA29"/>
    <mergeCell ref="AB18:AG18"/>
    <mergeCell ref="F31:P34"/>
    <mergeCell ref="F13:N14"/>
    <mergeCell ref="F15:N17"/>
    <mergeCell ref="V38:X38"/>
    <mergeCell ref="T36:U36"/>
    <mergeCell ref="T37:U37"/>
    <mergeCell ref="T38:U38"/>
    <mergeCell ref="T33:U34"/>
    <mergeCell ref="T32:AG32"/>
    <mergeCell ref="F18:AA18"/>
    <mergeCell ref="F35:P35"/>
    <mergeCell ref="Q35:S35"/>
    <mergeCell ref="F36:I37"/>
    <mergeCell ref="F49:L49"/>
    <mergeCell ref="F38:P38"/>
    <mergeCell ref="J36:P36"/>
    <mergeCell ref="Q38:S38"/>
    <mergeCell ref="L42:Z42"/>
    <mergeCell ref="F43:Z43"/>
    <mergeCell ref="F40:Z40"/>
    <mergeCell ref="T49:Z49"/>
    <mergeCell ref="T48:Z48"/>
    <mergeCell ref="T47:Z47"/>
    <mergeCell ref="A44:E49"/>
    <mergeCell ref="M48:S49"/>
    <mergeCell ref="M47:S47"/>
    <mergeCell ref="F46:L46"/>
    <mergeCell ref="M46:S46"/>
    <mergeCell ref="F48:L48"/>
    <mergeCell ref="F47:L47"/>
  </mergeCells>
  <printOptions/>
  <pageMargins left="0.7874015748031497" right="0.7874015748031497" top="0.7874015748031497" bottom="0.7480314960629921" header="0.5118110236220472" footer="0.5118110236220472"/>
  <pageSetup firstPageNumber="8" useFirstPageNumber="1" horizontalDpi="600" verticalDpi="600" orientation="portrait" paperSize="9" scale="83" r:id="rId1"/>
  <headerFooter scaleWithDoc="0" alignWithMargins="0">
    <oddFooter>&amp;C－&amp;P－</oddFooter>
  </headerFooter>
  <rowBreaks count="1" manualBreakCount="1">
    <brk id="63" max="255" man="1"/>
  </rowBreaks>
</worksheet>
</file>

<file path=xl/worksheets/sheet8.xml><?xml version="1.0" encoding="utf-8"?>
<worksheet xmlns="http://schemas.openxmlformats.org/spreadsheetml/2006/main" xmlns:r="http://schemas.openxmlformats.org/officeDocument/2006/relationships">
  <sheetPr>
    <tabColor indexed="34"/>
  </sheetPr>
  <dimension ref="A1:AO138"/>
  <sheetViews>
    <sheetView view="pageBreakPreview" zoomScaleSheetLayoutView="100" zoomScalePageLayoutView="0" workbookViewId="0" topLeftCell="A1">
      <selection activeCell="CF101" sqref="CF101"/>
    </sheetView>
  </sheetViews>
  <sheetFormatPr defaultColWidth="2.375" defaultRowHeight="15" customHeight="1"/>
  <cols>
    <col min="1" max="5" width="2.125" style="11" customWidth="1"/>
    <col min="6" max="16384" width="2.375" style="11" customWidth="1"/>
  </cols>
  <sheetData>
    <row r="1" ht="15" customHeight="1">
      <c r="A1" s="11" t="s">
        <v>368</v>
      </c>
    </row>
    <row r="3" spans="1:8" ht="15" customHeight="1">
      <c r="A3" s="154" t="s">
        <v>424</v>
      </c>
      <c r="B3" s="154"/>
      <c r="C3" s="154"/>
      <c r="D3" s="154"/>
      <c r="E3" s="154"/>
      <c r="F3" s="154"/>
      <c r="G3" s="154"/>
      <c r="H3" s="154"/>
    </row>
    <row r="4" spans="34:38" ht="15" customHeight="1" thickBot="1">
      <c r="AH4" s="472"/>
      <c r="AI4" s="472"/>
      <c r="AJ4" s="472"/>
      <c r="AL4" s="139" t="s">
        <v>189</v>
      </c>
    </row>
    <row r="5" spans="1:38" ht="15" customHeight="1">
      <c r="A5" s="1285"/>
      <c r="B5" s="1286"/>
      <c r="C5" s="1286"/>
      <c r="D5" s="1286"/>
      <c r="E5" s="1287"/>
      <c r="F5" s="648" t="s">
        <v>192</v>
      </c>
      <c r="G5" s="648"/>
      <c r="H5" s="648"/>
      <c r="I5" s="648" t="s">
        <v>193</v>
      </c>
      <c r="J5" s="648"/>
      <c r="K5" s="648"/>
      <c r="L5" s="648"/>
      <c r="M5" s="648"/>
      <c r="N5" s="648"/>
      <c r="O5" s="1309" t="s">
        <v>194</v>
      </c>
      <c r="P5" s="922"/>
      <c r="Q5" s="922"/>
      <c r="R5" s="922"/>
      <c r="S5" s="922"/>
      <c r="T5" s="923"/>
      <c r="U5" s="1309" t="s">
        <v>195</v>
      </c>
      <c r="V5" s="922"/>
      <c r="W5" s="922"/>
      <c r="X5" s="922"/>
      <c r="Y5" s="922"/>
      <c r="Z5" s="923"/>
      <c r="AA5" s="1309" t="s">
        <v>196</v>
      </c>
      <c r="AB5" s="922"/>
      <c r="AC5" s="922"/>
      <c r="AD5" s="922"/>
      <c r="AE5" s="922"/>
      <c r="AF5" s="922"/>
      <c r="AG5" s="922"/>
      <c r="AH5" s="922"/>
      <c r="AI5" s="922"/>
      <c r="AJ5" s="922"/>
      <c r="AK5" s="922"/>
      <c r="AL5" s="1355"/>
    </row>
    <row r="6" spans="1:38" ht="15" customHeight="1" thickBot="1">
      <c r="A6" s="1288"/>
      <c r="B6" s="1289"/>
      <c r="C6" s="1289"/>
      <c r="D6" s="1289"/>
      <c r="E6" s="1290"/>
      <c r="F6" s="882" t="s">
        <v>875</v>
      </c>
      <c r="G6" s="882"/>
      <c r="H6" s="882"/>
      <c r="I6" s="882" t="s">
        <v>111</v>
      </c>
      <c r="J6" s="882"/>
      <c r="K6" s="882"/>
      <c r="L6" s="882"/>
      <c r="M6" s="882"/>
      <c r="N6" s="882"/>
      <c r="O6" s="1341" t="s">
        <v>876</v>
      </c>
      <c r="P6" s="1342"/>
      <c r="Q6" s="1342"/>
      <c r="R6" s="1342"/>
      <c r="S6" s="1342"/>
      <c r="T6" s="1343"/>
      <c r="U6" s="1341" t="s">
        <v>110</v>
      </c>
      <c r="V6" s="1342"/>
      <c r="W6" s="1342"/>
      <c r="X6" s="1342"/>
      <c r="Y6" s="1342"/>
      <c r="Z6" s="1343"/>
      <c r="AA6" s="1356" t="s">
        <v>109</v>
      </c>
      <c r="AB6" s="875"/>
      <c r="AC6" s="875"/>
      <c r="AD6" s="875"/>
      <c r="AE6" s="875"/>
      <c r="AF6" s="875"/>
      <c r="AG6" s="875"/>
      <c r="AH6" s="875"/>
      <c r="AI6" s="875"/>
      <c r="AJ6" s="875"/>
      <c r="AK6" s="875"/>
      <c r="AL6" s="1357"/>
    </row>
    <row r="7" spans="1:38" ht="24" customHeight="1">
      <c r="A7" s="1368" t="s">
        <v>78</v>
      </c>
      <c r="B7" s="922"/>
      <c r="C7" s="922"/>
      <c r="D7" s="922"/>
      <c r="E7" s="923"/>
      <c r="F7" s="1283">
        <v>4400</v>
      </c>
      <c r="G7" s="1283"/>
      <c r="H7" s="1283"/>
      <c r="I7" s="1284">
        <v>6600</v>
      </c>
      <c r="J7" s="1284"/>
      <c r="K7" s="1284"/>
      <c r="L7" s="1284"/>
      <c r="M7" s="1284"/>
      <c r="N7" s="1284"/>
      <c r="O7" s="1344">
        <v>8800</v>
      </c>
      <c r="P7" s="1345"/>
      <c r="Q7" s="1345"/>
      <c r="R7" s="1345"/>
      <c r="S7" s="1345"/>
      <c r="T7" s="1346"/>
      <c r="U7" s="1344">
        <v>11000</v>
      </c>
      <c r="V7" s="1345"/>
      <c r="W7" s="1345"/>
      <c r="X7" s="1345"/>
      <c r="Y7" s="1345"/>
      <c r="Z7" s="1346"/>
      <c r="AA7" s="1344">
        <v>13200</v>
      </c>
      <c r="AB7" s="1345"/>
      <c r="AC7" s="1345"/>
      <c r="AD7" s="1345"/>
      <c r="AE7" s="1345"/>
      <c r="AF7" s="1345"/>
      <c r="AG7" s="1345"/>
      <c r="AH7" s="1345"/>
      <c r="AI7" s="1345"/>
      <c r="AJ7" s="1345"/>
      <c r="AK7" s="1345"/>
      <c r="AL7" s="1354"/>
    </row>
    <row r="8" spans="1:38" ht="24" customHeight="1">
      <c r="A8" s="1369" t="s">
        <v>357</v>
      </c>
      <c r="B8" s="1370"/>
      <c r="C8" s="1370"/>
      <c r="D8" s="1370"/>
      <c r="E8" s="1371"/>
      <c r="F8" s="1291">
        <v>13200</v>
      </c>
      <c r="G8" s="1291"/>
      <c r="H8" s="1291"/>
      <c r="I8" s="1292">
        <v>19800</v>
      </c>
      <c r="J8" s="1292"/>
      <c r="K8" s="1292"/>
      <c r="L8" s="1292"/>
      <c r="M8" s="1292"/>
      <c r="N8" s="1292"/>
      <c r="O8" s="1347">
        <v>26400</v>
      </c>
      <c r="P8" s="1348"/>
      <c r="Q8" s="1348"/>
      <c r="R8" s="1348"/>
      <c r="S8" s="1348"/>
      <c r="T8" s="1349"/>
      <c r="U8" s="1347">
        <v>33000</v>
      </c>
      <c r="V8" s="1348"/>
      <c r="W8" s="1348"/>
      <c r="X8" s="1348"/>
      <c r="Y8" s="1348"/>
      <c r="Z8" s="1349"/>
      <c r="AA8" s="1347">
        <v>39600</v>
      </c>
      <c r="AB8" s="1348"/>
      <c r="AC8" s="1348"/>
      <c r="AD8" s="1348"/>
      <c r="AE8" s="1348"/>
      <c r="AF8" s="1348"/>
      <c r="AG8" s="1348"/>
      <c r="AH8" s="1348"/>
      <c r="AI8" s="1348"/>
      <c r="AJ8" s="1348"/>
      <c r="AK8" s="1348"/>
      <c r="AL8" s="1358"/>
    </row>
    <row r="9" spans="1:38" ht="24" customHeight="1" thickBot="1">
      <c r="A9" s="1372" t="s">
        <v>877</v>
      </c>
      <c r="B9" s="1370"/>
      <c r="C9" s="1370"/>
      <c r="D9" s="1370"/>
      <c r="E9" s="1371"/>
      <c r="F9" s="1293">
        <v>17600</v>
      </c>
      <c r="G9" s="1293"/>
      <c r="H9" s="1293"/>
      <c r="I9" s="1294">
        <v>26400</v>
      </c>
      <c r="J9" s="1294"/>
      <c r="K9" s="1294"/>
      <c r="L9" s="1294"/>
      <c r="M9" s="1294"/>
      <c r="N9" s="1294"/>
      <c r="O9" s="1295">
        <v>35200</v>
      </c>
      <c r="P9" s="1296"/>
      <c r="Q9" s="1296"/>
      <c r="R9" s="1296"/>
      <c r="S9" s="1296"/>
      <c r="T9" s="1297"/>
      <c r="U9" s="1295">
        <v>44000</v>
      </c>
      <c r="V9" s="1296"/>
      <c r="W9" s="1296"/>
      <c r="X9" s="1296"/>
      <c r="Y9" s="1296"/>
      <c r="Z9" s="1297"/>
      <c r="AA9" s="1295">
        <v>52800</v>
      </c>
      <c r="AB9" s="1296"/>
      <c r="AC9" s="1296"/>
      <c r="AD9" s="1296"/>
      <c r="AE9" s="1296"/>
      <c r="AF9" s="1296"/>
      <c r="AG9" s="1296"/>
      <c r="AH9" s="1296"/>
      <c r="AI9" s="1296"/>
      <c r="AJ9" s="1296"/>
      <c r="AK9" s="1296"/>
      <c r="AL9" s="1353"/>
    </row>
    <row r="10" spans="1:38" ht="15" customHeight="1">
      <c r="A10" s="814" t="s">
        <v>662</v>
      </c>
      <c r="B10" s="815"/>
      <c r="C10" s="815"/>
      <c r="D10" s="815"/>
      <c r="E10" s="1373"/>
      <c r="F10" s="1298">
        <v>17600</v>
      </c>
      <c r="G10" s="1298"/>
      <c r="H10" s="1298"/>
      <c r="I10" s="1300">
        <v>26400</v>
      </c>
      <c r="J10" s="1301"/>
      <c r="K10" s="1301"/>
      <c r="L10" s="1301"/>
      <c r="M10" s="1301"/>
      <c r="N10" s="1302"/>
      <c r="O10" s="1344">
        <v>35200</v>
      </c>
      <c r="P10" s="1345"/>
      <c r="Q10" s="1345"/>
      <c r="R10" s="1345"/>
      <c r="S10" s="1345"/>
      <c r="T10" s="1346"/>
      <c r="U10" s="1344">
        <v>44000</v>
      </c>
      <c r="V10" s="1345"/>
      <c r="W10" s="1345"/>
      <c r="X10" s="1345"/>
      <c r="Y10" s="1345"/>
      <c r="Z10" s="1346"/>
      <c r="AA10" s="1344">
        <v>52800</v>
      </c>
      <c r="AB10" s="1345"/>
      <c r="AC10" s="1345"/>
      <c r="AD10" s="1345"/>
      <c r="AE10" s="1345"/>
      <c r="AF10" s="1345"/>
      <c r="AG10" s="1345"/>
      <c r="AH10" s="1345"/>
      <c r="AI10" s="1345"/>
      <c r="AJ10" s="1345"/>
      <c r="AK10" s="1345"/>
      <c r="AL10" s="1354"/>
    </row>
    <row r="11" spans="1:38" ht="15" customHeight="1" thickBot="1">
      <c r="A11" s="820"/>
      <c r="B11" s="821"/>
      <c r="C11" s="821"/>
      <c r="D11" s="821"/>
      <c r="E11" s="1361"/>
      <c r="F11" s="1293"/>
      <c r="G11" s="1293"/>
      <c r="H11" s="1293"/>
      <c r="I11" s="1323"/>
      <c r="J11" s="1324"/>
      <c r="K11" s="1324"/>
      <c r="L11" s="1324"/>
      <c r="M11" s="1324"/>
      <c r="N11" s="1325"/>
      <c r="O11" s="1295"/>
      <c r="P11" s="1296"/>
      <c r="Q11" s="1296"/>
      <c r="R11" s="1296"/>
      <c r="S11" s="1296"/>
      <c r="T11" s="1297"/>
      <c r="U11" s="1295"/>
      <c r="V11" s="1296"/>
      <c r="W11" s="1296"/>
      <c r="X11" s="1296"/>
      <c r="Y11" s="1296"/>
      <c r="Z11" s="1297"/>
      <c r="AA11" s="1295"/>
      <c r="AB11" s="1296"/>
      <c r="AC11" s="1296"/>
      <c r="AD11" s="1296"/>
      <c r="AE11" s="1296"/>
      <c r="AF11" s="1296"/>
      <c r="AG11" s="1296"/>
      <c r="AH11" s="1296"/>
      <c r="AI11" s="1296"/>
      <c r="AJ11" s="1296"/>
      <c r="AK11" s="1296"/>
      <c r="AL11" s="1353"/>
    </row>
    <row r="12" spans="1:38" ht="15" customHeight="1">
      <c r="A12" s="1285"/>
      <c r="B12" s="1286"/>
      <c r="C12" s="1286"/>
      <c r="D12" s="1286"/>
      <c r="E12" s="1287"/>
      <c r="F12" s="1299" t="s">
        <v>192</v>
      </c>
      <c r="G12" s="1299"/>
      <c r="H12" s="1299"/>
      <c r="I12" s="1299" t="s">
        <v>193</v>
      </c>
      <c r="J12" s="1299"/>
      <c r="K12" s="1299"/>
      <c r="L12" s="1299" t="s">
        <v>194</v>
      </c>
      <c r="M12" s="1299"/>
      <c r="N12" s="1299"/>
      <c r="O12" s="1362" t="s">
        <v>195</v>
      </c>
      <c r="P12" s="1363"/>
      <c r="Q12" s="1363"/>
      <c r="R12" s="1363"/>
      <c r="S12" s="1363"/>
      <c r="T12" s="1364"/>
      <c r="U12" s="1362" t="s">
        <v>196</v>
      </c>
      <c r="V12" s="1363"/>
      <c r="W12" s="1363"/>
      <c r="X12" s="1363"/>
      <c r="Y12" s="1363"/>
      <c r="Z12" s="1364"/>
      <c r="AA12" s="1316" t="s">
        <v>718</v>
      </c>
      <c r="AB12" s="1316"/>
      <c r="AC12" s="1316"/>
      <c r="AD12" s="1317" t="s">
        <v>719</v>
      </c>
      <c r="AE12" s="1318"/>
      <c r="AF12" s="1318"/>
      <c r="AG12" s="1318"/>
      <c r="AH12" s="1318"/>
      <c r="AI12" s="1318"/>
      <c r="AJ12" s="1318"/>
      <c r="AK12" s="1318"/>
      <c r="AL12" s="1319"/>
    </row>
    <row r="13" spans="1:38" ht="15" customHeight="1">
      <c r="A13" s="1288"/>
      <c r="B13" s="1289"/>
      <c r="C13" s="1289"/>
      <c r="D13" s="1289"/>
      <c r="E13" s="1290"/>
      <c r="F13" s="1035" t="s">
        <v>875</v>
      </c>
      <c r="G13" s="1035"/>
      <c r="H13" s="1035"/>
      <c r="I13" s="1035" t="s">
        <v>720</v>
      </c>
      <c r="J13" s="1035"/>
      <c r="K13" s="1035"/>
      <c r="L13" s="1035" t="s">
        <v>111</v>
      </c>
      <c r="M13" s="1035"/>
      <c r="N13" s="1035"/>
      <c r="O13" s="1060" t="s">
        <v>876</v>
      </c>
      <c r="P13" s="1061"/>
      <c r="Q13" s="1061"/>
      <c r="R13" s="1061"/>
      <c r="S13" s="1061"/>
      <c r="T13" s="1062"/>
      <c r="U13" s="1060" t="s">
        <v>872</v>
      </c>
      <c r="V13" s="1061"/>
      <c r="W13" s="1061"/>
      <c r="X13" s="1061"/>
      <c r="Y13" s="1061"/>
      <c r="Z13" s="1062"/>
      <c r="AA13" s="1035" t="s">
        <v>109</v>
      </c>
      <c r="AB13" s="1035"/>
      <c r="AC13" s="1035"/>
      <c r="AD13" s="1060" t="s">
        <v>900</v>
      </c>
      <c r="AE13" s="1061"/>
      <c r="AF13" s="1061"/>
      <c r="AG13" s="1061"/>
      <c r="AH13" s="1061"/>
      <c r="AI13" s="1061"/>
      <c r="AJ13" s="1061"/>
      <c r="AK13" s="1061"/>
      <c r="AL13" s="1365"/>
    </row>
    <row r="14" spans="1:38" ht="15" customHeight="1">
      <c r="A14" s="1359" t="s">
        <v>873</v>
      </c>
      <c r="B14" s="1049"/>
      <c r="C14" s="1049"/>
      <c r="D14" s="1049"/>
      <c r="E14" s="1360"/>
      <c r="F14" s="1291">
        <v>24000</v>
      </c>
      <c r="G14" s="1291"/>
      <c r="H14" s="1291"/>
      <c r="I14" s="1291">
        <v>24000</v>
      </c>
      <c r="J14" s="1291"/>
      <c r="K14" s="1291"/>
      <c r="L14" s="1291">
        <v>35900</v>
      </c>
      <c r="M14" s="1291"/>
      <c r="N14" s="1291"/>
      <c r="O14" s="1320">
        <v>47900</v>
      </c>
      <c r="P14" s="1321"/>
      <c r="Q14" s="1321"/>
      <c r="R14" s="1321"/>
      <c r="S14" s="1321"/>
      <c r="T14" s="1322"/>
      <c r="U14" s="1320">
        <v>59900</v>
      </c>
      <c r="V14" s="1321"/>
      <c r="W14" s="1321"/>
      <c r="X14" s="1321"/>
      <c r="Y14" s="1321"/>
      <c r="Z14" s="1322"/>
      <c r="AA14" s="1291">
        <v>71900</v>
      </c>
      <c r="AB14" s="1291"/>
      <c r="AC14" s="1291"/>
      <c r="AD14" s="1320">
        <v>83900</v>
      </c>
      <c r="AE14" s="1321"/>
      <c r="AF14" s="1321"/>
      <c r="AG14" s="1321"/>
      <c r="AH14" s="1321"/>
      <c r="AI14" s="1321"/>
      <c r="AJ14" s="1321"/>
      <c r="AK14" s="1321"/>
      <c r="AL14" s="1366"/>
    </row>
    <row r="15" spans="1:38" ht="15" customHeight="1" thickBot="1">
      <c r="A15" s="820"/>
      <c r="B15" s="821"/>
      <c r="C15" s="821"/>
      <c r="D15" s="821"/>
      <c r="E15" s="1361"/>
      <c r="F15" s="1293"/>
      <c r="G15" s="1293"/>
      <c r="H15" s="1293"/>
      <c r="I15" s="1293"/>
      <c r="J15" s="1293"/>
      <c r="K15" s="1293"/>
      <c r="L15" s="1293"/>
      <c r="M15" s="1293"/>
      <c r="N15" s="1293"/>
      <c r="O15" s="1323"/>
      <c r="P15" s="1324"/>
      <c r="Q15" s="1324"/>
      <c r="R15" s="1324"/>
      <c r="S15" s="1324"/>
      <c r="T15" s="1325"/>
      <c r="U15" s="1323"/>
      <c r="V15" s="1324"/>
      <c r="W15" s="1324"/>
      <c r="X15" s="1324"/>
      <c r="Y15" s="1324"/>
      <c r="Z15" s="1325"/>
      <c r="AA15" s="1293"/>
      <c r="AB15" s="1293"/>
      <c r="AC15" s="1293"/>
      <c r="AD15" s="1323"/>
      <c r="AE15" s="1324"/>
      <c r="AF15" s="1324"/>
      <c r="AG15" s="1324"/>
      <c r="AH15" s="1324"/>
      <c r="AI15" s="1324"/>
      <c r="AJ15" s="1324"/>
      <c r="AK15" s="1324"/>
      <c r="AL15" s="1367"/>
    </row>
    <row r="16" spans="1:38" ht="12" customHeight="1">
      <c r="A16" s="1285"/>
      <c r="B16" s="1286"/>
      <c r="C16" s="1286"/>
      <c r="D16" s="1286"/>
      <c r="E16" s="1287"/>
      <c r="F16" s="1300" t="s">
        <v>192</v>
      </c>
      <c r="G16" s="1301"/>
      <c r="H16" s="1302"/>
      <c r="I16" s="1300" t="s">
        <v>193</v>
      </c>
      <c r="J16" s="1301"/>
      <c r="K16" s="1302"/>
      <c r="L16" s="1300" t="s">
        <v>194</v>
      </c>
      <c r="M16" s="1301"/>
      <c r="N16" s="1302"/>
      <c r="O16" s="1300" t="s">
        <v>195</v>
      </c>
      <c r="P16" s="1301"/>
      <c r="Q16" s="1301"/>
      <c r="R16" s="1301"/>
      <c r="S16" s="1301"/>
      <c r="T16" s="1302"/>
      <c r="U16" s="1300" t="s">
        <v>196</v>
      </c>
      <c r="V16" s="1301"/>
      <c r="W16" s="1302"/>
      <c r="X16" s="1300" t="s">
        <v>718</v>
      </c>
      <c r="Y16" s="1301"/>
      <c r="Z16" s="1302"/>
      <c r="AA16" s="1300" t="s">
        <v>719</v>
      </c>
      <c r="AB16" s="1301"/>
      <c r="AC16" s="1302"/>
      <c r="AD16" s="1300" t="s">
        <v>210</v>
      </c>
      <c r="AE16" s="1301"/>
      <c r="AF16" s="1302"/>
      <c r="AG16" s="1300" t="s">
        <v>211</v>
      </c>
      <c r="AH16" s="1301"/>
      <c r="AI16" s="1302"/>
      <c r="AJ16" s="1335" t="s">
        <v>212</v>
      </c>
      <c r="AK16" s="1336"/>
      <c r="AL16" s="1337"/>
    </row>
    <row r="17" spans="1:38" ht="12">
      <c r="A17" s="1329"/>
      <c r="B17" s="1330"/>
      <c r="C17" s="1330"/>
      <c r="D17" s="1330"/>
      <c r="E17" s="1331"/>
      <c r="F17" s="1303"/>
      <c r="G17" s="1304"/>
      <c r="H17" s="1305"/>
      <c r="I17" s="1303"/>
      <c r="J17" s="1304"/>
      <c r="K17" s="1305"/>
      <c r="L17" s="1303"/>
      <c r="M17" s="1304"/>
      <c r="N17" s="1305"/>
      <c r="O17" s="1350" t="s">
        <v>217</v>
      </c>
      <c r="P17" s="1351"/>
      <c r="Q17" s="1352"/>
      <c r="R17" s="1304"/>
      <c r="S17" s="1304"/>
      <c r="T17" s="1305"/>
      <c r="U17" s="1303"/>
      <c r="V17" s="1304"/>
      <c r="W17" s="1305"/>
      <c r="X17" s="1303"/>
      <c r="Y17" s="1304"/>
      <c r="Z17" s="1305"/>
      <c r="AA17" s="1303"/>
      <c r="AB17" s="1304"/>
      <c r="AC17" s="1305"/>
      <c r="AD17" s="1303"/>
      <c r="AE17" s="1304"/>
      <c r="AF17" s="1305"/>
      <c r="AG17" s="1303"/>
      <c r="AH17" s="1304"/>
      <c r="AI17" s="1305"/>
      <c r="AJ17" s="1338"/>
      <c r="AK17" s="1339"/>
      <c r="AL17" s="1340"/>
    </row>
    <row r="18" spans="1:38" ht="15" customHeight="1">
      <c r="A18" s="1288"/>
      <c r="B18" s="1289"/>
      <c r="C18" s="1289"/>
      <c r="D18" s="1289"/>
      <c r="E18" s="1290"/>
      <c r="F18" s="1035" t="s">
        <v>875</v>
      </c>
      <c r="G18" s="1035"/>
      <c r="H18" s="1035"/>
      <c r="I18" s="1035" t="s">
        <v>720</v>
      </c>
      <c r="J18" s="1035"/>
      <c r="K18" s="1035"/>
      <c r="L18" s="1035" t="s">
        <v>111</v>
      </c>
      <c r="M18" s="1035"/>
      <c r="N18" s="1035"/>
      <c r="O18" s="1035" t="s">
        <v>213</v>
      </c>
      <c r="P18" s="1035"/>
      <c r="Q18" s="1326"/>
      <c r="R18" s="1062" t="s">
        <v>876</v>
      </c>
      <c r="S18" s="1035"/>
      <c r="T18" s="1035"/>
      <c r="U18" s="1035" t="s">
        <v>214</v>
      </c>
      <c r="V18" s="1035"/>
      <c r="W18" s="1035"/>
      <c r="X18" s="1035" t="s">
        <v>110</v>
      </c>
      <c r="Y18" s="1035"/>
      <c r="Z18" s="1035"/>
      <c r="AA18" s="1035" t="s">
        <v>109</v>
      </c>
      <c r="AB18" s="1035"/>
      <c r="AC18" s="1035"/>
      <c r="AD18" s="1035" t="s">
        <v>900</v>
      </c>
      <c r="AE18" s="1035"/>
      <c r="AF18" s="1035"/>
      <c r="AG18" s="1035" t="s">
        <v>215</v>
      </c>
      <c r="AH18" s="1035"/>
      <c r="AI18" s="1035"/>
      <c r="AJ18" s="1035" t="s">
        <v>216</v>
      </c>
      <c r="AK18" s="1035"/>
      <c r="AL18" s="1036"/>
    </row>
    <row r="19" spans="1:38" ht="15" customHeight="1">
      <c r="A19" s="1359" t="s">
        <v>209</v>
      </c>
      <c r="B19" s="1049"/>
      <c r="C19" s="1049"/>
      <c r="D19" s="1049"/>
      <c r="E19" s="1360"/>
      <c r="F19" s="1291">
        <v>24500</v>
      </c>
      <c r="G19" s="1291"/>
      <c r="H19" s="1291"/>
      <c r="I19" s="1291">
        <v>24500</v>
      </c>
      <c r="J19" s="1291"/>
      <c r="K19" s="1291"/>
      <c r="L19" s="1291">
        <v>36800</v>
      </c>
      <c r="M19" s="1291"/>
      <c r="N19" s="1291"/>
      <c r="O19" s="1291">
        <v>42900</v>
      </c>
      <c r="P19" s="1291"/>
      <c r="Q19" s="1327"/>
      <c r="R19" s="1375">
        <v>49100</v>
      </c>
      <c r="S19" s="1291"/>
      <c r="T19" s="1291"/>
      <c r="U19" s="1291">
        <v>55200</v>
      </c>
      <c r="V19" s="1291"/>
      <c r="W19" s="1291"/>
      <c r="X19" s="1291">
        <v>61300</v>
      </c>
      <c r="Y19" s="1291"/>
      <c r="Z19" s="1291"/>
      <c r="AA19" s="1291">
        <v>73600</v>
      </c>
      <c r="AB19" s="1291"/>
      <c r="AC19" s="1291"/>
      <c r="AD19" s="1291">
        <v>85900</v>
      </c>
      <c r="AE19" s="1291"/>
      <c r="AF19" s="1291"/>
      <c r="AG19" s="1291">
        <v>92000</v>
      </c>
      <c r="AH19" s="1291"/>
      <c r="AI19" s="1291"/>
      <c r="AJ19" s="1291">
        <v>98100</v>
      </c>
      <c r="AK19" s="1291"/>
      <c r="AL19" s="1333"/>
    </row>
    <row r="20" spans="1:38" ht="15" customHeight="1" thickBot="1">
      <c r="A20" s="820"/>
      <c r="B20" s="821"/>
      <c r="C20" s="821"/>
      <c r="D20" s="821"/>
      <c r="E20" s="1361"/>
      <c r="F20" s="1293"/>
      <c r="G20" s="1293"/>
      <c r="H20" s="1293"/>
      <c r="I20" s="1293"/>
      <c r="J20" s="1293"/>
      <c r="K20" s="1293"/>
      <c r="L20" s="1293"/>
      <c r="M20" s="1293"/>
      <c r="N20" s="1293"/>
      <c r="O20" s="1293"/>
      <c r="P20" s="1293"/>
      <c r="Q20" s="1328"/>
      <c r="R20" s="1376"/>
      <c r="S20" s="1293"/>
      <c r="T20" s="1293"/>
      <c r="U20" s="1293"/>
      <c r="V20" s="1293"/>
      <c r="W20" s="1293"/>
      <c r="X20" s="1293"/>
      <c r="Y20" s="1293"/>
      <c r="Z20" s="1293"/>
      <c r="AA20" s="1293"/>
      <c r="AB20" s="1293"/>
      <c r="AC20" s="1293"/>
      <c r="AD20" s="1293"/>
      <c r="AE20" s="1293"/>
      <c r="AF20" s="1293"/>
      <c r="AG20" s="1293"/>
      <c r="AH20" s="1293"/>
      <c r="AI20" s="1293"/>
      <c r="AJ20" s="1293"/>
      <c r="AK20" s="1293"/>
      <c r="AL20" s="1334"/>
    </row>
    <row r="21" spans="1:41" ht="12" customHeight="1">
      <c r="A21" s="1285"/>
      <c r="B21" s="1286"/>
      <c r="C21" s="1286"/>
      <c r="D21" s="1286"/>
      <c r="E21" s="1287"/>
      <c r="F21" s="1300" t="s">
        <v>192</v>
      </c>
      <c r="G21" s="1301"/>
      <c r="H21" s="1302"/>
      <c r="I21" s="1300" t="s">
        <v>193</v>
      </c>
      <c r="J21" s="1301"/>
      <c r="K21" s="1302"/>
      <c r="L21" s="1300" t="s">
        <v>194</v>
      </c>
      <c r="M21" s="1301"/>
      <c r="N21" s="1301"/>
      <c r="O21" s="1301"/>
      <c r="P21" s="1301"/>
      <c r="Q21" s="1302"/>
      <c r="R21" s="1300" t="s">
        <v>195</v>
      </c>
      <c r="S21" s="1301"/>
      <c r="T21" s="1301"/>
      <c r="U21" s="1301"/>
      <c r="V21" s="1301"/>
      <c r="W21" s="1302"/>
      <c r="X21" s="1300" t="s">
        <v>196</v>
      </c>
      <c r="Y21" s="1301"/>
      <c r="Z21" s="1302"/>
      <c r="AA21" s="1300" t="s">
        <v>718</v>
      </c>
      <c r="AB21" s="1301"/>
      <c r="AC21" s="1302"/>
      <c r="AD21" s="1300" t="s">
        <v>719</v>
      </c>
      <c r="AE21" s="1301"/>
      <c r="AF21" s="1302"/>
      <c r="AG21" s="1300" t="s">
        <v>210</v>
      </c>
      <c r="AH21" s="1301"/>
      <c r="AI21" s="1302"/>
      <c r="AJ21" s="1300" t="s">
        <v>211</v>
      </c>
      <c r="AK21" s="1301"/>
      <c r="AL21" s="1302"/>
      <c r="AM21" s="1335" t="s">
        <v>212</v>
      </c>
      <c r="AN21" s="1336"/>
      <c r="AO21" s="1337"/>
    </row>
    <row r="22" spans="1:41" ht="12" customHeight="1">
      <c r="A22" s="1329"/>
      <c r="B22" s="1330"/>
      <c r="C22" s="1330"/>
      <c r="D22" s="1330"/>
      <c r="E22" s="1331"/>
      <c r="F22" s="1303"/>
      <c r="G22" s="1304"/>
      <c r="H22" s="1305"/>
      <c r="I22" s="1303"/>
      <c r="J22" s="1304"/>
      <c r="K22" s="1305"/>
      <c r="L22" s="1350" t="s">
        <v>217</v>
      </c>
      <c r="M22" s="1351"/>
      <c r="N22" s="1352"/>
      <c r="O22" s="1304"/>
      <c r="P22" s="1304"/>
      <c r="Q22" s="1305"/>
      <c r="R22" s="1350" t="s">
        <v>217</v>
      </c>
      <c r="S22" s="1351"/>
      <c r="T22" s="1352"/>
      <c r="U22" s="1304"/>
      <c r="V22" s="1304"/>
      <c r="W22" s="1305"/>
      <c r="X22" s="1303"/>
      <c r="Y22" s="1304"/>
      <c r="Z22" s="1305"/>
      <c r="AA22" s="1303"/>
      <c r="AB22" s="1304"/>
      <c r="AC22" s="1305"/>
      <c r="AD22" s="1303"/>
      <c r="AE22" s="1304"/>
      <c r="AF22" s="1305"/>
      <c r="AG22" s="1303"/>
      <c r="AH22" s="1304"/>
      <c r="AI22" s="1305"/>
      <c r="AJ22" s="1303"/>
      <c r="AK22" s="1304"/>
      <c r="AL22" s="1305"/>
      <c r="AM22" s="1338"/>
      <c r="AN22" s="1339"/>
      <c r="AO22" s="1340"/>
    </row>
    <row r="23" spans="1:41" ht="15" customHeight="1">
      <c r="A23" s="1288"/>
      <c r="B23" s="1289"/>
      <c r="C23" s="1289"/>
      <c r="D23" s="1289"/>
      <c r="E23" s="1290"/>
      <c r="F23" s="1035" t="s">
        <v>875</v>
      </c>
      <c r="G23" s="1035"/>
      <c r="H23" s="1035"/>
      <c r="I23" s="1035" t="s">
        <v>720</v>
      </c>
      <c r="J23" s="1035"/>
      <c r="K23" s="1035"/>
      <c r="L23" s="1035" t="s">
        <v>440</v>
      </c>
      <c r="M23" s="1035"/>
      <c r="N23" s="1326"/>
      <c r="O23" s="1062" t="s">
        <v>111</v>
      </c>
      <c r="P23" s="1035"/>
      <c r="Q23" s="1035"/>
      <c r="R23" s="1035" t="s">
        <v>213</v>
      </c>
      <c r="S23" s="1035"/>
      <c r="T23" s="1326"/>
      <c r="U23" s="1062" t="s">
        <v>876</v>
      </c>
      <c r="V23" s="1035"/>
      <c r="W23" s="1035"/>
      <c r="X23" s="1035" t="s">
        <v>214</v>
      </c>
      <c r="Y23" s="1035"/>
      <c r="Z23" s="1035"/>
      <c r="AA23" s="1035" t="s">
        <v>110</v>
      </c>
      <c r="AB23" s="1035"/>
      <c r="AC23" s="1035"/>
      <c r="AD23" s="1035" t="s">
        <v>109</v>
      </c>
      <c r="AE23" s="1035"/>
      <c r="AF23" s="1035"/>
      <c r="AG23" s="1035" t="s">
        <v>900</v>
      </c>
      <c r="AH23" s="1035"/>
      <c r="AI23" s="1035"/>
      <c r="AJ23" s="1035" t="s">
        <v>215</v>
      </c>
      <c r="AK23" s="1035"/>
      <c r="AL23" s="1035"/>
      <c r="AM23" s="1035" t="s">
        <v>216</v>
      </c>
      <c r="AN23" s="1035"/>
      <c r="AO23" s="1036"/>
    </row>
    <row r="24" spans="1:41" ht="15" customHeight="1">
      <c r="A24" s="1359" t="s">
        <v>439</v>
      </c>
      <c r="B24" s="1049"/>
      <c r="C24" s="1049"/>
      <c r="D24" s="1049"/>
      <c r="E24" s="1360"/>
      <c r="F24" s="1291">
        <v>29700</v>
      </c>
      <c r="G24" s="1291"/>
      <c r="H24" s="1291"/>
      <c r="I24" s="1291">
        <v>29700</v>
      </c>
      <c r="J24" s="1291"/>
      <c r="K24" s="1291"/>
      <c r="L24" s="1291">
        <v>37100</v>
      </c>
      <c r="M24" s="1291"/>
      <c r="N24" s="1291"/>
      <c r="O24" s="1291">
        <v>44500</v>
      </c>
      <c r="P24" s="1291"/>
      <c r="Q24" s="1327"/>
      <c r="R24" s="1375">
        <v>51900</v>
      </c>
      <c r="S24" s="1291"/>
      <c r="T24" s="1291"/>
      <c r="U24" s="1291">
        <v>59400</v>
      </c>
      <c r="V24" s="1291"/>
      <c r="W24" s="1291"/>
      <c r="X24" s="1291">
        <v>66800</v>
      </c>
      <c r="Y24" s="1291"/>
      <c r="Z24" s="1291"/>
      <c r="AA24" s="1291">
        <v>74200</v>
      </c>
      <c r="AB24" s="1291"/>
      <c r="AC24" s="1291"/>
      <c r="AD24" s="1291">
        <v>89000</v>
      </c>
      <c r="AE24" s="1291"/>
      <c r="AF24" s="1291"/>
      <c r="AG24" s="1291">
        <v>103900</v>
      </c>
      <c r="AH24" s="1291"/>
      <c r="AI24" s="1291"/>
      <c r="AJ24" s="1291">
        <v>111300</v>
      </c>
      <c r="AK24" s="1291"/>
      <c r="AL24" s="1291"/>
      <c r="AM24" s="1375">
        <v>118700</v>
      </c>
      <c r="AN24" s="1291"/>
      <c r="AO24" s="1333"/>
    </row>
    <row r="25" spans="1:41" ht="15" customHeight="1" thickBot="1">
      <c r="A25" s="820"/>
      <c r="B25" s="821"/>
      <c r="C25" s="821"/>
      <c r="D25" s="821"/>
      <c r="E25" s="1361"/>
      <c r="F25" s="1293"/>
      <c r="G25" s="1293"/>
      <c r="H25" s="1293"/>
      <c r="I25" s="1293"/>
      <c r="J25" s="1293"/>
      <c r="K25" s="1293"/>
      <c r="L25" s="1293"/>
      <c r="M25" s="1293"/>
      <c r="N25" s="1293"/>
      <c r="O25" s="1293"/>
      <c r="P25" s="1293"/>
      <c r="Q25" s="1328"/>
      <c r="R25" s="1376"/>
      <c r="S25" s="1293"/>
      <c r="T25" s="1293"/>
      <c r="U25" s="1293"/>
      <c r="V25" s="1293"/>
      <c r="W25" s="1293"/>
      <c r="X25" s="1293"/>
      <c r="Y25" s="1293"/>
      <c r="Z25" s="1293"/>
      <c r="AA25" s="1293"/>
      <c r="AB25" s="1293"/>
      <c r="AC25" s="1293"/>
      <c r="AD25" s="1293"/>
      <c r="AE25" s="1293"/>
      <c r="AF25" s="1293"/>
      <c r="AG25" s="1293"/>
      <c r="AH25" s="1293"/>
      <c r="AI25" s="1293"/>
      <c r="AJ25" s="1293"/>
      <c r="AK25" s="1293"/>
      <c r="AL25" s="1293"/>
      <c r="AM25" s="1376"/>
      <c r="AN25" s="1293"/>
      <c r="AO25" s="1334"/>
    </row>
    <row r="26" ht="7.5" customHeight="1"/>
    <row r="27" spans="1:3" ht="15" customHeight="1">
      <c r="A27" s="1374" t="s">
        <v>75</v>
      </c>
      <c r="B27" s="1374"/>
      <c r="C27" s="11" t="s">
        <v>73</v>
      </c>
    </row>
    <row r="28" spans="1:3" ht="15" customHeight="1">
      <c r="A28" s="1374" t="s">
        <v>76</v>
      </c>
      <c r="B28" s="1374"/>
      <c r="C28" s="11" t="s">
        <v>74</v>
      </c>
    </row>
    <row r="29" spans="1:4" ht="15" customHeight="1">
      <c r="A29" s="1374" t="s">
        <v>77</v>
      </c>
      <c r="B29" s="1374"/>
      <c r="C29" s="154" t="s">
        <v>386</v>
      </c>
      <c r="D29" s="407"/>
    </row>
    <row r="30" spans="2:4" ht="15" customHeight="1">
      <c r="B30" s="407"/>
      <c r="C30" s="154" t="s">
        <v>387</v>
      </c>
      <c r="D30" s="407"/>
    </row>
    <row r="31" spans="2:4" ht="15" customHeight="1">
      <c r="B31" s="407"/>
      <c r="C31" s="154" t="s">
        <v>388</v>
      </c>
      <c r="D31" s="407"/>
    </row>
    <row r="32" spans="2:4" ht="15" customHeight="1">
      <c r="B32" s="407"/>
      <c r="C32" s="407"/>
      <c r="D32" s="407"/>
    </row>
    <row r="33" spans="1:18" ht="15" customHeight="1">
      <c r="A33" s="154"/>
      <c r="B33" s="154"/>
      <c r="C33" s="154"/>
      <c r="D33" s="154"/>
      <c r="E33" s="154"/>
      <c r="F33" s="154"/>
      <c r="G33" s="154"/>
      <c r="H33" s="154"/>
      <c r="I33" s="154"/>
      <c r="J33" s="154"/>
      <c r="K33" s="154"/>
      <c r="L33" s="154"/>
      <c r="M33" s="154"/>
      <c r="N33" s="154"/>
      <c r="O33" s="154"/>
      <c r="P33" s="154"/>
      <c r="Q33" s="154"/>
      <c r="R33" s="154"/>
    </row>
    <row r="34" spans="1:30" ht="15" customHeight="1">
      <c r="A34" s="154" t="s">
        <v>1376</v>
      </c>
      <c r="B34" s="154"/>
      <c r="C34" s="154"/>
      <c r="D34" s="154"/>
      <c r="E34" s="154"/>
      <c r="F34" s="154"/>
      <c r="G34" s="154"/>
      <c r="H34" s="154"/>
      <c r="I34" s="154"/>
      <c r="J34" s="154"/>
      <c r="K34" s="154"/>
      <c r="L34" s="154"/>
      <c r="M34" s="154"/>
      <c r="N34" s="154"/>
      <c r="O34" s="154"/>
      <c r="P34" s="154"/>
      <c r="Q34" s="154"/>
      <c r="R34" s="154"/>
      <c r="S34" s="154"/>
      <c r="AD34" s="29"/>
    </row>
    <row r="35" spans="1:34" ht="15" customHeight="1" thickBot="1">
      <c r="A35" s="154"/>
      <c r="B35" s="154"/>
      <c r="C35" s="154"/>
      <c r="D35" s="154"/>
      <c r="E35" s="154"/>
      <c r="F35" s="154"/>
      <c r="G35" s="154"/>
      <c r="H35" s="154"/>
      <c r="I35" s="154"/>
      <c r="J35" s="154"/>
      <c r="K35" s="154"/>
      <c r="L35" s="154"/>
      <c r="M35" s="154"/>
      <c r="N35" s="154"/>
      <c r="O35" s="154"/>
      <c r="P35" s="154"/>
      <c r="Q35" s="154"/>
      <c r="R35" s="154"/>
      <c r="S35" s="154"/>
      <c r="AH35" s="29" t="s">
        <v>483</v>
      </c>
    </row>
    <row r="36" spans="1:34" ht="15" customHeight="1">
      <c r="A36" s="1332" t="s">
        <v>197</v>
      </c>
      <c r="B36" s="1307"/>
      <c r="C36" s="1307"/>
      <c r="D36" s="1307"/>
      <c r="E36" s="1308"/>
      <c r="F36" s="1153" t="s">
        <v>198</v>
      </c>
      <c r="G36" s="1153"/>
      <c r="H36" s="1153"/>
      <c r="I36" s="1153"/>
      <c r="J36" s="1153" t="s">
        <v>169</v>
      </c>
      <c r="K36" s="1153"/>
      <c r="L36" s="1153"/>
      <c r="M36" s="1153"/>
      <c r="N36" s="1306" t="s">
        <v>199</v>
      </c>
      <c r="O36" s="1307"/>
      <c r="P36" s="1307"/>
      <c r="Q36" s="1307"/>
      <c r="R36" s="1307"/>
      <c r="S36" s="1308"/>
      <c r="T36" s="1309" t="s">
        <v>200</v>
      </c>
      <c r="U36" s="922"/>
      <c r="V36" s="922"/>
      <c r="W36" s="922"/>
      <c r="X36" s="922"/>
      <c r="Y36" s="923"/>
      <c r="Z36" s="858" t="s">
        <v>201</v>
      </c>
      <c r="AA36" s="859"/>
      <c r="AB36" s="859"/>
      <c r="AC36" s="859"/>
      <c r="AD36" s="859"/>
      <c r="AE36" s="648" t="s">
        <v>202</v>
      </c>
      <c r="AF36" s="648"/>
      <c r="AG36" s="648"/>
      <c r="AH36" s="649"/>
    </row>
    <row r="37" spans="1:34" ht="15" customHeight="1">
      <c r="A37" s="1177" t="s">
        <v>192</v>
      </c>
      <c r="B37" s="1178"/>
      <c r="C37" s="1178"/>
      <c r="D37" s="1178"/>
      <c r="E37" s="1179"/>
      <c r="F37" s="1180">
        <v>3184</v>
      </c>
      <c r="G37" s="1180"/>
      <c r="H37" s="1180"/>
      <c r="I37" s="1180"/>
      <c r="J37" s="1181">
        <f aca="true" t="shared" si="0" ref="J37:J46">ROUND(F37/$F$47,4)</f>
        <v>0.0298</v>
      </c>
      <c r="K37" s="1181"/>
      <c r="L37" s="1181"/>
      <c r="M37" s="1181"/>
      <c r="N37" s="1182">
        <v>89647530</v>
      </c>
      <c r="O37" s="1183"/>
      <c r="P37" s="1183"/>
      <c r="Q37" s="1183"/>
      <c r="R37" s="1183"/>
      <c r="S37" s="1184"/>
      <c r="T37" s="902">
        <v>88858780</v>
      </c>
      <c r="U37" s="903"/>
      <c r="V37" s="903"/>
      <c r="W37" s="903"/>
      <c r="X37" s="903"/>
      <c r="Y37" s="904"/>
      <c r="Z37" s="902">
        <f aca="true" t="shared" si="1" ref="Z37:Z43">N37-T37</f>
        <v>788750</v>
      </c>
      <c r="AA37" s="903"/>
      <c r="AB37" s="903"/>
      <c r="AC37" s="903"/>
      <c r="AD37" s="904"/>
      <c r="AE37" s="627">
        <f aca="true" t="shared" si="2" ref="AE37:AE43">ROUND(T37/N37,4)</f>
        <v>0.9912</v>
      </c>
      <c r="AF37" s="627"/>
      <c r="AG37" s="627"/>
      <c r="AH37" s="1154"/>
    </row>
    <row r="38" spans="1:34" ht="15" customHeight="1">
      <c r="A38" s="1177" t="s">
        <v>193</v>
      </c>
      <c r="B38" s="1178"/>
      <c r="C38" s="1178"/>
      <c r="D38" s="1178"/>
      <c r="E38" s="1179"/>
      <c r="F38" s="1180">
        <v>19201</v>
      </c>
      <c r="G38" s="1180"/>
      <c r="H38" s="1180"/>
      <c r="I38" s="1180"/>
      <c r="J38" s="1181">
        <f t="shared" si="0"/>
        <v>0.1797</v>
      </c>
      <c r="K38" s="1181"/>
      <c r="L38" s="1181"/>
      <c r="M38" s="1181"/>
      <c r="N38" s="1182">
        <v>538252330</v>
      </c>
      <c r="O38" s="1183"/>
      <c r="P38" s="1183"/>
      <c r="Q38" s="1183"/>
      <c r="R38" s="1183"/>
      <c r="S38" s="1184"/>
      <c r="T38" s="902">
        <v>525963720</v>
      </c>
      <c r="U38" s="903"/>
      <c r="V38" s="903"/>
      <c r="W38" s="903"/>
      <c r="X38" s="903"/>
      <c r="Y38" s="904"/>
      <c r="Z38" s="902">
        <f t="shared" si="1"/>
        <v>12288610</v>
      </c>
      <c r="AA38" s="903"/>
      <c r="AB38" s="903"/>
      <c r="AC38" s="903"/>
      <c r="AD38" s="904"/>
      <c r="AE38" s="627">
        <f t="shared" si="2"/>
        <v>0.9772</v>
      </c>
      <c r="AF38" s="627"/>
      <c r="AG38" s="627"/>
      <c r="AH38" s="1154"/>
    </row>
    <row r="39" spans="1:34" ht="15" customHeight="1">
      <c r="A39" s="1177" t="s">
        <v>194</v>
      </c>
      <c r="B39" s="1178"/>
      <c r="C39" s="1178"/>
      <c r="D39" s="1178"/>
      <c r="E39" s="1179"/>
      <c r="F39" s="1180">
        <v>13317</v>
      </c>
      <c r="G39" s="1180"/>
      <c r="H39" s="1180"/>
      <c r="I39" s="1180"/>
      <c r="J39" s="1181">
        <f t="shared" si="0"/>
        <v>0.1247</v>
      </c>
      <c r="K39" s="1181"/>
      <c r="L39" s="1181"/>
      <c r="M39" s="1181"/>
      <c r="N39" s="1182">
        <v>521508730</v>
      </c>
      <c r="O39" s="1183"/>
      <c r="P39" s="1183"/>
      <c r="Q39" s="1183"/>
      <c r="R39" s="1183"/>
      <c r="S39" s="1184"/>
      <c r="T39" s="902">
        <v>516693960</v>
      </c>
      <c r="U39" s="903"/>
      <c r="V39" s="903"/>
      <c r="W39" s="903"/>
      <c r="X39" s="903"/>
      <c r="Y39" s="904"/>
      <c r="Z39" s="902">
        <f t="shared" si="1"/>
        <v>4814770</v>
      </c>
      <c r="AA39" s="903"/>
      <c r="AB39" s="903"/>
      <c r="AC39" s="903"/>
      <c r="AD39" s="904"/>
      <c r="AE39" s="627">
        <f t="shared" si="2"/>
        <v>0.9908</v>
      </c>
      <c r="AF39" s="627"/>
      <c r="AG39" s="627"/>
      <c r="AH39" s="1154"/>
    </row>
    <row r="40" spans="1:34" ht="15" customHeight="1">
      <c r="A40" s="1177" t="s">
        <v>195</v>
      </c>
      <c r="B40" s="1178"/>
      <c r="C40" s="1178"/>
      <c r="D40" s="1178"/>
      <c r="E40" s="1179"/>
      <c r="F40" s="1180">
        <v>25831</v>
      </c>
      <c r="G40" s="1180"/>
      <c r="H40" s="1180"/>
      <c r="I40" s="1180"/>
      <c r="J40" s="1181">
        <f t="shared" si="0"/>
        <v>0.2418</v>
      </c>
      <c r="K40" s="1181"/>
      <c r="L40" s="1181"/>
      <c r="M40" s="1181"/>
      <c r="N40" s="1182">
        <v>1346032090</v>
      </c>
      <c r="O40" s="1183"/>
      <c r="P40" s="1183"/>
      <c r="Q40" s="1183"/>
      <c r="R40" s="1183"/>
      <c r="S40" s="1184"/>
      <c r="T40" s="902">
        <v>1332716920</v>
      </c>
      <c r="U40" s="903"/>
      <c r="V40" s="903"/>
      <c r="W40" s="903"/>
      <c r="X40" s="903"/>
      <c r="Y40" s="904"/>
      <c r="Z40" s="902">
        <f t="shared" si="1"/>
        <v>13315170</v>
      </c>
      <c r="AA40" s="903"/>
      <c r="AB40" s="903"/>
      <c r="AC40" s="903"/>
      <c r="AD40" s="904"/>
      <c r="AE40" s="627">
        <f t="shared" si="2"/>
        <v>0.9901</v>
      </c>
      <c r="AF40" s="627"/>
      <c r="AG40" s="627"/>
      <c r="AH40" s="1154"/>
    </row>
    <row r="41" spans="1:34" ht="15" customHeight="1">
      <c r="A41" s="1177" t="s">
        <v>196</v>
      </c>
      <c r="B41" s="1178"/>
      <c r="C41" s="1178"/>
      <c r="D41" s="1178"/>
      <c r="E41" s="1179"/>
      <c r="F41" s="1180">
        <v>10469</v>
      </c>
      <c r="G41" s="1180"/>
      <c r="H41" s="1180"/>
      <c r="I41" s="1180"/>
      <c r="J41" s="1181">
        <f t="shared" si="0"/>
        <v>0.098</v>
      </c>
      <c r="K41" s="1181"/>
      <c r="L41" s="1181"/>
      <c r="M41" s="1181"/>
      <c r="N41" s="1182">
        <v>657899990</v>
      </c>
      <c r="O41" s="1183"/>
      <c r="P41" s="1183"/>
      <c r="Q41" s="1183"/>
      <c r="R41" s="1183"/>
      <c r="S41" s="1184"/>
      <c r="T41" s="902">
        <v>644643370</v>
      </c>
      <c r="U41" s="903"/>
      <c r="V41" s="903"/>
      <c r="W41" s="903"/>
      <c r="X41" s="903"/>
      <c r="Y41" s="904"/>
      <c r="Z41" s="902">
        <f t="shared" si="1"/>
        <v>13256620</v>
      </c>
      <c r="AA41" s="903"/>
      <c r="AB41" s="903"/>
      <c r="AC41" s="903"/>
      <c r="AD41" s="904"/>
      <c r="AE41" s="627">
        <f t="shared" si="2"/>
        <v>0.9799</v>
      </c>
      <c r="AF41" s="627"/>
      <c r="AG41" s="627"/>
      <c r="AH41" s="1154"/>
    </row>
    <row r="42" spans="1:34" ht="15" customHeight="1">
      <c r="A42" s="1177" t="s">
        <v>718</v>
      </c>
      <c r="B42" s="1178"/>
      <c r="C42" s="1178"/>
      <c r="D42" s="1178"/>
      <c r="E42" s="1179"/>
      <c r="F42" s="1180">
        <v>12835</v>
      </c>
      <c r="G42" s="1180"/>
      <c r="H42" s="1180"/>
      <c r="I42" s="1180"/>
      <c r="J42" s="1181">
        <f t="shared" si="0"/>
        <v>0.1201</v>
      </c>
      <c r="K42" s="1181"/>
      <c r="L42" s="1181"/>
      <c r="M42" s="1181"/>
      <c r="N42" s="1182">
        <v>909520570</v>
      </c>
      <c r="O42" s="1183"/>
      <c r="P42" s="1183"/>
      <c r="Q42" s="1183"/>
      <c r="R42" s="1183"/>
      <c r="S42" s="1184"/>
      <c r="T42" s="902">
        <v>900834130</v>
      </c>
      <c r="U42" s="903"/>
      <c r="V42" s="903"/>
      <c r="W42" s="903"/>
      <c r="X42" s="903"/>
      <c r="Y42" s="904"/>
      <c r="Z42" s="902">
        <f t="shared" si="1"/>
        <v>8686440</v>
      </c>
      <c r="AA42" s="903"/>
      <c r="AB42" s="903"/>
      <c r="AC42" s="903"/>
      <c r="AD42" s="904"/>
      <c r="AE42" s="627">
        <f t="shared" si="2"/>
        <v>0.9904</v>
      </c>
      <c r="AF42" s="627"/>
      <c r="AG42" s="627"/>
      <c r="AH42" s="1154"/>
    </row>
    <row r="43" spans="1:34" ht="15" customHeight="1">
      <c r="A43" s="1177" t="s">
        <v>719</v>
      </c>
      <c r="B43" s="1178"/>
      <c r="C43" s="1178"/>
      <c r="D43" s="1178"/>
      <c r="E43" s="1179"/>
      <c r="F43" s="1180">
        <v>14988</v>
      </c>
      <c r="G43" s="1180"/>
      <c r="H43" s="1180"/>
      <c r="I43" s="1180"/>
      <c r="J43" s="1181">
        <f t="shared" si="0"/>
        <v>0.1403</v>
      </c>
      <c r="K43" s="1181"/>
      <c r="L43" s="1181"/>
      <c r="M43" s="1181"/>
      <c r="N43" s="1182">
        <v>1255872300</v>
      </c>
      <c r="O43" s="1183"/>
      <c r="P43" s="1183"/>
      <c r="Q43" s="1183"/>
      <c r="R43" s="1183"/>
      <c r="S43" s="1184"/>
      <c r="T43" s="902">
        <v>1246997200</v>
      </c>
      <c r="U43" s="903"/>
      <c r="V43" s="903"/>
      <c r="W43" s="903"/>
      <c r="X43" s="903"/>
      <c r="Y43" s="904"/>
      <c r="Z43" s="902">
        <f t="shared" si="1"/>
        <v>8875100</v>
      </c>
      <c r="AA43" s="903"/>
      <c r="AB43" s="903"/>
      <c r="AC43" s="903"/>
      <c r="AD43" s="904"/>
      <c r="AE43" s="627">
        <f t="shared" si="2"/>
        <v>0.9929</v>
      </c>
      <c r="AF43" s="627"/>
      <c r="AG43" s="627"/>
      <c r="AH43" s="1154"/>
    </row>
    <row r="44" spans="1:34" ht="15" customHeight="1">
      <c r="A44" s="1177" t="s">
        <v>210</v>
      </c>
      <c r="B44" s="1178"/>
      <c r="C44" s="1178"/>
      <c r="D44" s="1178"/>
      <c r="E44" s="1179"/>
      <c r="F44" s="1180">
        <v>2905</v>
      </c>
      <c r="G44" s="1180"/>
      <c r="H44" s="1180"/>
      <c r="I44" s="1180"/>
      <c r="J44" s="1181">
        <f t="shared" si="0"/>
        <v>0.0272</v>
      </c>
      <c r="K44" s="1181"/>
      <c r="L44" s="1181"/>
      <c r="M44" s="1181"/>
      <c r="N44" s="1182">
        <v>284286550</v>
      </c>
      <c r="O44" s="1183"/>
      <c r="P44" s="1183"/>
      <c r="Q44" s="1183"/>
      <c r="R44" s="1183"/>
      <c r="S44" s="1184"/>
      <c r="T44" s="902">
        <v>283325300</v>
      </c>
      <c r="U44" s="903"/>
      <c r="V44" s="903"/>
      <c r="W44" s="903"/>
      <c r="X44" s="903"/>
      <c r="Y44" s="904"/>
      <c r="Z44" s="902">
        <f>N44-T44</f>
        <v>961250</v>
      </c>
      <c r="AA44" s="903"/>
      <c r="AB44" s="903"/>
      <c r="AC44" s="903"/>
      <c r="AD44" s="904"/>
      <c r="AE44" s="627">
        <f>ROUND(T44/N44,4)</f>
        <v>0.9966</v>
      </c>
      <c r="AF44" s="627"/>
      <c r="AG44" s="627"/>
      <c r="AH44" s="1154"/>
    </row>
    <row r="45" spans="1:34" ht="15" customHeight="1">
      <c r="A45" s="1177" t="s">
        <v>211</v>
      </c>
      <c r="B45" s="1178"/>
      <c r="C45" s="1178"/>
      <c r="D45" s="1178"/>
      <c r="E45" s="1179"/>
      <c r="F45" s="1180">
        <v>1746</v>
      </c>
      <c r="G45" s="1180"/>
      <c r="H45" s="1180"/>
      <c r="I45" s="1180"/>
      <c r="J45" s="1181">
        <f t="shared" si="0"/>
        <v>0.0163</v>
      </c>
      <c r="K45" s="1181"/>
      <c r="L45" s="1181"/>
      <c r="M45" s="1181"/>
      <c r="N45" s="1182">
        <v>181343340</v>
      </c>
      <c r="O45" s="1183"/>
      <c r="P45" s="1183"/>
      <c r="Q45" s="1183"/>
      <c r="R45" s="1183"/>
      <c r="S45" s="1184"/>
      <c r="T45" s="902">
        <v>180824960</v>
      </c>
      <c r="U45" s="903"/>
      <c r="V45" s="903"/>
      <c r="W45" s="903"/>
      <c r="X45" s="903"/>
      <c r="Y45" s="904"/>
      <c r="Z45" s="902">
        <f>N45-T45</f>
        <v>518380</v>
      </c>
      <c r="AA45" s="903"/>
      <c r="AB45" s="903"/>
      <c r="AC45" s="903"/>
      <c r="AD45" s="904"/>
      <c r="AE45" s="627">
        <f>ROUND(T45/N45,4)</f>
        <v>0.9971</v>
      </c>
      <c r="AF45" s="627"/>
      <c r="AG45" s="627"/>
      <c r="AH45" s="1154"/>
    </row>
    <row r="46" spans="1:34" ht="15" customHeight="1">
      <c r="A46" s="1177" t="s">
        <v>212</v>
      </c>
      <c r="B46" s="1178"/>
      <c r="C46" s="1178"/>
      <c r="D46" s="1178"/>
      <c r="E46" s="1179"/>
      <c r="F46" s="1180">
        <v>2354</v>
      </c>
      <c r="G46" s="1180"/>
      <c r="H46" s="1180"/>
      <c r="I46" s="1180"/>
      <c r="J46" s="1181">
        <f t="shared" si="0"/>
        <v>0.022</v>
      </c>
      <c r="K46" s="1181"/>
      <c r="L46" s="1181"/>
      <c r="M46" s="1181"/>
      <c r="N46" s="1182">
        <v>262207910</v>
      </c>
      <c r="O46" s="1183"/>
      <c r="P46" s="1183"/>
      <c r="Q46" s="1183"/>
      <c r="R46" s="1183"/>
      <c r="S46" s="1184"/>
      <c r="T46" s="902">
        <v>261096440</v>
      </c>
      <c r="U46" s="903"/>
      <c r="V46" s="903"/>
      <c r="W46" s="903"/>
      <c r="X46" s="903"/>
      <c r="Y46" s="904"/>
      <c r="Z46" s="902">
        <f>N46-T46</f>
        <v>1111470</v>
      </c>
      <c r="AA46" s="903"/>
      <c r="AB46" s="903"/>
      <c r="AC46" s="903"/>
      <c r="AD46" s="904"/>
      <c r="AE46" s="627">
        <f>ROUND(T46/N46,4)</f>
        <v>0.9958</v>
      </c>
      <c r="AF46" s="627"/>
      <c r="AG46" s="627"/>
      <c r="AH46" s="1154"/>
    </row>
    <row r="47" spans="1:34" ht="15" customHeight="1" thickBot="1">
      <c r="A47" s="1310" t="s">
        <v>168</v>
      </c>
      <c r="B47" s="1311"/>
      <c r="C47" s="1311"/>
      <c r="D47" s="1311"/>
      <c r="E47" s="1312"/>
      <c r="F47" s="1131">
        <f>SUM(F37:I46)</f>
        <v>106830</v>
      </c>
      <c r="G47" s="1131"/>
      <c r="H47" s="1131"/>
      <c r="I47" s="1131"/>
      <c r="J47" s="1200">
        <f>SUM(J37:M46)</f>
        <v>0.9998999999999999</v>
      </c>
      <c r="K47" s="1200"/>
      <c r="L47" s="1200"/>
      <c r="M47" s="1200"/>
      <c r="N47" s="1313">
        <f>SUM(N37:S46)</f>
        <v>6046571340</v>
      </c>
      <c r="O47" s="1314"/>
      <c r="P47" s="1314"/>
      <c r="Q47" s="1314"/>
      <c r="R47" s="1314"/>
      <c r="S47" s="1315"/>
      <c r="T47" s="1115">
        <f>SUM(T37:Y46)</f>
        <v>5981954780</v>
      </c>
      <c r="U47" s="1113"/>
      <c r="V47" s="1113"/>
      <c r="W47" s="1113"/>
      <c r="X47" s="1113"/>
      <c r="Y47" s="1114"/>
      <c r="Z47" s="1115">
        <f>SUM(Z37:AD46)</f>
        <v>64616560</v>
      </c>
      <c r="AA47" s="1113"/>
      <c r="AB47" s="1113"/>
      <c r="AC47" s="1113"/>
      <c r="AD47" s="1114"/>
      <c r="AE47" s="615">
        <f>ROUND(T47/N47,4)</f>
        <v>0.9893</v>
      </c>
      <c r="AF47" s="615"/>
      <c r="AG47" s="615"/>
      <c r="AH47" s="1169"/>
    </row>
    <row r="48" spans="1:19" ht="15" customHeight="1">
      <c r="A48" s="154"/>
      <c r="B48" s="154"/>
      <c r="C48" s="154"/>
      <c r="D48" s="154"/>
      <c r="E48" s="154"/>
      <c r="F48" s="154"/>
      <c r="G48" s="154"/>
      <c r="H48" s="154"/>
      <c r="I48" s="154"/>
      <c r="J48" s="154"/>
      <c r="K48" s="154"/>
      <c r="L48" s="154"/>
      <c r="M48" s="154"/>
      <c r="N48" s="154"/>
      <c r="O48" s="154"/>
      <c r="P48" s="154"/>
      <c r="Q48" s="154"/>
      <c r="R48" s="154"/>
      <c r="S48" s="154"/>
    </row>
    <row r="49" spans="1:19" ht="15" customHeight="1">
      <c r="A49" s="154"/>
      <c r="B49" s="154"/>
      <c r="C49" s="154"/>
      <c r="D49" s="154"/>
      <c r="E49" s="154"/>
      <c r="F49" s="154"/>
      <c r="G49" s="154"/>
      <c r="H49" s="154"/>
      <c r="I49" s="154"/>
      <c r="J49" s="154"/>
      <c r="K49" s="154"/>
      <c r="L49" s="154"/>
      <c r="M49" s="154"/>
      <c r="N49" s="154"/>
      <c r="O49" s="154"/>
      <c r="P49" s="154"/>
      <c r="Q49" s="154"/>
      <c r="R49" s="154"/>
      <c r="S49" s="154"/>
    </row>
    <row r="50" spans="1:33" ht="15" customHeight="1">
      <c r="A50" s="154" t="s">
        <v>1375</v>
      </c>
      <c r="B50" s="154"/>
      <c r="C50" s="154"/>
      <c r="D50" s="154"/>
      <c r="E50" s="154"/>
      <c r="F50" s="154"/>
      <c r="G50" s="154"/>
      <c r="H50" s="154"/>
      <c r="I50" s="154"/>
      <c r="J50" s="154"/>
      <c r="K50" s="154"/>
      <c r="L50" s="154"/>
      <c r="M50" s="154"/>
      <c r="N50" s="154"/>
      <c r="O50" s="154"/>
      <c r="P50" s="154"/>
      <c r="Q50" s="154"/>
      <c r="R50" s="154"/>
      <c r="S50" s="154"/>
      <c r="AG50" s="29"/>
    </row>
    <row r="51" spans="1:37" ht="15" customHeight="1" thickBot="1">
      <c r="A51" s="154"/>
      <c r="B51" s="154"/>
      <c r="C51" s="154"/>
      <c r="D51" s="154"/>
      <c r="E51" s="154"/>
      <c r="F51" s="154"/>
      <c r="G51" s="154"/>
      <c r="H51" s="154"/>
      <c r="I51" s="154"/>
      <c r="J51" s="154"/>
      <c r="K51" s="154"/>
      <c r="L51" s="154"/>
      <c r="M51" s="154"/>
      <c r="N51" s="154"/>
      <c r="O51" s="154"/>
      <c r="P51" s="154"/>
      <c r="Q51" s="154"/>
      <c r="R51" s="154"/>
      <c r="S51" s="154"/>
      <c r="AK51" s="29" t="s">
        <v>483</v>
      </c>
    </row>
    <row r="52" spans="1:37" ht="15" customHeight="1">
      <c r="A52" s="1231"/>
      <c r="B52" s="1207"/>
      <c r="C52" s="1207"/>
      <c r="D52" s="1207"/>
      <c r="E52" s="1207"/>
      <c r="F52" s="1207"/>
      <c r="G52" s="1207" t="s">
        <v>198</v>
      </c>
      <c r="H52" s="1207"/>
      <c r="I52" s="1207"/>
      <c r="J52" s="1207"/>
      <c r="K52" s="1209" t="s">
        <v>169</v>
      </c>
      <c r="L52" s="1210"/>
      <c r="M52" s="1211"/>
      <c r="N52" s="1207" t="s">
        <v>199</v>
      </c>
      <c r="O52" s="1207"/>
      <c r="P52" s="1207"/>
      <c r="Q52" s="1207"/>
      <c r="R52" s="1207"/>
      <c r="S52" s="1207"/>
      <c r="T52" s="1201" t="s">
        <v>169</v>
      </c>
      <c r="U52" s="1202"/>
      <c r="V52" s="1203"/>
      <c r="W52" s="1167" t="s">
        <v>200</v>
      </c>
      <c r="X52" s="1167"/>
      <c r="Y52" s="1167"/>
      <c r="Z52" s="1167"/>
      <c r="AA52" s="1167"/>
      <c r="AB52" s="1167"/>
      <c r="AC52" s="1167" t="s">
        <v>201</v>
      </c>
      <c r="AD52" s="1167"/>
      <c r="AE52" s="1167"/>
      <c r="AF52" s="1167"/>
      <c r="AG52" s="1167"/>
      <c r="AH52" s="1167" t="s">
        <v>202</v>
      </c>
      <c r="AI52" s="1167"/>
      <c r="AJ52" s="1167"/>
      <c r="AK52" s="1168"/>
    </row>
    <row r="53" spans="1:37" ht="15" customHeight="1">
      <c r="A53" s="1232" t="s">
        <v>203</v>
      </c>
      <c r="B53" s="1233"/>
      <c r="C53" s="1233"/>
      <c r="D53" s="1233"/>
      <c r="E53" s="1233"/>
      <c r="F53" s="1233"/>
      <c r="G53" s="1180">
        <v>91919</v>
      </c>
      <c r="H53" s="1180"/>
      <c r="I53" s="1180"/>
      <c r="J53" s="1180"/>
      <c r="K53" s="1212">
        <f>ROUND(G53/$G$61,4)</f>
        <v>0.84</v>
      </c>
      <c r="L53" s="1213"/>
      <c r="M53" s="1214"/>
      <c r="N53" s="1208">
        <v>5304085750</v>
      </c>
      <c r="O53" s="1208"/>
      <c r="P53" s="1208"/>
      <c r="Q53" s="1208"/>
      <c r="R53" s="1208"/>
      <c r="S53" s="1208"/>
      <c r="T53" s="1204">
        <f>ROUND(N53/$N$61,4)</f>
        <v>0.8772</v>
      </c>
      <c r="U53" s="1205"/>
      <c r="V53" s="1206"/>
      <c r="W53" s="1262">
        <v>5304085750</v>
      </c>
      <c r="X53" s="1262"/>
      <c r="Y53" s="1262"/>
      <c r="Z53" s="1262"/>
      <c r="AA53" s="1262"/>
      <c r="AB53" s="1262"/>
      <c r="AC53" s="1262">
        <v>0</v>
      </c>
      <c r="AD53" s="1262"/>
      <c r="AE53" s="1262"/>
      <c r="AF53" s="1262"/>
      <c r="AG53" s="1262"/>
      <c r="AH53" s="627">
        <f>ROUND(W53/N53,4)</f>
        <v>1</v>
      </c>
      <c r="AI53" s="627"/>
      <c r="AJ53" s="627"/>
      <c r="AK53" s="1154"/>
    </row>
    <row r="54" spans="1:37" ht="15" customHeight="1">
      <c r="A54" s="1274" t="s">
        <v>204</v>
      </c>
      <c r="B54" s="1233"/>
      <c r="C54" s="1233"/>
      <c r="D54" s="1233"/>
      <c r="E54" s="1233"/>
      <c r="F54" s="1233"/>
      <c r="G54" s="1180">
        <v>17514</v>
      </c>
      <c r="H54" s="1180"/>
      <c r="I54" s="1180"/>
      <c r="J54" s="1180"/>
      <c r="K54" s="1212">
        <f>ROUND(G54/$G$61,4)</f>
        <v>0.16</v>
      </c>
      <c r="L54" s="1213"/>
      <c r="M54" s="1214"/>
      <c r="N54" s="1229">
        <f>SUM(N55,N57,N59)</f>
        <v>742485590</v>
      </c>
      <c r="O54" s="1229"/>
      <c r="P54" s="1229"/>
      <c r="Q54" s="1229"/>
      <c r="R54" s="1229"/>
      <c r="S54" s="1229"/>
      <c r="T54" s="1204">
        <f>ROUND(N54/$N$61,4)</f>
        <v>0.1228</v>
      </c>
      <c r="U54" s="1205"/>
      <c r="V54" s="1206"/>
      <c r="W54" s="1263">
        <f>SUM(W55,W57,W59)</f>
        <v>677869030</v>
      </c>
      <c r="X54" s="1263"/>
      <c r="Y54" s="1263"/>
      <c r="Z54" s="1263"/>
      <c r="AA54" s="1263"/>
      <c r="AB54" s="1263"/>
      <c r="AC54" s="1263">
        <f>N54-W54</f>
        <v>64616560</v>
      </c>
      <c r="AD54" s="1263"/>
      <c r="AE54" s="1263"/>
      <c r="AF54" s="1263"/>
      <c r="AG54" s="1263"/>
      <c r="AH54" s="627">
        <f>ROUND(W54/N54,4)</f>
        <v>0.913</v>
      </c>
      <c r="AI54" s="627"/>
      <c r="AJ54" s="627"/>
      <c r="AK54" s="1154"/>
    </row>
    <row r="55" spans="1:37" ht="15" customHeight="1">
      <c r="A55" s="1278"/>
      <c r="B55" s="1275" t="s">
        <v>205</v>
      </c>
      <c r="C55" s="1276"/>
      <c r="D55" s="1276"/>
      <c r="E55" s="1276"/>
      <c r="F55" s="1277"/>
      <c r="G55" s="1221">
        <v>3330</v>
      </c>
      <c r="H55" s="1221"/>
      <c r="I55" s="1221"/>
      <c r="J55" s="1221"/>
      <c r="K55" s="1223"/>
      <c r="L55" s="1224"/>
      <c r="M55" s="1225"/>
      <c r="N55" s="1186">
        <v>147431010</v>
      </c>
      <c r="O55" s="1187"/>
      <c r="P55" s="1187"/>
      <c r="Q55" s="1187"/>
      <c r="R55" s="1187"/>
      <c r="S55" s="1188"/>
      <c r="T55" s="1215"/>
      <c r="U55" s="1216"/>
      <c r="V55" s="1217"/>
      <c r="W55" s="1170">
        <v>143504350</v>
      </c>
      <c r="X55" s="1171"/>
      <c r="Y55" s="1171"/>
      <c r="Z55" s="1171"/>
      <c r="AA55" s="1171"/>
      <c r="AB55" s="1172"/>
      <c r="AC55" s="1170">
        <f>N55-W55</f>
        <v>3926660</v>
      </c>
      <c r="AD55" s="1171"/>
      <c r="AE55" s="1171"/>
      <c r="AF55" s="1171"/>
      <c r="AG55" s="1172"/>
      <c r="AH55" s="1196">
        <f>ROUND(W55/N55,4)</f>
        <v>0.9734</v>
      </c>
      <c r="AI55" s="1196"/>
      <c r="AJ55" s="1196"/>
      <c r="AK55" s="1197"/>
    </row>
    <row r="56" spans="1:37" ht="15" customHeight="1">
      <c r="A56" s="1278"/>
      <c r="B56" s="1252" t="s">
        <v>165</v>
      </c>
      <c r="C56" s="1253"/>
      <c r="D56" s="1253"/>
      <c r="E56" s="1253"/>
      <c r="F56" s="1254"/>
      <c r="G56" s="1222">
        <f>ROUND(G55/G54,4)</f>
        <v>0.1901</v>
      </c>
      <c r="H56" s="1222"/>
      <c r="I56" s="1222"/>
      <c r="J56" s="1222"/>
      <c r="K56" s="1226"/>
      <c r="L56" s="1227"/>
      <c r="M56" s="1228"/>
      <c r="N56" s="1190">
        <f>ROUND(N55/N54,4)</f>
        <v>0.1986</v>
      </c>
      <c r="O56" s="1191"/>
      <c r="P56" s="1191"/>
      <c r="Q56" s="1191"/>
      <c r="R56" s="1191"/>
      <c r="S56" s="1192"/>
      <c r="T56" s="1218"/>
      <c r="U56" s="1219"/>
      <c r="V56" s="1220"/>
      <c r="W56" s="1173"/>
      <c r="X56" s="1174"/>
      <c r="Y56" s="1174"/>
      <c r="Z56" s="1174"/>
      <c r="AA56" s="1174"/>
      <c r="AB56" s="1175"/>
      <c r="AC56" s="1280"/>
      <c r="AD56" s="1281"/>
      <c r="AE56" s="1281"/>
      <c r="AF56" s="1281"/>
      <c r="AG56" s="1282"/>
      <c r="AH56" s="1198"/>
      <c r="AI56" s="1198"/>
      <c r="AJ56" s="1198"/>
      <c r="AK56" s="1199"/>
    </row>
    <row r="57" spans="1:37" ht="15" customHeight="1">
      <c r="A57" s="1278"/>
      <c r="B57" s="1271" t="s">
        <v>206</v>
      </c>
      <c r="C57" s="1272"/>
      <c r="D57" s="1272"/>
      <c r="E57" s="1272"/>
      <c r="F57" s="1273"/>
      <c r="G57" s="1221">
        <v>13781</v>
      </c>
      <c r="H57" s="1221"/>
      <c r="I57" s="1221"/>
      <c r="J57" s="1221"/>
      <c r="K57" s="1223"/>
      <c r="L57" s="1224"/>
      <c r="M57" s="1225"/>
      <c r="N57" s="1186">
        <v>549046100</v>
      </c>
      <c r="O57" s="1187"/>
      <c r="P57" s="1187"/>
      <c r="Q57" s="1187"/>
      <c r="R57" s="1187"/>
      <c r="S57" s="1188"/>
      <c r="T57" s="1215"/>
      <c r="U57" s="1216"/>
      <c r="V57" s="1217"/>
      <c r="W57" s="1170">
        <v>488356200</v>
      </c>
      <c r="X57" s="1171"/>
      <c r="Y57" s="1171"/>
      <c r="Z57" s="1171"/>
      <c r="AA57" s="1171"/>
      <c r="AB57" s="1172"/>
      <c r="AC57" s="1170">
        <f>N57-W57</f>
        <v>60689900</v>
      </c>
      <c r="AD57" s="1171"/>
      <c r="AE57" s="1171"/>
      <c r="AF57" s="1171"/>
      <c r="AG57" s="1172"/>
      <c r="AH57" s="1196">
        <f>ROUND(W57/N57,4)</f>
        <v>0.8895</v>
      </c>
      <c r="AI57" s="1196"/>
      <c r="AJ57" s="1196"/>
      <c r="AK57" s="1197"/>
    </row>
    <row r="58" spans="1:37" ht="15" customHeight="1">
      <c r="A58" s="1278"/>
      <c r="B58" s="1252" t="s">
        <v>165</v>
      </c>
      <c r="C58" s="1253"/>
      <c r="D58" s="1253"/>
      <c r="E58" s="1253"/>
      <c r="F58" s="1254"/>
      <c r="G58" s="1222">
        <f>ROUND(G57/G54,4)</f>
        <v>0.7869</v>
      </c>
      <c r="H58" s="1222"/>
      <c r="I58" s="1222"/>
      <c r="J58" s="1222"/>
      <c r="K58" s="1226"/>
      <c r="L58" s="1227"/>
      <c r="M58" s="1228"/>
      <c r="N58" s="1190">
        <f>ROUND(N57/N54,4)</f>
        <v>0.7395</v>
      </c>
      <c r="O58" s="1191"/>
      <c r="P58" s="1191"/>
      <c r="Q58" s="1191"/>
      <c r="R58" s="1191"/>
      <c r="S58" s="1192"/>
      <c r="T58" s="1218"/>
      <c r="U58" s="1219"/>
      <c r="V58" s="1220"/>
      <c r="W58" s="1173"/>
      <c r="X58" s="1174"/>
      <c r="Y58" s="1174"/>
      <c r="Z58" s="1174"/>
      <c r="AA58" s="1174"/>
      <c r="AB58" s="1175"/>
      <c r="AC58" s="1280"/>
      <c r="AD58" s="1281"/>
      <c r="AE58" s="1281"/>
      <c r="AF58" s="1281"/>
      <c r="AG58" s="1282"/>
      <c r="AH58" s="1198"/>
      <c r="AI58" s="1198"/>
      <c r="AJ58" s="1198"/>
      <c r="AK58" s="1199"/>
    </row>
    <row r="59" spans="1:37" ht="15" customHeight="1">
      <c r="A59" s="1278"/>
      <c r="B59" s="1271" t="s">
        <v>158</v>
      </c>
      <c r="C59" s="1272"/>
      <c r="D59" s="1272"/>
      <c r="E59" s="1272"/>
      <c r="F59" s="1273"/>
      <c r="G59" s="1132">
        <v>1607</v>
      </c>
      <c r="H59" s="1133"/>
      <c r="I59" s="1133"/>
      <c r="J59" s="1134"/>
      <c r="K59" s="1185"/>
      <c r="L59" s="1185"/>
      <c r="M59" s="1185"/>
      <c r="N59" s="1186">
        <v>46008480</v>
      </c>
      <c r="O59" s="1187"/>
      <c r="P59" s="1187"/>
      <c r="Q59" s="1187"/>
      <c r="R59" s="1187"/>
      <c r="S59" s="1188"/>
      <c r="T59" s="1234"/>
      <c r="U59" s="1234"/>
      <c r="V59" s="1234"/>
      <c r="W59" s="1170">
        <v>46008480</v>
      </c>
      <c r="X59" s="1171"/>
      <c r="Y59" s="1171"/>
      <c r="Z59" s="1171"/>
      <c r="AA59" s="1171"/>
      <c r="AB59" s="1172"/>
      <c r="AC59" s="1170">
        <f>N59-W59</f>
        <v>0</v>
      </c>
      <c r="AD59" s="1171"/>
      <c r="AE59" s="1171"/>
      <c r="AF59" s="1171"/>
      <c r="AG59" s="1172"/>
      <c r="AH59" s="1238">
        <f>ROUND(W59/N59,4)</f>
        <v>1</v>
      </c>
      <c r="AI59" s="1239"/>
      <c r="AJ59" s="1239"/>
      <c r="AK59" s="1240"/>
    </row>
    <row r="60" spans="1:37" ht="15" customHeight="1">
      <c r="A60" s="1279"/>
      <c r="B60" s="1252" t="s">
        <v>165</v>
      </c>
      <c r="C60" s="1253"/>
      <c r="D60" s="1253"/>
      <c r="E60" s="1253"/>
      <c r="F60" s="1254"/>
      <c r="G60" s="1222">
        <f>ROUND(G59/G54,4)</f>
        <v>0.0918</v>
      </c>
      <c r="H60" s="1222"/>
      <c r="I60" s="1222"/>
      <c r="J60" s="1222"/>
      <c r="K60" s="1185"/>
      <c r="L60" s="1185"/>
      <c r="M60" s="1185"/>
      <c r="N60" s="1190">
        <f>ROUND(N59/N54,4)</f>
        <v>0.062</v>
      </c>
      <c r="O60" s="1191"/>
      <c r="P60" s="1191"/>
      <c r="Q60" s="1191"/>
      <c r="R60" s="1191"/>
      <c r="S60" s="1192"/>
      <c r="T60" s="1234"/>
      <c r="U60" s="1234"/>
      <c r="V60" s="1234"/>
      <c r="W60" s="1173"/>
      <c r="X60" s="1174"/>
      <c r="Y60" s="1174"/>
      <c r="Z60" s="1174"/>
      <c r="AA60" s="1174"/>
      <c r="AB60" s="1175"/>
      <c r="AC60" s="1280"/>
      <c r="AD60" s="1281"/>
      <c r="AE60" s="1281"/>
      <c r="AF60" s="1281"/>
      <c r="AG60" s="1282"/>
      <c r="AH60" s="1241"/>
      <c r="AI60" s="1242"/>
      <c r="AJ60" s="1242"/>
      <c r="AK60" s="1243"/>
    </row>
    <row r="61" spans="1:37" ht="15" customHeight="1" thickBot="1">
      <c r="A61" s="1255" t="s">
        <v>168</v>
      </c>
      <c r="B61" s="1256"/>
      <c r="C61" s="1256"/>
      <c r="D61" s="1256"/>
      <c r="E61" s="1256"/>
      <c r="F61" s="1256"/>
      <c r="G61" s="1131">
        <f>G53+G54</f>
        <v>109433</v>
      </c>
      <c r="H61" s="1131"/>
      <c r="I61" s="1131"/>
      <c r="J61" s="1131"/>
      <c r="K61" s="1193">
        <f>K53+K54</f>
        <v>1</v>
      </c>
      <c r="L61" s="1194"/>
      <c r="M61" s="1195"/>
      <c r="N61" s="1189">
        <f>N53+N54</f>
        <v>6046571340</v>
      </c>
      <c r="O61" s="1189"/>
      <c r="P61" s="1189"/>
      <c r="Q61" s="1189"/>
      <c r="R61" s="1189"/>
      <c r="S61" s="1189"/>
      <c r="T61" s="1235">
        <f>T53+T54</f>
        <v>1</v>
      </c>
      <c r="U61" s="1236"/>
      <c r="V61" s="1237"/>
      <c r="W61" s="1176">
        <f>W53+W54</f>
        <v>5981954780</v>
      </c>
      <c r="X61" s="1176"/>
      <c r="Y61" s="1176"/>
      <c r="Z61" s="1176"/>
      <c r="AA61" s="1176"/>
      <c r="AB61" s="1176"/>
      <c r="AC61" s="1176">
        <f>AC53+AC54</f>
        <v>64616560</v>
      </c>
      <c r="AD61" s="1176"/>
      <c r="AE61" s="1176"/>
      <c r="AF61" s="1176"/>
      <c r="AG61" s="1176"/>
      <c r="AH61" s="615">
        <f>ROUND(W61/N61,4)</f>
        <v>0.9893</v>
      </c>
      <c r="AI61" s="615"/>
      <c r="AJ61" s="615"/>
      <c r="AK61" s="1169"/>
    </row>
    <row r="62" spans="1:19" ht="15" customHeight="1">
      <c r="A62" s="154"/>
      <c r="B62" s="154" t="s">
        <v>1552</v>
      </c>
      <c r="C62" s="154"/>
      <c r="D62" s="154"/>
      <c r="E62" s="154"/>
      <c r="F62" s="154"/>
      <c r="G62" s="154"/>
      <c r="H62" s="154"/>
      <c r="I62" s="154"/>
      <c r="J62" s="154"/>
      <c r="K62" s="154"/>
      <c r="L62" s="154"/>
      <c r="M62" s="154"/>
      <c r="N62" s="154"/>
      <c r="O62" s="154"/>
      <c r="P62" s="154"/>
      <c r="Q62" s="154"/>
      <c r="R62" s="154"/>
      <c r="S62" s="154"/>
    </row>
    <row r="63" spans="1:19" ht="15" customHeight="1">
      <c r="A63" s="154"/>
      <c r="B63" s="154"/>
      <c r="C63" s="154"/>
      <c r="D63" s="154"/>
      <c r="E63" s="154"/>
      <c r="F63" s="154"/>
      <c r="G63" s="154"/>
      <c r="H63" s="154"/>
      <c r="I63" s="154"/>
      <c r="J63" s="154"/>
      <c r="K63" s="154"/>
      <c r="L63" s="154"/>
      <c r="M63" s="154"/>
      <c r="N63" s="154"/>
      <c r="O63" s="154"/>
      <c r="P63" s="154"/>
      <c r="Q63" s="154"/>
      <c r="R63" s="154"/>
      <c r="S63" s="154"/>
    </row>
    <row r="64" spans="1:19" ht="15" customHeight="1">
      <c r="A64" s="154"/>
      <c r="B64" s="154"/>
      <c r="C64" s="154"/>
      <c r="D64" s="154"/>
      <c r="E64" s="154"/>
      <c r="F64" s="154"/>
      <c r="G64" s="154"/>
      <c r="H64" s="154"/>
      <c r="I64" s="154"/>
      <c r="J64" s="154"/>
      <c r="K64" s="154"/>
      <c r="L64" s="154"/>
      <c r="M64" s="154"/>
      <c r="N64" s="154"/>
      <c r="O64" s="154"/>
      <c r="P64" s="154"/>
      <c r="Q64" s="154"/>
      <c r="R64" s="154"/>
      <c r="S64" s="154"/>
    </row>
    <row r="65" spans="1:33" ht="15" customHeight="1">
      <c r="A65" s="154" t="s">
        <v>1377</v>
      </c>
      <c r="B65" s="154"/>
      <c r="C65" s="154"/>
      <c r="D65" s="154"/>
      <c r="E65" s="154"/>
      <c r="F65" s="154"/>
      <c r="G65" s="154"/>
      <c r="H65" s="154"/>
      <c r="I65" s="154"/>
      <c r="J65" s="154"/>
      <c r="K65" s="154"/>
      <c r="L65" s="154"/>
      <c r="M65" s="154"/>
      <c r="N65" s="154"/>
      <c r="O65" s="154"/>
      <c r="P65" s="154"/>
      <c r="Q65" s="154"/>
      <c r="R65" s="154"/>
      <c r="S65" s="154"/>
      <c r="AD65" s="29"/>
      <c r="AE65" s="29"/>
      <c r="AF65" s="29"/>
      <c r="AG65" s="29"/>
    </row>
    <row r="66" spans="1:33" ht="15" customHeight="1" thickBot="1">
      <c r="A66" s="154"/>
      <c r="B66" s="154"/>
      <c r="C66" s="154"/>
      <c r="D66" s="154"/>
      <c r="E66" s="154"/>
      <c r="F66" s="154"/>
      <c r="G66" s="154"/>
      <c r="H66" s="154"/>
      <c r="I66" s="154"/>
      <c r="J66" s="154"/>
      <c r="K66" s="154"/>
      <c r="L66" s="154"/>
      <c r="M66" s="154"/>
      <c r="N66" s="154"/>
      <c r="O66" s="154"/>
      <c r="P66" s="154"/>
      <c r="Q66" s="154"/>
      <c r="R66" s="154"/>
      <c r="S66" s="154"/>
      <c r="AD66" s="29"/>
      <c r="AE66" s="29"/>
      <c r="AF66" s="29"/>
      <c r="AG66" s="29" t="s">
        <v>483</v>
      </c>
    </row>
    <row r="67" spans="1:33" ht="15" customHeight="1">
      <c r="A67" s="1231"/>
      <c r="B67" s="1207"/>
      <c r="C67" s="1207"/>
      <c r="D67" s="1207"/>
      <c r="E67" s="1207"/>
      <c r="F67" s="1207" t="s">
        <v>198</v>
      </c>
      <c r="G67" s="1207"/>
      <c r="H67" s="1207"/>
      <c r="I67" s="1207"/>
      <c r="J67" s="1153" t="s">
        <v>715</v>
      </c>
      <c r="K67" s="1153"/>
      <c r="L67" s="1153"/>
      <c r="M67" s="1153"/>
      <c r="N67" s="1153"/>
      <c r="O67" s="1153" t="s">
        <v>716</v>
      </c>
      <c r="P67" s="1153"/>
      <c r="Q67" s="1153"/>
      <c r="R67" s="1153"/>
      <c r="S67" s="1153"/>
      <c r="T67" s="648" t="s">
        <v>591</v>
      </c>
      <c r="U67" s="648"/>
      <c r="V67" s="648"/>
      <c r="W67" s="648"/>
      <c r="X67" s="648"/>
      <c r="Y67" s="648" t="s">
        <v>717</v>
      </c>
      <c r="Z67" s="648"/>
      <c r="AA67" s="648"/>
      <c r="AB67" s="648"/>
      <c r="AC67" s="648"/>
      <c r="AD67" s="1167" t="s">
        <v>202</v>
      </c>
      <c r="AE67" s="1167"/>
      <c r="AF67" s="1167"/>
      <c r="AG67" s="1168"/>
    </row>
    <row r="68" spans="1:33" ht="15" customHeight="1" thickBot="1">
      <c r="A68" s="1255" t="s">
        <v>204</v>
      </c>
      <c r="B68" s="1256"/>
      <c r="C68" s="1256"/>
      <c r="D68" s="1256"/>
      <c r="E68" s="1256"/>
      <c r="F68" s="1131">
        <v>2499</v>
      </c>
      <c r="G68" s="1131"/>
      <c r="H68" s="1131"/>
      <c r="I68" s="1131"/>
      <c r="J68" s="1131">
        <v>126995422</v>
      </c>
      <c r="K68" s="1131"/>
      <c r="L68" s="1131"/>
      <c r="M68" s="1131"/>
      <c r="N68" s="1131"/>
      <c r="O68" s="1131">
        <v>24845705</v>
      </c>
      <c r="P68" s="1131"/>
      <c r="Q68" s="1131"/>
      <c r="R68" s="1131"/>
      <c r="S68" s="1131"/>
      <c r="T68" s="973">
        <v>25236150</v>
      </c>
      <c r="U68" s="973"/>
      <c r="V68" s="973"/>
      <c r="W68" s="973"/>
      <c r="X68" s="973"/>
      <c r="Y68" s="973">
        <f>J68-O68-T68</f>
        <v>76913567</v>
      </c>
      <c r="Z68" s="973"/>
      <c r="AA68" s="973"/>
      <c r="AB68" s="973"/>
      <c r="AC68" s="973"/>
      <c r="AD68" s="615">
        <f>ROUND(O68/J68,4)</f>
        <v>0.1956</v>
      </c>
      <c r="AE68" s="615"/>
      <c r="AF68" s="615"/>
      <c r="AG68" s="1169"/>
    </row>
    <row r="69" spans="1:19" ht="15" customHeight="1">
      <c r="A69" s="154"/>
      <c r="B69" s="154"/>
      <c r="C69" s="154"/>
      <c r="D69" s="154"/>
      <c r="E69" s="154"/>
      <c r="F69" s="520"/>
      <c r="H69" s="482"/>
      <c r="I69" s="154"/>
      <c r="J69" s="154"/>
      <c r="K69" s="154"/>
      <c r="L69" s="154"/>
      <c r="M69" s="154"/>
      <c r="N69" s="154"/>
      <c r="O69" s="154"/>
      <c r="P69" s="154"/>
      <c r="Q69" s="154"/>
      <c r="R69" s="154"/>
      <c r="S69" s="154"/>
    </row>
    <row r="70" spans="1:19" ht="15" customHeight="1">
      <c r="A70" s="154"/>
      <c r="B70" s="154"/>
      <c r="C70" s="154"/>
      <c r="D70" s="154"/>
      <c r="E70" s="154"/>
      <c r="F70" s="154"/>
      <c r="G70" s="154"/>
      <c r="H70" s="154"/>
      <c r="I70" s="154"/>
      <c r="J70" s="154"/>
      <c r="K70" s="154"/>
      <c r="L70" s="154"/>
      <c r="M70" s="154"/>
      <c r="N70" s="154"/>
      <c r="O70" s="154"/>
      <c r="P70" s="154"/>
      <c r="Q70" s="154"/>
      <c r="R70" s="154"/>
      <c r="S70" s="154"/>
    </row>
    <row r="71" spans="1:33" ht="15" customHeight="1">
      <c r="A71" s="154" t="s">
        <v>1378</v>
      </c>
      <c r="B71" s="154"/>
      <c r="C71" s="154"/>
      <c r="D71" s="154"/>
      <c r="E71" s="154"/>
      <c r="F71" s="154"/>
      <c r="G71" s="154"/>
      <c r="H71" s="154"/>
      <c r="I71" s="154"/>
      <c r="J71" s="154"/>
      <c r="K71" s="154"/>
      <c r="L71" s="154"/>
      <c r="M71" s="154"/>
      <c r="N71" s="154"/>
      <c r="O71" s="154"/>
      <c r="P71" s="154"/>
      <c r="Q71" s="154"/>
      <c r="R71" s="154"/>
      <c r="S71" s="154"/>
      <c r="Z71" s="132"/>
      <c r="AA71" s="132"/>
      <c r="AB71" s="132"/>
      <c r="AC71" s="132"/>
      <c r="AD71" s="132"/>
      <c r="AE71" s="132"/>
      <c r="AF71" s="132"/>
      <c r="AG71" s="132"/>
    </row>
    <row r="72" spans="1:37" ht="15" customHeight="1" thickBot="1">
      <c r="A72" s="154"/>
      <c r="B72" s="154"/>
      <c r="C72" s="154"/>
      <c r="D72" s="154"/>
      <c r="E72" s="154"/>
      <c r="F72" s="154"/>
      <c r="G72" s="154"/>
      <c r="H72" s="154"/>
      <c r="I72" s="154"/>
      <c r="J72" s="154"/>
      <c r="K72" s="154"/>
      <c r="L72" s="154"/>
      <c r="M72" s="154"/>
      <c r="N72" s="154"/>
      <c r="O72" s="154"/>
      <c r="P72" s="154"/>
      <c r="Q72" s="154"/>
      <c r="R72" s="154"/>
      <c r="S72" s="154"/>
      <c r="AK72" s="132" t="s">
        <v>482</v>
      </c>
    </row>
    <row r="73" spans="1:37" ht="15" customHeight="1">
      <c r="A73" s="1144" t="s">
        <v>358</v>
      </c>
      <c r="B73" s="1145"/>
      <c r="C73" s="1145"/>
      <c r="D73" s="1145"/>
      <c r="E73" s="1257"/>
      <c r="F73" s="1144" t="s">
        <v>441</v>
      </c>
      <c r="G73" s="1145"/>
      <c r="H73" s="1145"/>
      <c r="I73" s="1146"/>
      <c r="J73" s="1161" t="s">
        <v>756</v>
      </c>
      <c r="K73" s="1161"/>
      <c r="L73" s="1161"/>
      <c r="M73" s="1161"/>
      <c r="N73" s="1161" t="s">
        <v>430</v>
      </c>
      <c r="O73" s="1161"/>
      <c r="P73" s="1161"/>
      <c r="Q73" s="1161"/>
      <c r="R73" s="1161" t="s">
        <v>433</v>
      </c>
      <c r="S73" s="1161"/>
      <c r="T73" s="1161"/>
      <c r="U73" s="1161"/>
      <c r="V73" s="1135" t="s">
        <v>898</v>
      </c>
      <c r="W73" s="1136"/>
      <c r="X73" s="1136"/>
      <c r="Y73" s="1136"/>
      <c r="Z73" s="1136"/>
      <c r="AA73" s="1136"/>
      <c r="AB73" s="1136"/>
      <c r="AC73" s="1137"/>
      <c r="AD73" s="1155" t="s">
        <v>442</v>
      </c>
      <c r="AE73" s="1156"/>
      <c r="AF73" s="1156"/>
      <c r="AG73" s="1156"/>
      <c r="AH73" s="1161" t="s">
        <v>445</v>
      </c>
      <c r="AI73" s="1161"/>
      <c r="AJ73" s="1161"/>
      <c r="AK73" s="1162"/>
    </row>
    <row r="74" spans="1:37" ht="15" customHeight="1">
      <c r="A74" s="1147"/>
      <c r="B74" s="1148"/>
      <c r="C74" s="1148"/>
      <c r="D74" s="1148"/>
      <c r="E74" s="1258"/>
      <c r="F74" s="1147"/>
      <c r="G74" s="1148"/>
      <c r="H74" s="1148"/>
      <c r="I74" s="1149"/>
      <c r="J74" s="1163"/>
      <c r="K74" s="1163"/>
      <c r="L74" s="1163"/>
      <c r="M74" s="1163"/>
      <c r="N74" s="1163"/>
      <c r="O74" s="1163"/>
      <c r="P74" s="1163"/>
      <c r="Q74" s="1163"/>
      <c r="R74" s="1163"/>
      <c r="S74" s="1163"/>
      <c r="T74" s="1163"/>
      <c r="U74" s="1163"/>
      <c r="V74" s="1138" t="s">
        <v>443</v>
      </c>
      <c r="W74" s="1139"/>
      <c r="X74" s="1139"/>
      <c r="Y74" s="1140"/>
      <c r="Z74" s="1138" t="s">
        <v>444</v>
      </c>
      <c r="AA74" s="1139"/>
      <c r="AB74" s="1139"/>
      <c r="AC74" s="1140"/>
      <c r="AD74" s="1157"/>
      <c r="AE74" s="1158"/>
      <c r="AF74" s="1158"/>
      <c r="AG74" s="1158"/>
      <c r="AH74" s="1163"/>
      <c r="AI74" s="1163"/>
      <c r="AJ74" s="1163"/>
      <c r="AK74" s="1164"/>
    </row>
    <row r="75" spans="1:37" ht="15" customHeight="1" thickBot="1">
      <c r="A75" s="1147"/>
      <c r="B75" s="1148"/>
      <c r="C75" s="1148"/>
      <c r="D75" s="1148"/>
      <c r="E75" s="1258"/>
      <c r="F75" s="1150"/>
      <c r="G75" s="1151"/>
      <c r="H75" s="1151"/>
      <c r="I75" s="1152"/>
      <c r="J75" s="1165"/>
      <c r="K75" s="1165"/>
      <c r="L75" s="1165"/>
      <c r="M75" s="1165"/>
      <c r="N75" s="1165"/>
      <c r="O75" s="1165"/>
      <c r="P75" s="1165"/>
      <c r="Q75" s="1165"/>
      <c r="R75" s="1165"/>
      <c r="S75" s="1165"/>
      <c r="T75" s="1165"/>
      <c r="U75" s="1165"/>
      <c r="V75" s="1141"/>
      <c r="W75" s="1142"/>
      <c r="X75" s="1142"/>
      <c r="Y75" s="1143"/>
      <c r="Z75" s="1141"/>
      <c r="AA75" s="1142"/>
      <c r="AB75" s="1142"/>
      <c r="AC75" s="1143"/>
      <c r="AD75" s="1159"/>
      <c r="AE75" s="1160"/>
      <c r="AF75" s="1160"/>
      <c r="AG75" s="1160"/>
      <c r="AH75" s="1165"/>
      <c r="AI75" s="1165"/>
      <c r="AJ75" s="1165"/>
      <c r="AK75" s="1166"/>
    </row>
    <row r="76" spans="1:37" ht="15" customHeight="1" thickTop="1">
      <c r="A76" s="1265" t="s">
        <v>103</v>
      </c>
      <c r="B76" s="1266"/>
      <c r="C76" s="1266"/>
      <c r="D76" s="1266"/>
      <c r="E76" s="1267"/>
      <c r="F76" s="1128">
        <v>4</v>
      </c>
      <c r="G76" s="1125"/>
      <c r="H76" s="1125"/>
      <c r="I76" s="1129"/>
      <c r="J76" s="1230">
        <v>40</v>
      </c>
      <c r="K76" s="1230"/>
      <c r="L76" s="1230"/>
      <c r="M76" s="1230"/>
      <c r="N76" s="1230">
        <v>2</v>
      </c>
      <c r="O76" s="1230"/>
      <c r="P76" s="1230"/>
      <c r="Q76" s="1230"/>
      <c r="R76" s="1230">
        <v>20</v>
      </c>
      <c r="S76" s="1230"/>
      <c r="T76" s="1230"/>
      <c r="U76" s="1230"/>
      <c r="V76" s="1124">
        <v>194</v>
      </c>
      <c r="W76" s="1125"/>
      <c r="X76" s="1125"/>
      <c r="Y76" s="1129"/>
      <c r="Z76" s="1124">
        <v>250</v>
      </c>
      <c r="AA76" s="1125"/>
      <c r="AB76" s="1125"/>
      <c r="AC76" s="1129"/>
      <c r="AD76" s="1124">
        <v>13</v>
      </c>
      <c r="AE76" s="1125"/>
      <c r="AF76" s="1125"/>
      <c r="AG76" s="1125"/>
      <c r="AH76" s="1124">
        <v>0</v>
      </c>
      <c r="AI76" s="1125"/>
      <c r="AJ76" s="1125"/>
      <c r="AK76" s="1126"/>
    </row>
    <row r="77" spans="1:37" ht="15" customHeight="1" thickBot="1">
      <c r="A77" s="1259" t="s">
        <v>874</v>
      </c>
      <c r="B77" s="1260"/>
      <c r="C77" s="1260"/>
      <c r="D77" s="1260"/>
      <c r="E77" s="1261"/>
      <c r="F77" s="1112">
        <v>38370</v>
      </c>
      <c r="G77" s="1113"/>
      <c r="H77" s="1113"/>
      <c r="I77" s="1114"/>
      <c r="J77" s="1130">
        <v>691640</v>
      </c>
      <c r="K77" s="1130"/>
      <c r="L77" s="1130"/>
      <c r="M77" s="1130"/>
      <c r="N77" s="1130">
        <v>42890</v>
      </c>
      <c r="O77" s="1130"/>
      <c r="P77" s="1130"/>
      <c r="Q77" s="1130"/>
      <c r="R77" s="1130">
        <v>458260</v>
      </c>
      <c r="S77" s="1130"/>
      <c r="T77" s="1130"/>
      <c r="U77" s="1130"/>
      <c r="V77" s="1115">
        <v>2952440</v>
      </c>
      <c r="W77" s="1113"/>
      <c r="X77" s="1113"/>
      <c r="Y77" s="1114"/>
      <c r="Z77" s="1115">
        <v>2911540</v>
      </c>
      <c r="AA77" s="1113"/>
      <c r="AB77" s="1113"/>
      <c r="AC77" s="1114"/>
      <c r="AD77" s="1115">
        <v>197990</v>
      </c>
      <c r="AE77" s="1113"/>
      <c r="AF77" s="1113"/>
      <c r="AG77" s="1113"/>
      <c r="AH77" s="1115">
        <v>0</v>
      </c>
      <c r="AI77" s="1113"/>
      <c r="AJ77" s="1113"/>
      <c r="AK77" s="1127"/>
    </row>
    <row r="78" spans="1:33" ht="15" customHeight="1" thickBot="1">
      <c r="A78" s="403"/>
      <c r="B78" s="400"/>
      <c r="C78" s="403"/>
      <c r="D78" s="404"/>
      <c r="E78" s="404"/>
      <c r="F78" s="404"/>
      <c r="G78" s="404"/>
      <c r="H78" s="404"/>
      <c r="I78" s="404"/>
      <c r="J78" s="404"/>
      <c r="K78" s="404"/>
      <c r="L78" s="405"/>
      <c r="M78" s="405"/>
      <c r="N78" s="401"/>
      <c r="O78" s="401"/>
      <c r="P78" s="401"/>
      <c r="Q78" s="402"/>
      <c r="R78" s="402"/>
      <c r="S78" s="402"/>
      <c r="T78" s="402"/>
      <c r="U78" s="401"/>
      <c r="V78" s="401"/>
      <c r="W78" s="401"/>
      <c r="X78" s="401"/>
      <c r="Y78" s="401"/>
      <c r="Z78" s="401"/>
      <c r="AA78" s="401"/>
      <c r="AB78" s="401"/>
      <c r="AC78" s="401"/>
      <c r="AD78" s="401"/>
      <c r="AE78" s="401"/>
      <c r="AF78" s="401"/>
      <c r="AG78" s="401"/>
    </row>
    <row r="79" spans="1:38" ht="15" customHeight="1">
      <c r="A79" s="1144" t="s">
        <v>362</v>
      </c>
      <c r="B79" s="1145"/>
      <c r="C79" s="1145"/>
      <c r="D79" s="1145"/>
      <c r="E79" s="1257"/>
      <c r="F79" s="1250" t="s">
        <v>431</v>
      </c>
      <c r="G79" s="1161"/>
      <c r="H79" s="1161"/>
      <c r="I79" s="1161"/>
      <c r="J79" s="1161" t="s">
        <v>432</v>
      </c>
      <c r="K79" s="1161"/>
      <c r="L79" s="1161"/>
      <c r="M79" s="1162"/>
      <c r="AE79" s="1244" t="s">
        <v>475</v>
      </c>
      <c r="AF79" s="1245"/>
      <c r="AG79" s="1245"/>
      <c r="AH79" s="1245"/>
      <c r="AI79" s="1245"/>
      <c r="AJ79" s="1245"/>
      <c r="AK79" s="1246"/>
      <c r="AL79" s="17"/>
    </row>
    <row r="80" spans="1:37" ht="15" customHeight="1" thickBot="1">
      <c r="A80" s="1147"/>
      <c r="B80" s="1148"/>
      <c r="C80" s="1148"/>
      <c r="D80" s="1148"/>
      <c r="E80" s="1258"/>
      <c r="F80" s="1251"/>
      <c r="G80" s="1165"/>
      <c r="H80" s="1165"/>
      <c r="I80" s="1165"/>
      <c r="J80" s="1165"/>
      <c r="K80" s="1165"/>
      <c r="L80" s="1165"/>
      <c r="M80" s="1166"/>
      <c r="AE80" s="1247"/>
      <c r="AF80" s="1248"/>
      <c r="AG80" s="1248"/>
      <c r="AH80" s="1248"/>
      <c r="AI80" s="1248"/>
      <c r="AJ80" s="1248"/>
      <c r="AK80" s="1249"/>
    </row>
    <row r="81" spans="1:37" ht="15" customHeight="1" thickTop="1">
      <c r="A81" s="1265" t="s">
        <v>103</v>
      </c>
      <c r="B81" s="1266"/>
      <c r="C81" s="1266"/>
      <c r="D81" s="1266"/>
      <c r="E81" s="1267"/>
      <c r="F81" s="1268">
        <v>2</v>
      </c>
      <c r="G81" s="1230"/>
      <c r="H81" s="1230"/>
      <c r="I81" s="1230"/>
      <c r="J81" s="1230">
        <v>243</v>
      </c>
      <c r="K81" s="1230"/>
      <c r="L81" s="1230"/>
      <c r="M81" s="1270"/>
      <c r="AE81" s="1128">
        <f>SUM(F76:AK76,F81:M81)</f>
        <v>768</v>
      </c>
      <c r="AF81" s="1125"/>
      <c r="AG81" s="1125"/>
      <c r="AH81" s="1125"/>
      <c r="AI81" s="1125"/>
      <c r="AJ81" s="1125"/>
      <c r="AK81" s="1126"/>
    </row>
    <row r="82" spans="1:37" ht="15" customHeight="1" thickBot="1">
      <c r="A82" s="1259" t="s">
        <v>874</v>
      </c>
      <c r="B82" s="1260"/>
      <c r="C82" s="1260"/>
      <c r="D82" s="1260"/>
      <c r="E82" s="1261"/>
      <c r="F82" s="1269">
        <v>11760</v>
      </c>
      <c r="G82" s="1130"/>
      <c r="H82" s="1130"/>
      <c r="I82" s="1130"/>
      <c r="J82" s="1130">
        <v>5136060</v>
      </c>
      <c r="K82" s="1130"/>
      <c r="L82" s="1130"/>
      <c r="M82" s="1264"/>
      <c r="AE82" s="1112">
        <f>SUM(F77:AK77,F82:M82)</f>
        <v>12440950</v>
      </c>
      <c r="AF82" s="1113"/>
      <c r="AG82" s="1113"/>
      <c r="AH82" s="1113"/>
      <c r="AI82" s="1113"/>
      <c r="AJ82" s="1113"/>
      <c r="AK82" s="1127"/>
    </row>
    <row r="85" spans="25:31" ht="15" customHeight="1">
      <c r="Y85" s="132"/>
      <c r="Z85" s="132"/>
      <c r="AA85" s="132"/>
      <c r="AB85" s="132"/>
      <c r="AC85" s="132"/>
      <c r="AD85" s="132"/>
      <c r="AE85" s="132"/>
    </row>
    <row r="138" ht="15" customHeight="1">
      <c r="F138" s="11">
        <v>0</v>
      </c>
    </row>
  </sheetData>
  <sheetProtection/>
  <mergeCells count="350">
    <mergeCell ref="AM24:AO25"/>
    <mergeCell ref="AJ21:AL22"/>
    <mergeCell ref="AM21:AO22"/>
    <mergeCell ref="X23:Z23"/>
    <mergeCell ref="AA23:AC23"/>
    <mergeCell ref="AD23:AF23"/>
    <mergeCell ref="AG23:AI23"/>
    <mergeCell ref="AJ23:AL23"/>
    <mergeCell ref="AM23:AO23"/>
    <mergeCell ref="X21:Z22"/>
    <mergeCell ref="AD21:AF22"/>
    <mergeCell ref="AG21:AI22"/>
    <mergeCell ref="O22:Q22"/>
    <mergeCell ref="L23:N23"/>
    <mergeCell ref="O23:Q23"/>
    <mergeCell ref="R21:W21"/>
    <mergeCell ref="R22:T22"/>
    <mergeCell ref="U22:W22"/>
    <mergeCell ref="R23:T23"/>
    <mergeCell ref="L22:N22"/>
    <mergeCell ref="AD24:AF25"/>
    <mergeCell ref="AG24:AI25"/>
    <mergeCell ref="AJ24:AL25"/>
    <mergeCell ref="A21:E23"/>
    <mergeCell ref="F21:H22"/>
    <mergeCell ref="I21:K22"/>
    <mergeCell ref="F23:H23"/>
    <mergeCell ref="I23:K23"/>
    <mergeCell ref="L21:Q21"/>
    <mergeCell ref="AA21:AC22"/>
    <mergeCell ref="X24:Z25"/>
    <mergeCell ref="AA24:AC25"/>
    <mergeCell ref="F24:H25"/>
    <mergeCell ref="I24:K25"/>
    <mergeCell ref="L24:N25"/>
    <mergeCell ref="O24:Q25"/>
    <mergeCell ref="U23:W23"/>
    <mergeCell ref="A19:E20"/>
    <mergeCell ref="A27:B27"/>
    <mergeCell ref="A28:B28"/>
    <mergeCell ref="A29:B29"/>
    <mergeCell ref="A24:E25"/>
    <mergeCell ref="R24:T25"/>
    <mergeCell ref="U24:W25"/>
    <mergeCell ref="R19:T20"/>
    <mergeCell ref="AD13:AL13"/>
    <mergeCell ref="AD14:AL15"/>
    <mergeCell ref="U13:Z13"/>
    <mergeCell ref="U16:W17"/>
    <mergeCell ref="X16:Z17"/>
    <mergeCell ref="A7:E7"/>
    <mergeCell ref="A8:E8"/>
    <mergeCell ref="A9:E9"/>
    <mergeCell ref="A10:E11"/>
    <mergeCell ref="A12:E13"/>
    <mergeCell ref="A14:E15"/>
    <mergeCell ref="U12:Z12"/>
    <mergeCell ref="U9:Z9"/>
    <mergeCell ref="O10:T11"/>
    <mergeCell ref="U10:Z11"/>
    <mergeCell ref="O12:T12"/>
    <mergeCell ref="L12:N12"/>
    <mergeCell ref="AA9:AL9"/>
    <mergeCell ref="AA10:AL11"/>
    <mergeCell ref="U5:Z5"/>
    <mergeCell ref="U6:Z6"/>
    <mergeCell ref="U7:Z7"/>
    <mergeCell ref="U8:Z8"/>
    <mergeCell ref="AA5:AL5"/>
    <mergeCell ref="AA6:AL6"/>
    <mergeCell ref="AA7:AL7"/>
    <mergeCell ref="AA8:AL8"/>
    <mergeCell ref="O5:T5"/>
    <mergeCell ref="O6:T6"/>
    <mergeCell ref="O7:T7"/>
    <mergeCell ref="O8:T8"/>
    <mergeCell ref="I16:K17"/>
    <mergeCell ref="L16:N17"/>
    <mergeCell ref="O17:Q17"/>
    <mergeCell ref="R17:T17"/>
    <mergeCell ref="L13:N13"/>
    <mergeCell ref="I10:N11"/>
    <mergeCell ref="AG19:AI20"/>
    <mergeCell ref="AJ19:AL20"/>
    <mergeCell ref="AA16:AC17"/>
    <mergeCell ref="AD16:AF17"/>
    <mergeCell ref="AA19:AC20"/>
    <mergeCell ref="AG18:AI18"/>
    <mergeCell ref="AJ16:AL17"/>
    <mergeCell ref="AJ18:AL18"/>
    <mergeCell ref="AA18:AC18"/>
    <mergeCell ref="AD18:AF18"/>
    <mergeCell ref="AG16:AI17"/>
    <mergeCell ref="A37:E37"/>
    <mergeCell ref="U19:W20"/>
    <mergeCell ref="X19:Z20"/>
    <mergeCell ref="F18:H18"/>
    <mergeCell ref="I18:K18"/>
    <mergeCell ref="L18:N18"/>
    <mergeCell ref="AD19:AF20"/>
    <mergeCell ref="A16:E18"/>
    <mergeCell ref="A36:E36"/>
    <mergeCell ref="O18:Q18"/>
    <mergeCell ref="O19:Q20"/>
    <mergeCell ref="O16:T16"/>
    <mergeCell ref="R18:T18"/>
    <mergeCell ref="F19:H20"/>
    <mergeCell ref="I19:K20"/>
    <mergeCell ref="L19:N20"/>
    <mergeCell ref="A41:E41"/>
    <mergeCell ref="N41:S41"/>
    <mergeCell ref="AA14:AC15"/>
    <mergeCell ref="A38:E38"/>
    <mergeCell ref="A39:E39"/>
    <mergeCell ref="A40:E40"/>
    <mergeCell ref="N37:S37"/>
    <mergeCell ref="N38:S38"/>
    <mergeCell ref="N39:S39"/>
    <mergeCell ref="N40:S40"/>
    <mergeCell ref="AA13:AC13"/>
    <mergeCell ref="O13:T13"/>
    <mergeCell ref="F14:H15"/>
    <mergeCell ref="I14:K15"/>
    <mergeCell ref="L14:N15"/>
    <mergeCell ref="O14:T15"/>
    <mergeCell ref="U14:Z15"/>
    <mergeCell ref="A47:E47"/>
    <mergeCell ref="N47:S47"/>
    <mergeCell ref="AA12:AC12"/>
    <mergeCell ref="AD12:AL12"/>
    <mergeCell ref="A42:E42"/>
    <mergeCell ref="A43:E43"/>
    <mergeCell ref="N42:S42"/>
    <mergeCell ref="N43:S43"/>
    <mergeCell ref="T37:Y37"/>
    <mergeCell ref="T38:Y38"/>
    <mergeCell ref="T39:Y39"/>
    <mergeCell ref="T40:Y40"/>
    <mergeCell ref="F13:H13"/>
    <mergeCell ref="I13:K13"/>
    <mergeCell ref="J39:M39"/>
    <mergeCell ref="F16:H17"/>
    <mergeCell ref="N36:S36"/>
    <mergeCell ref="T36:Y36"/>
    <mergeCell ref="U18:W18"/>
    <mergeCell ref="X18:Z18"/>
    <mergeCell ref="T43:Y43"/>
    <mergeCell ref="F38:I38"/>
    <mergeCell ref="F39:I39"/>
    <mergeCell ref="J36:M36"/>
    <mergeCell ref="J37:M37"/>
    <mergeCell ref="J38:M38"/>
    <mergeCell ref="T41:Y41"/>
    <mergeCell ref="T42:Y42"/>
    <mergeCell ref="J43:M43"/>
    <mergeCell ref="F40:I40"/>
    <mergeCell ref="Z39:AD39"/>
    <mergeCell ref="Z40:AD40"/>
    <mergeCell ref="Z41:AD41"/>
    <mergeCell ref="Z42:AD42"/>
    <mergeCell ref="F9:H9"/>
    <mergeCell ref="I9:N9"/>
    <mergeCell ref="O9:T9"/>
    <mergeCell ref="F10:H11"/>
    <mergeCell ref="F12:H12"/>
    <mergeCell ref="I12:K12"/>
    <mergeCell ref="A5:E6"/>
    <mergeCell ref="Z43:AD43"/>
    <mergeCell ref="F5:H5"/>
    <mergeCell ref="I5:N5"/>
    <mergeCell ref="F6:H6"/>
    <mergeCell ref="I6:N6"/>
    <mergeCell ref="F36:I36"/>
    <mergeCell ref="F37:I37"/>
    <mergeCell ref="F8:H8"/>
    <mergeCell ref="I8:N8"/>
    <mergeCell ref="W58:AB58"/>
    <mergeCell ref="AC55:AG55"/>
    <mergeCell ref="AC56:AG56"/>
    <mergeCell ref="AC58:AG58"/>
    <mergeCell ref="F7:H7"/>
    <mergeCell ref="I7:N7"/>
    <mergeCell ref="T47:Y47"/>
    <mergeCell ref="Z36:AD36"/>
    <mergeCell ref="Z37:AD37"/>
    <mergeCell ref="Z38:AD38"/>
    <mergeCell ref="A54:F54"/>
    <mergeCell ref="B55:F55"/>
    <mergeCell ref="A55:A60"/>
    <mergeCell ref="B59:F59"/>
    <mergeCell ref="AC61:AG61"/>
    <mergeCell ref="AC60:AG60"/>
    <mergeCell ref="AC59:AG59"/>
    <mergeCell ref="W55:AB55"/>
    <mergeCell ref="W56:AB56"/>
    <mergeCell ref="W57:AB57"/>
    <mergeCell ref="G58:J58"/>
    <mergeCell ref="B56:F56"/>
    <mergeCell ref="B57:F57"/>
    <mergeCell ref="B58:F58"/>
    <mergeCell ref="F68:I68"/>
    <mergeCell ref="J68:N68"/>
    <mergeCell ref="A67:E67"/>
    <mergeCell ref="A68:E68"/>
    <mergeCell ref="J82:M82"/>
    <mergeCell ref="J73:M75"/>
    <mergeCell ref="J76:M76"/>
    <mergeCell ref="A73:E75"/>
    <mergeCell ref="A76:E76"/>
    <mergeCell ref="F81:I81"/>
    <mergeCell ref="F82:I82"/>
    <mergeCell ref="J81:M81"/>
    <mergeCell ref="A81:E81"/>
    <mergeCell ref="A82:E82"/>
    <mergeCell ref="Z47:AD47"/>
    <mergeCell ref="W52:AB52"/>
    <mergeCell ref="W53:AB53"/>
    <mergeCell ref="W54:AB54"/>
    <mergeCell ref="AC52:AG52"/>
    <mergeCell ref="AC53:AG53"/>
    <mergeCell ref="AC54:AG54"/>
    <mergeCell ref="F79:I80"/>
    <mergeCell ref="J79:M80"/>
    <mergeCell ref="J77:M77"/>
    <mergeCell ref="B60:F60"/>
    <mergeCell ref="A61:F61"/>
    <mergeCell ref="A79:E80"/>
    <mergeCell ref="A77:E77"/>
    <mergeCell ref="G60:J60"/>
    <mergeCell ref="F67:I67"/>
    <mergeCell ref="A52:F52"/>
    <mergeCell ref="A53:F53"/>
    <mergeCell ref="AE82:AK82"/>
    <mergeCell ref="T59:V60"/>
    <mergeCell ref="T61:V61"/>
    <mergeCell ref="AH61:AK61"/>
    <mergeCell ref="AH59:AK59"/>
    <mergeCell ref="AH60:AK60"/>
    <mergeCell ref="AE79:AK80"/>
    <mergeCell ref="AE81:AK81"/>
    <mergeCell ref="R73:U75"/>
    <mergeCell ref="R76:U76"/>
    <mergeCell ref="K57:M58"/>
    <mergeCell ref="N55:S55"/>
    <mergeCell ref="N57:S57"/>
    <mergeCell ref="N56:S56"/>
    <mergeCell ref="N58:S58"/>
    <mergeCell ref="O68:S68"/>
    <mergeCell ref="N73:Q75"/>
    <mergeCell ref="N76:Q76"/>
    <mergeCell ref="T54:V54"/>
    <mergeCell ref="T57:V58"/>
    <mergeCell ref="G54:J54"/>
    <mergeCell ref="G55:J55"/>
    <mergeCell ref="G56:J56"/>
    <mergeCell ref="T55:V56"/>
    <mergeCell ref="K55:M56"/>
    <mergeCell ref="K54:M54"/>
    <mergeCell ref="N54:S54"/>
    <mergeCell ref="G57:J57"/>
    <mergeCell ref="T52:V52"/>
    <mergeCell ref="T53:V53"/>
    <mergeCell ref="G52:J52"/>
    <mergeCell ref="G53:J53"/>
    <mergeCell ref="N52:S52"/>
    <mergeCell ref="N53:S53"/>
    <mergeCell ref="K52:M52"/>
    <mergeCell ref="K53:M53"/>
    <mergeCell ref="F41:I41"/>
    <mergeCell ref="F47:I47"/>
    <mergeCell ref="F42:I42"/>
    <mergeCell ref="J40:M40"/>
    <mergeCell ref="J41:M41"/>
    <mergeCell ref="J47:M47"/>
    <mergeCell ref="J46:M46"/>
    <mergeCell ref="J42:M42"/>
    <mergeCell ref="F43:I43"/>
    <mergeCell ref="AE36:AH36"/>
    <mergeCell ref="AE37:AH37"/>
    <mergeCell ref="AE38:AH38"/>
    <mergeCell ref="AE39:AH39"/>
    <mergeCell ref="AH55:AK55"/>
    <mergeCell ref="AH56:AK56"/>
    <mergeCell ref="AH52:AK52"/>
    <mergeCell ref="AH53:AK53"/>
    <mergeCell ref="AH54:AK54"/>
    <mergeCell ref="AH57:AK57"/>
    <mergeCell ref="AH58:AK58"/>
    <mergeCell ref="AC57:AG57"/>
    <mergeCell ref="Y67:AC67"/>
    <mergeCell ref="Y68:AC68"/>
    <mergeCell ref="AE40:AH40"/>
    <mergeCell ref="AE41:AH41"/>
    <mergeCell ref="AE47:AH47"/>
    <mergeCell ref="AE42:AH42"/>
    <mergeCell ref="AE43:AH43"/>
    <mergeCell ref="T67:X67"/>
    <mergeCell ref="K59:M60"/>
    <mergeCell ref="O67:S67"/>
    <mergeCell ref="N59:S59"/>
    <mergeCell ref="N61:S61"/>
    <mergeCell ref="N60:S60"/>
    <mergeCell ref="K61:M61"/>
    <mergeCell ref="A44:E44"/>
    <mergeCell ref="F44:I44"/>
    <mergeCell ref="J44:M44"/>
    <mergeCell ref="N44:S44"/>
    <mergeCell ref="A46:E46"/>
    <mergeCell ref="F46:I46"/>
    <mergeCell ref="N46:S46"/>
    <mergeCell ref="Z44:AD44"/>
    <mergeCell ref="AE44:AH44"/>
    <mergeCell ref="A45:E45"/>
    <mergeCell ref="F45:I45"/>
    <mergeCell ref="J45:M45"/>
    <mergeCell ref="N45:S45"/>
    <mergeCell ref="T45:Y45"/>
    <mergeCell ref="Z45:AD45"/>
    <mergeCell ref="AE45:AH45"/>
    <mergeCell ref="T44:Y44"/>
    <mergeCell ref="T46:Y46"/>
    <mergeCell ref="Z46:AD46"/>
    <mergeCell ref="AE46:AH46"/>
    <mergeCell ref="AD73:AG75"/>
    <mergeCell ref="AH73:AK75"/>
    <mergeCell ref="AD67:AG67"/>
    <mergeCell ref="AD68:AG68"/>
    <mergeCell ref="W59:AB59"/>
    <mergeCell ref="W60:AB60"/>
    <mergeCell ref="W61:AB61"/>
    <mergeCell ref="Z76:AC76"/>
    <mergeCell ref="V76:Y76"/>
    <mergeCell ref="G61:J61"/>
    <mergeCell ref="G59:J59"/>
    <mergeCell ref="V73:AC73"/>
    <mergeCell ref="Z74:AC75"/>
    <mergeCell ref="V74:Y75"/>
    <mergeCell ref="F73:I75"/>
    <mergeCell ref="T68:X68"/>
    <mergeCell ref="J67:N67"/>
    <mergeCell ref="AH76:AK76"/>
    <mergeCell ref="AH77:AK77"/>
    <mergeCell ref="F77:I77"/>
    <mergeCell ref="F76:I76"/>
    <mergeCell ref="R77:U77"/>
    <mergeCell ref="AD77:AG77"/>
    <mergeCell ref="AD76:AG76"/>
    <mergeCell ref="N77:Q77"/>
    <mergeCell ref="V77:Y77"/>
    <mergeCell ref="Z77:AC77"/>
  </mergeCells>
  <printOptions/>
  <pageMargins left="0.7874015748031497" right="0.1968503937007874" top="0.984251968503937" bottom="0.7480314960629921" header="0.5118110236220472" footer="0.5118110236220472"/>
  <pageSetup firstPageNumber="10" useFirstPageNumber="1" horizontalDpi="600" verticalDpi="600" orientation="portrait" paperSize="9" scale="98" r:id="rId1"/>
  <headerFooter scaleWithDoc="0" alignWithMargins="0">
    <oddFooter>&amp;C－&amp;P－</oddFooter>
  </headerFooter>
  <rowBreaks count="1" manualBreakCount="1">
    <brk id="49" max="255" man="1"/>
  </rowBreaks>
</worksheet>
</file>

<file path=xl/worksheets/sheet9.xml><?xml version="1.0" encoding="utf-8"?>
<worksheet xmlns="http://schemas.openxmlformats.org/spreadsheetml/2006/main" xmlns:r="http://schemas.openxmlformats.org/officeDocument/2006/relationships">
  <sheetPr>
    <tabColor indexed="34"/>
  </sheetPr>
  <dimension ref="A1:AD138"/>
  <sheetViews>
    <sheetView view="pageBreakPreview" zoomScaleSheetLayoutView="100" zoomScalePageLayoutView="0" workbookViewId="0" topLeftCell="A1">
      <selection activeCell="BV23" sqref="BV23"/>
    </sheetView>
  </sheetViews>
  <sheetFormatPr defaultColWidth="3.00390625" defaultRowHeight="17.25" customHeight="1"/>
  <cols>
    <col min="1" max="29" width="3.00390625" style="154" customWidth="1"/>
    <col min="30" max="16384" width="3.00390625" style="11" customWidth="1"/>
  </cols>
  <sheetData>
    <row r="1" ht="17.25" customHeight="1">
      <c r="A1" s="154" t="s">
        <v>803</v>
      </c>
    </row>
    <row r="3" ht="17.25" customHeight="1">
      <c r="A3" s="154" t="s">
        <v>1566</v>
      </c>
    </row>
    <row r="4" ht="17.25" customHeight="1">
      <c r="A4" s="154" t="s">
        <v>580</v>
      </c>
    </row>
    <row r="5" ht="17.25" customHeight="1" thickBot="1">
      <c r="A5" s="154" t="s">
        <v>585</v>
      </c>
    </row>
    <row r="6" spans="1:30" ht="17.25" customHeight="1">
      <c r="A6" s="769" t="s">
        <v>805</v>
      </c>
      <c r="B6" s="770"/>
      <c r="C6" s="770"/>
      <c r="D6" s="770"/>
      <c r="E6" s="770"/>
      <c r="F6" s="770"/>
      <c r="G6" s="770"/>
      <c r="H6" s="770"/>
      <c r="I6" s="770"/>
      <c r="J6" s="770"/>
      <c r="K6" s="770"/>
      <c r="L6" s="770"/>
      <c r="M6" s="770"/>
      <c r="N6" s="770"/>
      <c r="O6" s="770"/>
      <c r="P6" s="770"/>
      <c r="Q6" s="770"/>
      <c r="R6" s="770"/>
      <c r="S6" s="770"/>
      <c r="T6" s="770"/>
      <c r="U6" s="1377"/>
      <c r="V6" s="1396" t="s">
        <v>499</v>
      </c>
      <c r="W6" s="1396"/>
      <c r="X6" s="1396"/>
      <c r="Y6" s="1397"/>
      <c r="AD6" s="154"/>
    </row>
    <row r="7" spans="1:30" ht="17.25" customHeight="1">
      <c r="A7" s="427" t="s">
        <v>1537</v>
      </c>
      <c r="B7" s="425"/>
      <c r="C7" s="425"/>
      <c r="D7" s="424" t="s">
        <v>879</v>
      </c>
      <c r="E7" s="425"/>
      <c r="F7" s="425"/>
      <c r="G7" s="425"/>
      <c r="H7" s="425"/>
      <c r="I7" s="425"/>
      <c r="J7" s="425"/>
      <c r="K7" s="425"/>
      <c r="L7" s="426"/>
      <c r="M7" s="424" t="s">
        <v>348</v>
      </c>
      <c r="N7" s="425"/>
      <c r="O7" s="425"/>
      <c r="P7" s="425"/>
      <c r="Q7" s="426"/>
      <c r="R7" s="416" t="s">
        <v>366</v>
      </c>
      <c r="S7" s="414"/>
      <c r="T7" s="414"/>
      <c r="U7" s="415"/>
      <c r="V7" s="1432" t="s">
        <v>1538</v>
      </c>
      <c r="W7" s="1432"/>
      <c r="X7" s="1432"/>
      <c r="Y7" s="1433"/>
      <c r="AD7" s="154"/>
    </row>
    <row r="8" spans="1:30" ht="17.25" customHeight="1">
      <c r="A8" s="434" t="s">
        <v>397</v>
      </c>
      <c r="B8" s="161"/>
      <c r="C8" s="161"/>
      <c r="D8" s="209"/>
      <c r="E8" s="161"/>
      <c r="F8" s="161"/>
      <c r="G8" s="161"/>
      <c r="H8" s="161"/>
      <c r="I8" s="161"/>
      <c r="J8" s="161"/>
      <c r="K8" s="161"/>
      <c r="L8" s="421"/>
      <c r="M8" s="210"/>
      <c r="N8" s="422"/>
      <c r="O8" s="422"/>
      <c r="P8" s="422"/>
      <c r="Q8" s="423"/>
      <c r="R8" s="435" t="s">
        <v>806</v>
      </c>
      <c r="S8" s="414"/>
      <c r="T8" s="414"/>
      <c r="U8" s="415"/>
      <c r="V8" s="1432" t="s">
        <v>1539</v>
      </c>
      <c r="W8" s="1432"/>
      <c r="X8" s="1432"/>
      <c r="Y8" s="1433"/>
      <c r="AD8" s="154"/>
    </row>
    <row r="9" spans="1:30" ht="17.25" customHeight="1">
      <c r="A9" s="420"/>
      <c r="B9" s="161"/>
      <c r="C9" s="161"/>
      <c r="D9" s="209"/>
      <c r="E9" s="161"/>
      <c r="F9" s="161"/>
      <c r="G9" s="161"/>
      <c r="H9" s="161"/>
      <c r="I9" s="161"/>
      <c r="J9" s="161"/>
      <c r="K9" s="161"/>
      <c r="L9" s="421"/>
      <c r="M9" s="424" t="s">
        <v>968</v>
      </c>
      <c r="N9" s="425"/>
      <c r="O9" s="425"/>
      <c r="P9" s="425"/>
      <c r="Q9" s="426"/>
      <c r="R9" s="416" t="s">
        <v>366</v>
      </c>
      <c r="S9" s="414"/>
      <c r="T9" s="414"/>
      <c r="U9" s="415"/>
      <c r="V9" s="1432" t="s">
        <v>1540</v>
      </c>
      <c r="W9" s="1432"/>
      <c r="X9" s="1432"/>
      <c r="Y9" s="1433"/>
      <c r="AD9" s="154"/>
    </row>
    <row r="10" spans="1:30" ht="17.25" customHeight="1">
      <c r="A10" s="420"/>
      <c r="B10" s="161"/>
      <c r="C10" s="161"/>
      <c r="D10" s="209"/>
      <c r="E10" s="161"/>
      <c r="F10" s="161"/>
      <c r="G10" s="161"/>
      <c r="H10" s="161"/>
      <c r="I10" s="161"/>
      <c r="J10" s="161"/>
      <c r="K10" s="161"/>
      <c r="L10" s="421"/>
      <c r="M10" s="210"/>
      <c r="N10" s="422"/>
      <c r="O10" s="422"/>
      <c r="P10" s="422"/>
      <c r="Q10" s="423"/>
      <c r="R10" s="435" t="s">
        <v>806</v>
      </c>
      <c r="S10" s="414"/>
      <c r="T10" s="414"/>
      <c r="U10" s="415"/>
      <c r="V10" s="1432" t="s">
        <v>1541</v>
      </c>
      <c r="W10" s="1432"/>
      <c r="X10" s="1432"/>
      <c r="Y10" s="1433"/>
      <c r="AD10" s="154"/>
    </row>
    <row r="11" spans="1:30" ht="17.25" customHeight="1">
      <c r="A11" s="420"/>
      <c r="B11" s="161"/>
      <c r="C11" s="161"/>
      <c r="D11" s="424" t="s">
        <v>452</v>
      </c>
      <c r="E11" s="425"/>
      <c r="F11" s="425"/>
      <c r="G11" s="425"/>
      <c r="H11" s="425"/>
      <c r="I11" s="425"/>
      <c r="J11" s="425"/>
      <c r="K11" s="425"/>
      <c r="L11" s="426"/>
      <c r="M11" s="424" t="s">
        <v>807</v>
      </c>
      <c r="N11" s="425"/>
      <c r="O11" s="425"/>
      <c r="P11" s="425"/>
      <c r="Q11" s="426"/>
      <c r="R11" s="416" t="s">
        <v>366</v>
      </c>
      <c r="S11" s="414"/>
      <c r="T11" s="414"/>
      <c r="U11" s="415"/>
      <c r="V11" s="1432" t="s">
        <v>1542</v>
      </c>
      <c r="W11" s="1432"/>
      <c r="X11" s="1432"/>
      <c r="Y11" s="1433"/>
      <c r="AD11" s="154"/>
    </row>
    <row r="12" spans="1:30" ht="17.25" customHeight="1" thickBot="1">
      <c r="A12" s="158"/>
      <c r="B12" s="159"/>
      <c r="C12" s="159"/>
      <c r="D12" s="429"/>
      <c r="E12" s="159"/>
      <c r="F12" s="159"/>
      <c r="G12" s="159"/>
      <c r="H12" s="159"/>
      <c r="I12" s="159"/>
      <c r="J12" s="159"/>
      <c r="K12" s="159"/>
      <c r="L12" s="428"/>
      <c r="M12" s="429" t="s">
        <v>1543</v>
      </c>
      <c r="N12" s="159"/>
      <c r="O12" s="159"/>
      <c r="P12" s="159"/>
      <c r="Q12" s="428"/>
      <c r="R12" s="436" t="s">
        <v>806</v>
      </c>
      <c r="S12" s="418"/>
      <c r="T12" s="418"/>
      <c r="U12" s="419"/>
      <c r="V12" s="1434" t="s">
        <v>1544</v>
      </c>
      <c r="W12" s="1434"/>
      <c r="X12" s="1434"/>
      <c r="Y12" s="1435"/>
      <c r="AD12" s="154"/>
    </row>
    <row r="13" ht="17.25" customHeight="1">
      <c r="A13" s="562" t="s">
        <v>1545</v>
      </c>
    </row>
    <row r="15" ht="17.25" customHeight="1">
      <c r="A15" s="154" t="s">
        <v>367</v>
      </c>
    </row>
    <row r="16" spans="1:19" ht="17.25" customHeight="1" thickBot="1">
      <c r="A16" s="154" t="s">
        <v>370</v>
      </c>
      <c r="S16" s="430"/>
    </row>
    <row r="17" spans="1:18" ht="17.25" customHeight="1">
      <c r="A17" s="410"/>
      <c r="B17" s="411"/>
      <c r="C17" s="411"/>
      <c r="D17" s="411"/>
      <c r="E17" s="411"/>
      <c r="F17" s="411"/>
      <c r="G17" s="411"/>
      <c r="H17" s="411"/>
      <c r="I17" s="412"/>
      <c r="J17" s="1396" t="s">
        <v>372</v>
      </c>
      <c r="K17" s="1396"/>
      <c r="L17" s="1396"/>
      <c r="M17" s="1396" t="s">
        <v>373</v>
      </c>
      <c r="N17" s="1396"/>
      <c r="O17" s="1396"/>
      <c r="P17" s="1396" t="s">
        <v>162</v>
      </c>
      <c r="Q17" s="1396"/>
      <c r="R17" s="1397"/>
    </row>
    <row r="18" spans="1:18" ht="17.25" customHeight="1" thickBot="1">
      <c r="A18" s="431" t="s">
        <v>371</v>
      </c>
      <c r="B18" s="418"/>
      <c r="C18" s="418"/>
      <c r="D18" s="418"/>
      <c r="E18" s="418"/>
      <c r="F18" s="418"/>
      <c r="G18" s="418"/>
      <c r="H18" s="418"/>
      <c r="I18" s="419"/>
      <c r="J18" s="1446"/>
      <c r="K18" s="1446"/>
      <c r="L18" s="1446"/>
      <c r="M18" s="1446">
        <v>14</v>
      </c>
      <c r="N18" s="1446"/>
      <c r="O18" s="1446"/>
      <c r="P18" s="1446">
        <f>SUM(J18:O18)</f>
        <v>14</v>
      </c>
      <c r="Q18" s="1446"/>
      <c r="R18" s="1447"/>
    </row>
    <row r="20" ht="17.25" customHeight="1" thickBot="1">
      <c r="A20" s="154" t="s">
        <v>804</v>
      </c>
    </row>
    <row r="21" spans="1:30" ht="17.25" customHeight="1">
      <c r="A21" s="769" t="s">
        <v>805</v>
      </c>
      <c r="B21" s="770"/>
      <c r="C21" s="770"/>
      <c r="D21" s="770"/>
      <c r="E21" s="770"/>
      <c r="F21" s="770"/>
      <c r="G21" s="770"/>
      <c r="H21" s="770"/>
      <c r="I21" s="770"/>
      <c r="J21" s="770"/>
      <c r="K21" s="770"/>
      <c r="L21" s="770"/>
      <c r="M21" s="770"/>
      <c r="N21" s="770"/>
      <c r="O21" s="770"/>
      <c r="P21" s="770"/>
      <c r="Q21" s="1377"/>
      <c r="R21" s="1396" t="s">
        <v>816</v>
      </c>
      <c r="S21" s="1396"/>
      <c r="T21" s="1396"/>
      <c r="U21" s="1397"/>
      <c r="AD21" s="154"/>
    </row>
    <row r="22" spans="1:30" ht="17.25" customHeight="1">
      <c r="A22" s="413" t="s">
        <v>500</v>
      </c>
      <c r="B22" s="414"/>
      <c r="C22" s="414"/>
      <c r="D22" s="414"/>
      <c r="E22" s="414"/>
      <c r="F22" s="414"/>
      <c r="G22" s="414"/>
      <c r="H22" s="414"/>
      <c r="I22" s="415"/>
      <c r="J22" s="416" t="s">
        <v>566</v>
      </c>
      <c r="K22" s="414"/>
      <c r="L22" s="414"/>
      <c r="M22" s="414"/>
      <c r="N22" s="414"/>
      <c r="O22" s="414"/>
      <c r="P22" s="414"/>
      <c r="Q22" s="415"/>
      <c r="R22" s="1393" t="s">
        <v>1546</v>
      </c>
      <c r="S22" s="1394"/>
      <c r="T22" s="1394"/>
      <c r="U22" s="1395"/>
      <c r="AD22" s="154"/>
    </row>
    <row r="23" spans="1:30" ht="17.25" customHeight="1">
      <c r="A23" s="427" t="s">
        <v>501</v>
      </c>
      <c r="B23" s="161"/>
      <c r="C23" s="161"/>
      <c r="D23" s="161"/>
      <c r="E23" s="161"/>
      <c r="F23" s="161"/>
      <c r="G23" s="161"/>
      <c r="H23" s="161"/>
      <c r="I23" s="421"/>
      <c r="J23" s="416" t="s">
        <v>567</v>
      </c>
      <c r="K23" s="414"/>
      <c r="L23" s="414"/>
      <c r="M23" s="414"/>
      <c r="N23" s="414"/>
      <c r="O23" s="414"/>
      <c r="P23" s="414"/>
      <c r="Q23" s="415"/>
      <c r="R23" s="1393" t="s">
        <v>1528</v>
      </c>
      <c r="S23" s="1394"/>
      <c r="T23" s="1394"/>
      <c r="U23" s="1395"/>
      <c r="AD23" s="154"/>
    </row>
    <row r="24" spans="1:30" ht="17.25" customHeight="1">
      <c r="A24" s="420"/>
      <c r="B24" s="161"/>
      <c r="C24" s="161"/>
      <c r="D24" s="161"/>
      <c r="E24" s="161"/>
      <c r="F24" s="161"/>
      <c r="G24" s="161"/>
      <c r="H24" s="161"/>
      <c r="I24" s="421"/>
      <c r="J24" s="416" t="s">
        <v>815</v>
      </c>
      <c r="K24" s="414"/>
      <c r="L24" s="414"/>
      <c r="M24" s="414"/>
      <c r="N24" s="414"/>
      <c r="O24" s="414"/>
      <c r="P24" s="414"/>
      <c r="Q24" s="415"/>
      <c r="R24" s="1393" t="s">
        <v>1529</v>
      </c>
      <c r="S24" s="1394"/>
      <c r="T24" s="1394"/>
      <c r="U24" s="1395"/>
      <c r="AD24" s="154"/>
    </row>
    <row r="25" spans="1:30" ht="17.25" customHeight="1" thickBot="1">
      <c r="A25" s="158"/>
      <c r="B25" s="159"/>
      <c r="C25" s="159"/>
      <c r="D25" s="159"/>
      <c r="E25" s="159"/>
      <c r="F25" s="159"/>
      <c r="G25" s="159"/>
      <c r="H25" s="159"/>
      <c r="I25" s="428"/>
      <c r="J25" s="417" t="s">
        <v>961</v>
      </c>
      <c r="K25" s="418"/>
      <c r="L25" s="418"/>
      <c r="M25" s="418"/>
      <c r="N25" s="418"/>
      <c r="O25" s="418"/>
      <c r="P25" s="418"/>
      <c r="Q25" s="419"/>
      <c r="R25" s="1436" t="s">
        <v>1530</v>
      </c>
      <c r="S25" s="1437"/>
      <c r="T25" s="1437"/>
      <c r="U25" s="1438"/>
      <c r="AD25" s="154"/>
    </row>
    <row r="27" ht="17.25" customHeight="1" thickBot="1">
      <c r="A27" s="154" t="s">
        <v>817</v>
      </c>
    </row>
    <row r="28" spans="1:20" ht="17.25" customHeight="1">
      <c r="A28" s="769" t="s">
        <v>577</v>
      </c>
      <c r="B28" s="770"/>
      <c r="C28" s="770"/>
      <c r="D28" s="770"/>
      <c r="E28" s="770"/>
      <c r="F28" s="770"/>
      <c r="G28" s="770"/>
      <c r="H28" s="770"/>
      <c r="I28" s="770"/>
      <c r="J28" s="770"/>
      <c r="K28" s="770"/>
      <c r="L28" s="770"/>
      <c r="M28" s="770"/>
      <c r="N28" s="770"/>
      <c r="O28" s="770"/>
      <c r="P28" s="1377"/>
      <c r="Q28" s="1396" t="s">
        <v>664</v>
      </c>
      <c r="R28" s="1396"/>
      <c r="S28" s="1396"/>
      <c r="T28" s="1397"/>
    </row>
    <row r="29" spans="1:20" ht="17.25" customHeight="1">
      <c r="A29" s="413" t="s">
        <v>818</v>
      </c>
      <c r="B29" s="414"/>
      <c r="C29" s="414"/>
      <c r="D29" s="414"/>
      <c r="E29" s="414"/>
      <c r="F29" s="414"/>
      <c r="G29" s="414"/>
      <c r="H29" s="414"/>
      <c r="I29" s="415"/>
      <c r="J29" s="416" t="s">
        <v>822</v>
      </c>
      <c r="K29" s="414"/>
      <c r="L29" s="414"/>
      <c r="M29" s="414"/>
      <c r="N29" s="414"/>
      <c r="O29" s="414"/>
      <c r="P29" s="415"/>
      <c r="Q29" s="1432" t="s">
        <v>1525</v>
      </c>
      <c r="R29" s="1432"/>
      <c r="S29" s="1432"/>
      <c r="T29" s="1433"/>
    </row>
    <row r="30" spans="1:20" ht="17.25" customHeight="1">
      <c r="A30" s="413" t="s">
        <v>819</v>
      </c>
      <c r="B30" s="414"/>
      <c r="C30" s="414"/>
      <c r="D30" s="414"/>
      <c r="E30" s="414"/>
      <c r="F30" s="414"/>
      <c r="G30" s="414"/>
      <c r="H30" s="414"/>
      <c r="I30" s="415"/>
      <c r="J30" s="416" t="s">
        <v>823</v>
      </c>
      <c r="K30" s="414"/>
      <c r="L30" s="414"/>
      <c r="M30" s="414"/>
      <c r="N30" s="414"/>
      <c r="O30" s="414"/>
      <c r="P30" s="415"/>
      <c r="Q30" s="1432" t="s">
        <v>1526</v>
      </c>
      <c r="R30" s="1432"/>
      <c r="S30" s="1432"/>
      <c r="T30" s="1433"/>
    </row>
    <row r="31" spans="1:20" ht="17.25" customHeight="1">
      <c r="A31" s="413" t="s">
        <v>820</v>
      </c>
      <c r="B31" s="414"/>
      <c r="C31" s="414"/>
      <c r="D31" s="414"/>
      <c r="E31" s="414"/>
      <c r="F31" s="414"/>
      <c r="G31" s="414"/>
      <c r="H31" s="414"/>
      <c r="I31" s="415"/>
      <c r="J31" s="416" t="s">
        <v>824</v>
      </c>
      <c r="K31" s="414"/>
      <c r="L31" s="414"/>
      <c r="M31" s="414"/>
      <c r="N31" s="414"/>
      <c r="O31" s="414"/>
      <c r="P31" s="415"/>
      <c r="Q31" s="1432" t="s">
        <v>1531</v>
      </c>
      <c r="R31" s="1432"/>
      <c r="S31" s="1432"/>
      <c r="T31" s="1433"/>
    </row>
    <row r="32" spans="1:20" ht="17.25" customHeight="1">
      <c r="A32" s="413" t="s">
        <v>821</v>
      </c>
      <c r="B32" s="414"/>
      <c r="C32" s="414"/>
      <c r="D32" s="414"/>
      <c r="E32" s="414"/>
      <c r="F32" s="414"/>
      <c r="G32" s="414"/>
      <c r="H32" s="414"/>
      <c r="I32" s="415"/>
      <c r="J32" s="416" t="s">
        <v>663</v>
      </c>
      <c r="K32" s="414"/>
      <c r="L32" s="414"/>
      <c r="M32" s="414"/>
      <c r="N32" s="414"/>
      <c r="O32" s="414"/>
      <c r="P32" s="415"/>
      <c r="Q32" s="1432" t="s">
        <v>1527</v>
      </c>
      <c r="R32" s="1432"/>
      <c r="S32" s="1432"/>
      <c r="T32" s="1433"/>
    </row>
    <row r="33" spans="1:20" ht="17.25" customHeight="1" thickBot="1">
      <c r="A33" s="158" t="s">
        <v>1547</v>
      </c>
      <c r="B33" s="159"/>
      <c r="C33" s="159"/>
      <c r="D33" s="159"/>
      <c r="E33" s="159"/>
      <c r="F33" s="159"/>
      <c r="G33" s="159"/>
      <c r="H33" s="159"/>
      <c r="I33" s="428"/>
      <c r="J33" s="429" t="s">
        <v>1548</v>
      </c>
      <c r="K33" s="159"/>
      <c r="L33" s="159"/>
      <c r="M33" s="159"/>
      <c r="N33" s="159"/>
      <c r="O33" s="159"/>
      <c r="P33" s="428"/>
      <c r="Q33" s="1398" t="s">
        <v>1549</v>
      </c>
      <c r="R33" s="1398"/>
      <c r="S33" s="1398"/>
      <c r="T33" s="1399"/>
    </row>
    <row r="34" spans="1:20" ht="17.25" customHeight="1">
      <c r="A34" s="161"/>
      <c r="B34" s="161"/>
      <c r="C34" s="161"/>
      <c r="D34" s="161"/>
      <c r="E34" s="161"/>
      <c r="F34" s="161"/>
      <c r="G34" s="161"/>
      <c r="H34" s="161"/>
      <c r="I34" s="161"/>
      <c r="J34" s="161"/>
      <c r="K34" s="161"/>
      <c r="L34" s="161"/>
      <c r="M34" s="161"/>
      <c r="N34" s="161"/>
      <c r="O34" s="161"/>
      <c r="P34" s="161"/>
      <c r="Q34" s="432"/>
      <c r="R34" s="432"/>
      <c r="S34" s="432"/>
      <c r="T34" s="432"/>
    </row>
    <row r="35" ht="17.25" customHeight="1">
      <c r="A35" s="154" t="s">
        <v>1383</v>
      </c>
    </row>
    <row r="36" ht="17.25" customHeight="1" thickBot="1">
      <c r="AC36" s="409" t="s">
        <v>189</v>
      </c>
    </row>
    <row r="37" spans="1:29" ht="35.25" customHeight="1" thickBot="1">
      <c r="A37" s="1400" t="s">
        <v>878</v>
      </c>
      <c r="B37" s="1379"/>
      <c r="C37" s="1380"/>
      <c r="D37" s="1378" t="s">
        <v>447</v>
      </c>
      <c r="E37" s="1379"/>
      <c r="F37" s="1379"/>
      <c r="G37" s="1379"/>
      <c r="H37" s="1379"/>
      <c r="I37" s="1379"/>
      <c r="J37" s="1379"/>
      <c r="K37" s="1379"/>
      <c r="L37" s="1379"/>
      <c r="M37" s="1379"/>
      <c r="N37" s="1379"/>
      <c r="O37" s="1379"/>
      <c r="P37" s="1379"/>
      <c r="Q37" s="1379"/>
      <c r="R37" s="1379"/>
      <c r="S37" s="1380"/>
      <c r="T37" s="1378" t="s">
        <v>578</v>
      </c>
      <c r="U37" s="1379"/>
      <c r="V37" s="1379"/>
      <c r="W37" s="1379"/>
      <c r="X37" s="1380"/>
      <c r="Y37" s="1408" t="s">
        <v>579</v>
      </c>
      <c r="Z37" s="1409"/>
      <c r="AA37" s="1409"/>
      <c r="AB37" s="1409"/>
      <c r="AC37" s="1410"/>
    </row>
    <row r="38" spans="1:29" ht="17.25" customHeight="1">
      <c r="A38" s="1384" t="s">
        <v>576</v>
      </c>
      <c r="B38" s="1385"/>
      <c r="C38" s="1386"/>
      <c r="D38" s="1381" t="s">
        <v>446</v>
      </c>
      <c r="E38" s="1382"/>
      <c r="F38" s="1382"/>
      <c r="G38" s="1382"/>
      <c r="H38" s="1382"/>
      <c r="I38" s="1382"/>
      <c r="J38" s="1382"/>
      <c r="K38" s="1382"/>
      <c r="L38" s="1382"/>
      <c r="M38" s="1382"/>
      <c r="N38" s="1382"/>
      <c r="O38" s="1382"/>
      <c r="P38" s="1382"/>
      <c r="Q38" s="1382"/>
      <c r="R38" s="1382"/>
      <c r="S38" s="1383"/>
      <c r="T38" s="1411">
        <v>4215621</v>
      </c>
      <c r="U38" s="1412"/>
      <c r="V38" s="1412"/>
      <c r="W38" s="1412"/>
      <c r="X38" s="1414"/>
      <c r="Y38" s="1411"/>
      <c r="Z38" s="1412"/>
      <c r="AA38" s="1412"/>
      <c r="AB38" s="1412"/>
      <c r="AC38" s="1413"/>
    </row>
    <row r="39" spans="1:29" ht="17.25" customHeight="1">
      <c r="A39" s="1387"/>
      <c r="B39" s="1388"/>
      <c r="C39" s="1389"/>
      <c r="D39" s="1402" t="s">
        <v>1379</v>
      </c>
      <c r="E39" s="1403"/>
      <c r="F39" s="1403"/>
      <c r="G39" s="1403"/>
      <c r="H39" s="1403"/>
      <c r="I39" s="1403"/>
      <c r="J39" s="1403"/>
      <c r="K39" s="1403"/>
      <c r="L39" s="1403"/>
      <c r="M39" s="1403"/>
      <c r="N39" s="1403"/>
      <c r="O39" s="1403"/>
      <c r="P39" s="1403"/>
      <c r="Q39" s="1403"/>
      <c r="R39" s="1403"/>
      <c r="S39" s="1403"/>
      <c r="T39" s="1182">
        <v>11214026</v>
      </c>
      <c r="U39" s="1183"/>
      <c r="V39" s="1183"/>
      <c r="W39" s="1183"/>
      <c r="X39" s="1184"/>
      <c r="Y39" s="1182"/>
      <c r="Z39" s="1183"/>
      <c r="AA39" s="1183"/>
      <c r="AB39" s="1183"/>
      <c r="AC39" s="1407"/>
    </row>
    <row r="40" spans="1:29" ht="17.25" customHeight="1" thickBot="1">
      <c r="A40" s="1390"/>
      <c r="B40" s="1391"/>
      <c r="C40" s="1392"/>
      <c r="D40" s="1401" t="s">
        <v>168</v>
      </c>
      <c r="E40" s="1401"/>
      <c r="F40" s="1401"/>
      <c r="G40" s="1401"/>
      <c r="H40" s="1401"/>
      <c r="I40" s="1401"/>
      <c r="J40" s="1401"/>
      <c r="K40" s="1401"/>
      <c r="L40" s="1401"/>
      <c r="M40" s="1401"/>
      <c r="N40" s="1401"/>
      <c r="O40" s="1401"/>
      <c r="P40" s="1401"/>
      <c r="Q40" s="1401"/>
      <c r="R40" s="1401"/>
      <c r="S40" s="1401"/>
      <c r="T40" s="1313">
        <f>SUM(T38:X39)</f>
        <v>15429647</v>
      </c>
      <c r="U40" s="1314"/>
      <c r="V40" s="1314"/>
      <c r="W40" s="1314"/>
      <c r="X40" s="1315"/>
      <c r="Y40" s="1313">
        <f>SUM(Y38:AC39)</f>
        <v>0</v>
      </c>
      <c r="Z40" s="1314"/>
      <c r="AA40" s="1314"/>
      <c r="AB40" s="1314"/>
      <c r="AC40" s="1439"/>
    </row>
    <row r="41" spans="1:29" ht="17.25" customHeight="1">
      <c r="A41" s="1426" t="s">
        <v>301</v>
      </c>
      <c r="B41" s="1427"/>
      <c r="C41" s="1427"/>
      <c r="D41" s="1445" t="s">
        <v>299</v>
      </c>
      <c r="E41" s="1445"/>
      <c r="F41" s="1445"/>
      <c r="G41" s="1445"/>
      <c r="H41" s="1445"/>
      <c r="I41" s="1445"/>
      <c r="J41" s="1445"/>
      <c r="K41" s="1445"/>
      <c r="L41" s="1445"/>
      <c r="M41" s="1445"/>
      <c r="N41" s="1445"/>
      <c r="O41" s="1445"/>
      <c r="P41" s="1445"/>
      <c r="Q41" s="1445"/>
      <c r="R41" s="1445"/>
      <c r="S41" s="1445"/>
      <c r="T41" s="1441">
        <v>111300</v>
      </c>
      <c r="U41" s="1442"/>
      <c r="V41" s="1442"/>
      <c r="W41" s="1442"/>
      <c r="X41" s="1443"/>
      <c r="Y41" s="1441"/>
      <c r="Z41" s="1442"/>
      <c r="AA41" s="1442"/>
      <c r="AB41" s="1442"/>
      <c r="AC41" s="1444"/>
    </row>
    <row r="42" spans="1:29" ht="17.25" customHeight="1">
      <c r="A42" s="1428"/>
      <c r="B42" s="1429"/>
      <c r="C42" s="1429"/>
      <c r="D42" s="1402" t="s">
        <v>300</v>
      </c>
      <c r="E42" s="1403"/>
      <c r="F42" s="1403"/>
      <c r="G42" s="1403"/>
      <c r="H42" s="1403"/>
      <c r="I42" s="1403"/>
      <c r="J42" s="1403"/>
      <c r="K42" s="1403"/>
      <c r="L42" s="1403"/>
      <c r="M42" s="1403"/>
      <c r="N42" s="1403"/>
      <c r="O42" s="1403"/>
      <c r="P42" s="1403"/>
      <c r="Q42" s="1403"/>
      <c r="R42" s="1403"/>
      <c r="S42" s="1403"/>
      <c r="T42" s="1182">
        <f>SUM(T43:X44)</f>
        <v>1071053</v>
      </c>
      <c r="U42" s="1183"/>
      <c r="V42" s="1183"/>
      <c r="W42" s="1183"/>
      <c r="X42" s="1184"/>
      <c r="Y42" s="1182"/>
      <c r="Z42" s="1183"/>
      <c r="AA42" s="1183"/>
      <c r="AB42" s="1183"/>
      <c r="AC42" s="1407"/>
    </row>
    <row r="43" spans="1:29" ht="17.25" customHeight="1">
      <c r="A43" s="1428"/>
      <c r="B43" s="1429"/>
      <c r="C43" s="1429"/>
      <c r="D43" s="1440"/>
      <c r="E43" s="1404" t="s">
        <v>977</v>
      </c>
      <c r="F43" s="1405"/>
      <c r="G43" s="1405"/>
      <c r="H43" s="1405"/>
      <c r="I43" s="1405"/>
      <c r="J43" s="1405"/>
      <c r="K43" s="1405"/>
      <c r="L43" s="1405"/>
      <c r="M43" s="1405"/>
      <c r="N43" s="1405"/>
      <c r="O43" s="1405"/>
      <c r="P43" s="1405"/>
      <c r="Q43" s="1405"/>
      <c r="R43" s="1405"/>
      <c r="S43" s="1406"/>
      <c r="T43" s="1182">
        <v>864537</v>
      </c>
      <c r="U43" s="1183"/>
      <c r="V43" s="1183"/>
      <c r="W43" s="1183"/>
      <c r="X43" s="1184"/>
      <c r="Y43" s="1182"/>
      <c r="Z43" s="1183"/>
      <c r="AA43" s="1183"/>
      <c r="AB43" s="1183"/>
      <c r="AC43" s="1407"/>
    </row>
    <row r="44" spans="1:29" ht="17.25" customHeight="1">
      <c r="A44" s="1428"/>
      <c r="B44" s="1429"/>
      <c r="C44" s="1429"/>
      <c r="D44" s="810"/>
      <c r="E44" s="1404" t="s">
        <v>1380</v>
      </c>
      <c r="F44" s="1405"/>
      <c r="G44" s="1405"/>
      <c r="H44" s="1405"/>
      <c r="I44" s="1405"/>
      <c r="J44" s="1405"/>
      <c r="K44" s="1405"/>
      <c r="L44" s="1405"/>
      <c r="M44" s="1405"/>
      <c r="N44" s="1405"/>
      <c r="O44" s="1405"/>
      <c r="P44" s="1405"/>
      <c r="Q44" s="1405"/>
      <c r="R44" s="1405"/>
      <c r="S44" s="1406"/>
      <c r="T44" s="1182">
        <v>206516</v>
      </c>
      <c r="U44" s="1183"/>
      <c r="V44" s="1183"/>
      <c r="W44" s="1183"/>
      <c r="X44" s="1184"/>
      <c r="Y44" s="1182"/>
      <c r="Z44" s="1183"/>
      <c r="AA44" s="1183"/>
      <c r="AB44" s="1183"/>
      <c r="AC44" s="1407"/>
    </row>
    <row r="45" spans="1:29" ht="17.25" customHeight="1">
      <c r="A45" s="1428"/>
      <c r="B45" s="1429"/>
      <c r="C45" s="1429"/>
      <c r="D45" s="1403" t="s">
        <v>1381</v>
      </c>
      <c r="E45" s="1403"/>
      <c r="F45" s="1403"/>
      <c r="G45" s="1403"/>
      <c r="H45" s="1403"/>
      <c r="I45" s="1403"/>
      <c r="J45" s="1403"/>
      <c r="K45" s="1403"/>
      <c r="L45" s="1403"/>
      <c r="M45" s="1403"/>
      <c r="N45" s="1403"/>
      <c r="O45" s="1403"/>
      <c r="P45" s="1403"/>
      <c r="Q45" s="1403"/>
      <c r="R45" s="1403"/>
      <c r="S45" s="1403"/>
      <c r="T45" s="1182">
        <v>130000</v>
      </c>
      <c r="U45" s="1183"/>
      <c r="V45" s="1183"/>
      <c r="W45" s="1183"/>
      <c r="X45" s="1184"/>
      <c r="Y45" s="1182"/>
      <c r="Z45" s="1183"/>
      <c r="AA45" s="1183"/>
      <c r="AB45" s="1183"/>
      <c r="AC45" s="1407"/>
    </row>
    <row r="46" spans="1:29" ht="17.25" customHeight="1">
      <c r="A46" s="1428"/>
      <c r="B46" s="1429"/>
      <c r="C46" s="1429"/>
      <c r="D46" s="1402" t="s">
        <v>296</v>
      </c>
      <c r="E46" s="1403"/>
      <c r="F46" s="1403"/>
      <c r="G46" s="1403"/>
      <c r="H46" s="1403"/>
      <c r="I46" s="1403"/>
      <c r="J46" s="1403"/>
      <c r="K46" s="1403"/>
      <c r="L46" s="1403"/>
      <c r="M46" s="1403"/>
      <c r="N46" s="1403"/>
      <c r="O46" s="1403"/>
      <c r="P46" s="1403"/>
      <c r="Q46" s="1403"/>
      <c r="R46" s="1403"/>
      <c r="S46" s="1403"/>
      <c r="T46" s="1182">
        <f>SUM(T47:X48)</f>
        <v>395472</v>
      </c>
      <c r="U46" s="1183"/>
      <c r="V46" s="1183"/>
      <c r="W46" s="1183"/>
      <c r="X46" s="1184"/>
      <c r="Y46" s="1182"/>
      <c r="Z46" s="1183"/>
      <c r="AA46" s="1183"/>
      <c r="AB46" s="1183"/>
      <c r="AC46" s="1407"/>
    </row>
    <row r="47" spans="1:29" ht="17.25" customHeight="1">
      <c r="A47" s="1428"/>
      <c r="B47" s="1429"/>
      <c r="C47" s="1429"/>
      <c r="D47" s="810"/>
      <c r="E47" s="1403" t="s">
        <v>297</v>
      </c>
      <c r="F47" s="1403"/>
      <c r="G47" s="1403"/>
      <c r="H47" s="1403"/>
      <c r="I47" s="1403"/>
      <c r="J47" s="1403"/>
      <c r="K47" s="1403"/>
      <c r="L47" s="1403"/>
      <c r="M47" s="1403"/>
      <c r="N47" s="1403"/>
      <c r="O47" s="1403"/>
      <c r="P47" s="1403"/>
      <c r="Q47" s="1403"/>
      <c r="R47" s="1403"/>
      <c r="S47" s="1403"/>
      <c r="T47" s="1182">
        <v>89222</v>
      </c>
      <c r="U47" s="1183"/>
      <c r="V47" s="1183"/>
      <c r="W47" s="1183"/>
      <c r="X47" s="1184"/>
      <c r="Y47" s="1182"/>
      <c r="Z47" s="1183"/>
      <c r="AA47" s="1183"/>
      <c r="AB47" s="1183"/>
      <c r="AC47" s="1407"/>
    </row>
    <row r="48" spans="1:29" ht="17.25" customHeight="1">
      <c r="A48" s="1428"/>
      <c r="B48" s="1429"/>
      <c r="C48" s="1429"/>
      <c r="D48" s="1415"/>
      <c r="E48" s="1403" t="s">
        <v>583</v>
      </c>
      <c r="F48" s="1403"/>
      <c r="G48" s="1403"/>
      <c r="H48" s="1403"/>
      <c r="I48" s="1403"/>
      <c r="J48" s="1403"/>
      <c r="K48" s="1403"/>
      <c r="L48" s="1403"/>
      <c r="M48" s="1403"/>
      <c r="N48" s="1403"/>
      <c r="O48" s="1403"/>
      <c r="P48" s="1403"/>
      <c r="Q48" s="1403"/>
      <c r="R48" s="1403"/>
      <c r="S48" s="1403"/>
      <c r="T48" s="1182">
        <v>306250</v>
      </c>
      <c r="U48" s="1183"/>
      <c r="V48" s="1183"/>
      <c r="W48" s="1183"/>
      <c r="X48" s="1184"/>
      <c r="Y48" s="1182"/>
      <c r="Z48" s="1183"/>
      <c r="AA48" s="1183"/>
      <c r="AB48" s="1183"/>
      <c r="AC48" s="1407"/>
    </row>
    <row r="49" spans="1:29" ht="17.25" customHeight="1">
      <c r="A49" s="1428"/>
      <c r="B49" s="1429"/>
      <c r="C49" s="1429"/>
      <c r="D49" s="1403" t="s">
        <v>302</v>
      </c>
      <c r="E49" s="1403"/>
      <c r="F49" s="1403"/>
      <c r="G49" s="1403"/>
      <c r="H49" s="1403"/>
      <c r="I49" s="1403"/>
      <c r="J49" s="1403"/>
      <c r="K49" s="1403"/>
      <c r="L49" s="1403"/>
      <c r="M49" s="1403"/>
      <c r="N49" s="1403"/>
      <c r="O49" s="1403"/>
      <c r="P49" s="1403"/>
      <c r="Q49" s="1403"/>
      <c r="R49" s="1403"/>
      <c r="S49" s="1403"/>
      <c r="T49" s="1182">
        <v>21983850</v>
      </c>
      <c r="U49" s="1183"/>
      <c r="V49" s="1183"/>
      <c r="W49" s="1183"/>
      <c r="X49" s="1184"/>
      <c r="Y49" s="1182"/>
      <c r="Z49" s="1183"/>
      <c r="AA49" s="1183"/>
      <c r="AB49" s="1183"/>
      <c r="AC49" s="1407"/>
    </row>
    <row r="50" spans="1:29" ht="17.25" customHeight="1">
      <c r="A50" s="1428"/>
      <c r="B50" s="1429"/>
      <c r="C50" s="1429"/>
      <c r="D50" s="1402" t="s">
        <v>298</v>
      </c>
      <c r="E50" s="1403"/>
      <c r="F50" s="1403"/>
      <c r="G50" s="1403"/>
      <c r="H50" s="1403"/>
      <c r="I50" s="1403"/>
      <c r="J50" s="1403"/>
      <c r="K50" s="1403"/>
      <c r="L50" s="1403"/>
      <c r="M50" s="1403"/>
      <c r="N50" s="1403"/>
      <c r="O50" s="1403"/>
      <c r="P50" s="1403"/>
      <c r="Q50" s="1403"/>
      <c r="R50" s="1403"/>
      <c r="S50" s="1403"/>
      <c r="T50" s="1182">
        <f>SUM(T51:X53)</f>
        <v>6943432</v>
      </c>
      <c r="U50" s="1183"/>
      <c r="V50" s="1183"/>
      <c r="W50" s="1183"/>
      <c r="X50" s="1184"/>
      <c r="Y50" s="1182">
        <f>SUM(Y51:AC53)</f>
        <v>74873</v>
      </c>
      <c r="Z50" s="1183"/>
      <c r="AA50" s="1183"/>
      <c r="AB50" s="1183"/>
      <c r="AC50" s="1407"/>
    </row>
    <row r="51" spans="1:29" ht="17.25" customHeight="1">
      <c r="A51" s="1428"/>
      <c r="B51" s="1429"/>
      <c r="C51" s="1429"/>
      <c r="D51" s="810"/>
      <c r="E51" s="1403" t="s">
        <v>819</v>
      </c>
      <c r="F51" s="1403"/>
      <c r="G51" s="1403"/>
      <c r="H51" s="1403"/>
      <c r="I51" s="1403"/>
      <c r="J51" s="1403"/>
      <c r="K51" s="1403"/>
      <c r="L51" s="1403"/>
      <c r="M51" s="1403"/>
      <c r="N51" s="1403"/>
      <c r="O51" s="1403"/>
      <c r="P51" s="1403"/>
      <c r="Q51" s="1403"/>
      <c r="R51" s="1403"/>
      <c r="S51" s="1403"/>
      <c r="T51" s="1182">
        <v>6256183</v>
      </c>
      <c r="U51" s="1183"/>
      <c r="V51" s="1183"/>
      <c r="W51" s="1183"/>
      <c r="X51" s="1184"/>
      <c r="Y51" s="1182"/>
      <c r="Z51" s="1183"/>
      <c r="AA51" s="1183"/>
      <c r="AB51" s="1183"/>
      <c r="AC51" s="1407"/>
    </row>
    <row r="52" spans="1:29" ht="17.25" customHeight="1">
      <c r="A52" s="1428"/>
      <c r="B52" s="1429"/>
      <c r="C52" s="1429"/>
      <c r="D52" s="1415"/>
      <c r="E52" s="1403" t="s">
        <v>584</v>
      </c>
      <c r="F52" s="1403"/>
      <c r="G52" s="1403"/>
      <c r="H52" s="1403"/>
      <c r="I52" s="1403"/>
      <c r="J52" s="1403"/>
      <c r="K52" s="1403"/>
      <c r="L52" s="1403"/>
      <c r="M52" s="1403"/>
      <c r="N52" s="1403"/>
      <c r="O52" s="1403"/>
      <c r="P52" s="1403"/>
      <c r="Q52" s="1403"/>
      <c r="R52" s="1403"/>
      <c r="S52" s="1403"/>
      <c r="T52" s="1182">
        <v>480000</v>
      </c>
      <c r="U52" s="1183"/>
      <c r="V52" s="1183"/>
      <c r="W52" s="1183"/>
      <c r="X52" s="1184"/>
      <c r="Y52" s="1182"/>
      <c r="Z52" s="1183"/>
      <c r="AA52" s="1183"/>
      <c r="AB52" s="1183"/>
      <c r="AC52" s="1407"/>
    </row>
    <row r="53" spans="1:29" ht="17.25" customHeight="1">
      <c r="A53" s="1428"/>
      <c r="B53" s="1429"/>
      <c r="C53" s="1429"/>
      <c r="D53" s="1415"/>
      <c r="E53" s="1403" t="s">
        <v>308</v>
      </c>
      <c r="F53" s="1403"/>
      <c r="G53" s="1403"/>
      <c r="H53" s="1403"/>
      <c r="I53" s="1403"/>
      <c r="J53" s="1403"/>
      <c r="K53" s="1403"/>
      <c r="L53" s="1403"/>
      <c r="M53" s="1403"/>
      <c r="N53" s="1403"/>
      <c r="O53" s="1403"/>
      <c r="P53" s="1403"/>
      <c r="Q53" s="1403"/>
      <c r="R53" s="1403"/>
      <c r="S53" s="1403"/>
      <c r="T53" s="1182">
        <v>207249</v>
      </c>
      <c r="U53" s="1183"/>
      <c r="V53" s="1183"/>
      <c r="W53" s="1183"/>
      <c r="X53" s="1184"/>
      <c r="Y53" s="1182">
        <v>74873</v>
      </c>
      <c r="Z53" s="1183"/>
      <c r="AA53" s="1183"/>
      <c r="AB53" s="1183"/>
      <c r="AC53" s="1407"/>
    </row>
    <row r="54" spans="1:29" ht="17.25" customHeight="1">
      <c r="A54" s="1428"/>
      <c r="B54" s="1429"/>
      <c r="C54" s="1429"/>
      <c r="D54" s="1402" t="s">
        <v>303</v>
      </c>
      <c r="E54" s="1403"/>
      <c r="F54" s="1403"/>
      <c r="G54" s="1403"/>
      <c r="H54" s="1403"/>
      <c r="I54" s="1403"/>
      <c r="J54" s="1403"/>
      <c r="K54" s="1403"/>
      <c r="L54" s="1403"/>
      <c r="M54" s="1403"/>
      <c r="N54" s="1403"/>
      <c r="O54" s="1403"/>
      <c r="P54" s="1403"/>
      <c r="Q54" s="1403"/>
      <c r="R54" s="1403"/>
      <c r="S54" s="1403"/>
      <c r="T54" s="1182">
        <f>SUM(T55:X56)</f>
        <v>1905265</v>
      </c>
      <c r="U54" s="1183"/>
      <c r="V54" s="1183"/>
      <c r="W54" s="1183"/>
      <c r="X54" s="1184"/>
      <c r="Y54" s="1182">
        <f>SUM(Y55:AC56)</f>
        <v>34800</v>
      </c>
      <c r="Z54" s="1183"/>
      <c r="AA54" s="1183"/>
      <c r="AB54" s="1183"/>
      <c r="AC54" s="1407"/>
    </row>
    <row r="55" spans="1:29" ht="17.25" customHeight="1">
      <c r="A55" s="1428"/>
      <c r="B55" s="1429"/>
      <c r="C55" s="1429"/>
      <c r="D55" s="810"/>
      <c r="E55" s="1403" t="s">
        <v>309</v>
      </c>
      <c r="F55" s="1403"/>
      <c r="G55" s="1403"/>
      <c r="H55" s="1403"/>
      <c r="I55" s="1403"/>
      <c r="J55" s="1403"/>
      <c r="K55" s="1403"/>
      <c r="L55" s="1403"/>
      <c r="M55" s="1403"/>
      <c r="N55" s="1403"/>
      <c r="O55" s="1403"/>
      <c r="P55" s="1403"/>
      <c r="Q55" s="1403"/>
      <c r="R55" s="1403"/>
      <c r="S55" s="1403"/>
      <c r="T55" s="1182">
        <v>0</v>
      </c>
      <c r="U55" s="1183"/>
      <c r="V55" s="1183"/>
      <c r="W55" s="1183"/>
      <c r="X55" s="1184"/>
      <c r="Y55" s="1182"/>
      <c r="Z55" s="1183"/>
      <c r="AA55" s="1183"/>
      <c r="AB55" s="1183"/>
      <c r="AC55" s="1407"/>
    </row>
    <row r="56" spans="1:29" ht="17.25" customHeight="1">
      <c r="A56" s="1428"/>
      <c r="B56" s="1429"/>
      <c r="C56" s="1429"/>
      <c r="D56" s="1415"/>
      <c r="E56" s="1403" t="s">
        <v>310</v>
      </c>
      <c r="F56" s="1403"/>
      <c r="G56" s="1403"/>
      <c r="H56" s="1403"/>
      <c r="I56" s="1403"/>
      <c r="J56" s="1403"/>
      <c r="K56" s="1403"/>
      <c r="L56" s="1403"/>
      <c r="M56" s="1403"/>
      <c r="N56" s="1403"/>
      <c r="O56" s="1403"/>
      <c r="P56" s="1403"/>
      <c r="Q56" s="1403"/>
      <c r="R56" s="1403"/>
      <c r="S56" s="1403"/>
      <c r="T56" s="1182">
        <v>1905265</v>
      </c>
      <c r="U56" s="1183"/>
      <c r="V56" s="1183"/>
      <c r="W56" s="1183"/>
      <c r="X56" s="1184"/>
      <c r="Y56" s="1182">
        <v>34800</v>
      </c>
      <c r="Z56" s="1183"/>
      <c r="AA56" s="1183"/>
      <c r="AB56" s="1183"/>
      <c r="AC56" s="1407"/>
    </row>
    <row r="57" spans="1:29" ht="17.25" customHeight="1">
      <c r="A57" s="1428"/>
      <c r="B57" s="1429"/>
      <c r="C57" s="1429"/>
      <c r="D57" s="1403" t="s">
        <v>304</v>
      </c>
      <c r="E57" s="1403"/>
      <c r="F57" s="1403"/>
      <c r="G57" s="1403"/>
      <c r="H57" s="1403"/>
      <c r="I57" s="1403"/>
      <c r="J57" s="1403"/>
      <c r="K57" s="1403"/>
      <c r="L57" s="1403"/>
      <c r="M57" s="1403"/>
      <c r="N57" s="1403"/>
      <c r="O57" s="1403"/>
      <c r="P57" s="1403"/>
      <c r="Q57" s="1403"/>
      <c r="R57" s="1403"/>
      <c r="S57" s="1403"/>
      <c r="T57" s="1182">
        <v>799950</v>
      </c>
      <c r="U57" s="1183"/>
      <c r="V57" s="1183"/>
      <c r="W57" s="1183"/>
      <c r="X57" s="1184"/>
      <c r="Y57" s="1182"/>
      <c r="Z57" s="1183"/>
      <c r="AA57" s="1183"/>
      <c r="AB57" s="1183"/>
      <c r="AC57" s="1407"/>
    </row>
    <row r="58" spans="1:29" ht="17.25" customHeight="1">
      <c r="A58" s="1428"/>
      <c r="B58" s="1429"/>
      <c r="C58" s="1429"/>
      <c r="D58" s="1403" t="s">
        <v>305</v>
      </c>
      <c r="E58" s="1403"/>
      <c r="F58" s="1403"/>
      <c r="G58" s="1403"/>
      <c r="H58" s="1403"/>
      <c r="I58" s="1403"/>
      <c r="J58" s="1403"/>
      <c r="K58" s="1403"/>
      <c r="L58" s="1403"/>
      <c r="M58" s="1403"/>
      <c r="N58" s="1403"/>
      <c r="O58" s="1403"/>
      <c r="P58" s="1403"/>
      <c r="Q58" s="1403"/>
      <c r="R58" s="1403"/>
      <c r="S58" s="1403"/>
      <c r="T58" s="1182">
        <v>198450</v>
      </c>
      <c r="U58" s="1183"/>
      <c r="V58" s="1183"/>
      <c r="W58" s="1183"/>
      <c r="X58" s="1184"/>
      <c r="Y58" s="1182"/>
      <c r="Z58" s="1183"/>
      <c r="AA58" s="1183"/>
      <c r="AB58" s="1183"/>
      <c r="AC58" s="1407"/>
    </row>
    <row r="59" spans="1:29" ht="17.25" customHeight="1">
      <c r="A59" s="1428"/>
      <c r="B59" s="1429"/>
      <c r="C59" s="1429"/>
      <c r="D59" s="1402" t="s">
        <v>306</v>
      </c>
      <c r="E59" s="1403"/>
      <c r="F59" s="1403"/>
      <c r="G59" s="1403"/>
      <c r="H59" s="1403"/>
      <c r="I59" s="1403"/>
      <c r="J59" s="1403"/>
      <c r="K59" s="1403"/>
      <c r="L59" s="1403"/>
      <c r="M59" s="1403"/>
      <c r="N59" s="1403"/>
      <c r="O59" s="1403"/>
      <c r="P59" s="1403"/>
      <c r="Q59" s="1403"/>
      <c r="R59" s="1403"/>
      <c r="S59" s="1403"/>
      <c r="T59" s="1182">
        <f>SUM(T60:X61)</f>
        <v>255114522</v>
      </c>
      <c r="U59" s="1183"/>
      <c r="V59" s="1183"/>
      <c r="W59" s="1183"/>
      <c r="X59" s="1184"/>
      <c r="Y59" s="1182"/>
      <c r="Z59" s="1183"/>
      <c r="AA59" s="1183"/>
      <c r="AB59" s="1183"/>
      <c r="AC59" s="1407"/>
    </row>
    <row r="60" spans="1:29" ht="17.25" customHeight="1">
      <c r="A60" s="1428"/>
      <c r="B60" s="1429"/>
      <c r="C60" s="1429"/>
      <c r="D60" s="810"/>
      <c r="E60" s="1403" t="s">
        <v>311</v>
      </c>
      <c r="F60" s="1403"/>
      <c r="G60" s="1403"/>
      <c r="H60" s="1403"/>
      <c r="I60" s="1403"/>
      <c r="J60" s="1403"/>
      <c r="K60" s="1403"/>
      <c r="L60" s="1403"/>
      <c r="M60" s="1403"/>
      <c r="N60" s="1403"/>
      <c r="O60" s="1403"/>
      <c r="P60" s="1403"/>
      <c r="Q60" s="1403"/>
      <c r="R60" s="1403"/>
      <c r="S60" s="1403"/>
      <c r="T60" s="1182">
        <v>254987700</v>
      </c>
      <c r="U60" s="1183"/>
      <c r="V60" s="1183"/>
      <c r="W60" s="1183"/>
      <c r="X60" s="1184"/>
      <c r="Y60" s="1182"/>
      <c r="Z60" s="1183"/>
      <c r="AA60" s="1183"/>
      <c r="AB60" s="1183"/>
      <c r="AC60" s="1407"/>
    </row>
    <row r="61" spans="1:29" ht="17.25" customHeight="1">
      <c r="A61" s="1428"/>
      <c r="B61" s="1429"/>
      <c r="C61" s="1429"/>
      <c r="D61" s="1415"/>
      <c r="E61" s="1403" t="s">
        <v>312</v>
      </c>
      <c r="F61" s="1403"/>
      <c r="G61" s="1403"/>
      <c r="H61" s="1403"/>
      <c r="I61" s="1403"/>
      <c r="J61" s="1403"/>
      <c r="K61" s="1403"/>
      <c r="L61" s="1403"/>
      <c r="M61" s="1403"/>
      <c r="N61" s="1403"/>
      <c r="O61" s="1403"/>
      <c r="P61" s="1403"/>
      <c r="Q61" s="1403"/>
      <c r="R61" s="1403"/>
      <c r="S61" s="1403"/>
      <c r="T61" s="1182">
        <v>126822</v>
      </c>
      <c r="U61" s="1183"/>
      <c r="V61" s="1183"/>
      <c r="W61" s="1183"/>
      <c r="X61" s="1184"/>
      <c r="Y61" s="1182"/>
      <c r="Z61" s="1183"/>
      <c r="AA61" s="1183"/>
      <c r="AB61" s="1183"/>
      <c r="AC61" s="1407"/>
    </row>
    <row r="62" spans="1:29" ht="17.25" customHeight="1">
      <c r="A62" s="1428"/>
      <c r="B62" s="1429"/>
      <c r="C62" s="1429"/>
      <c r="D62" s="1402" t="s">
        <v>307</v>
      </c>
      <c r="E62" s="1403"/>
      <c r="F62" s="1403"/>
      <c r="G62" s="1403"/>
      <c r="H62" s="1403"/>
      <c r="I62" s="1403"/>
      <c r="J62" s="1403"/>
      <c r="K62" s="1403"/>
      <c r="L62" s="1403"/>
      <c r="M62" s="1403"/>
      <c r="N62" s="1403"/>
      <c r="O62" s="1403"/>
      <c r="P62" s="1403"/>
      <c r="Q62" s="1403"/>
      <c r="R62" s="1403"/>
      <c r="S62" s="1403"/>
      <c r="T62" s="1182">
        <f>SUM(T63:X64)</f>
        <v>605765</v>
      </c>
      <c r="U62" s="1183"/>
      <c r="V62" s="1183"/>
      <c r="W62" s="1183"/>
      <c r="X62" s="1184"/>
      <c r="Y62" s="1182">
        <f>SUM(Y63:AC64)</f>
        <v>0</v>
      </c>
      <c r="Z62" s="1183"/>
      <c r="AA62" s="1183"/>
      <c r="AB62" s="1183"/>
      <c r="AC62" s="1407"/>
    </row>
    <row r="63" spans="1:29" ht="17.25" customHeight="1">
      <c r="A63" s="1428"/>
      <c r="B63" s="1429"/>
      <c r="C63" s="1429"/>
      <c r="D63" s="810"/>
      <c r="E63" s="1403" t="s">
        <v>313</v>
      </c>
      <c r="F63" s="1403"/>
      <c r="G63" s="1403"/>
      <c r="H63" s="1403"/>
      <c r="I63" s="1403"/>
      <c r="J63" s="1403"/>
      <c r="K63" s="1403"/>
      <c r="L63" s="1403"/>
      <c r="M63" s="1403"/>
      <c r="N63" s="1403"/>
      <c r="O63" s="1403"/>
      <c r="P63" s="1403"/>
      <c r="Q63" s="1403"/>
      <c r="R63" s="1403"/>
      <c r="S63" s="1403"/>
      <c r="T63" s="1182">
        <v>0</v>
      </c>
      <c r="U63" s="1183"/>
      <c r="V63" s="1183"/>
      <c r="W63" s="1183"/>
      <c r="X63" s="1184"/>
      <c r="Y63" s="1182"/>
      <c r="Z63" s="1183"/>
      <c r="AA63" s="1183"/>
      <c r="AB63" s="1183"/>
      <c r="AC63" s="1407"/>
    </row>
    <row r="64" spans="1:29" ht="17.25" customHeight="1">
      <c r="A64" s="1428"/>
      <c r="B64" s="1429"/>
      <c r="C64" s="1429"/>
      <c r="D64" s="1415"/>
      <c r="E64" s="1403" t="s">
        <v>314</v>
      </c>
      <c r="F64" s="1403"/>
      <c r="G64" s="1403"/>
      <c r="H64" s="1403"/>
      <c r="I64" s="1403"/>
      <c r="J64" s="1403"/>
      <c r="K64" s="1403"/>
      <c r="L64" s="1403"/>
      <c r="M64" s="1403"/>
      <c r="N64" s="1403"/>
      <c r="O64" s="1403"/>
      <c r="P64" s="1403"/>
      <c r="Q64" s="1403"/>
      <c r="R64" s="1403"/>
      <c r="S64" s="1403"/>
      <c r="T64" s="1182">
        <v>605765</v>
      </c>
      <c r="U64" s="1183"/>
      <c r="V64" s="1183"/>
      <c r="W64" s="1183"/>
      <c r="X64" s="1184"/>
      <c r="Y64" s="1182"/>
      <c r="Z64" s="1183"/>
      <c r="AA64" s="1183"/>
      <c r="AB64" s="1183"/>
      <c r="AC64" s="1407"/>
    </row>
    <row r="65" spans="1:29" ht="17.25" customHeight="1">
      <c r="A65" s="1430"/>
      <c r="B65" s="1431"/>
      <c r="C65" s="1431"/>
      <c r="D65" s="1403" t="s">
        <v>1382</v>
      </c>
      <c r="E65" s="1403"/>
      <c r="F65" s="1403"/>
      <c r="G65" s="1403"/>
      <c r="H65" s="1403"/>
      <c r="I65" s="1403"/>
      <c r="J65" s="1403"/>
      <c r="K65" s="1403"/>
      <c r="L65" s="1403"/>
      <c r="M65" s="1403"/>
      <c r="N65" s="1403"/>
      <c r="O65" s="1403"/>
      <c r="P65" s="1403"/>
      <c r="Q65" s="1403"/>
      <c r="R65" s="1403"/>
      <c r="S65" s="1403"/>
      <c r="T65" s="1182">
        <v>6609928</v>
      </c>
      <c r="U65" s="1183"/>
      <c r="V65" s="1183"/>
      <c r="W65" s="1183"/>
      <c r="X65" s="1184"/>
      <c r="Y65" s="1182"/>
      <c r="Z65" s="1183"/>
      <c r="AA65" s="1183"/>
      <c r="AB65" s="1183"/>
      <c r="AC65" s="1407"/>
    </row>
    <row r="66" spans="1:30" ht="17.25" customHeight="1" thickBot="1">
      <c r="A66" s="1430"/>
      <c r="B66" s="1431"/>
      <c r="C66" s="1431"/>
      <c r="D66" s="800" t="s">
        <v>168</v>
      </c>
      <c r="E66" s="800"/>
      <c r="F66" s="800"/>
      <c r="G66" s="800"/>
      <c r="H66" s="800"/>
      <c r="I66" s="800"/>
      <c r="J66" s="800"/>
      <c r="K66" s="800"/>
      <c r="L66" s="800"/>
      <c r="M66" s="800"/>
      <c r="N66" s="800"/>
      <c r="O66" s="800"/>
      <c r="P66" s="800"/>
      <c r="Q66" s="800"/>
      <c r="R66" s="800"/>
      <c r="S66" s="800"/>
      <c r="T66" s="1416">
        <f>SUM(T41:X42,T45:X46,T49:X50,T54,T57:X59,T62,T65)</f>
        <v>295868987</v>
      </c>
      <c r="U66" s="1417"/>
      <c r="V66" s="1417"/>
      <c r="W66" s="1417"/>
      <c r="X66" s="1418"/>
      <c r="Y66" s="1187">
        <f>SUM(Y41:AC46,Y49:AC50,Y54,Y57:AC59,Y62,Y65)</f>
        <v>109673</v>
      </c>
      <c r="Z66" s="1187"/>
      <c r="AA66" s="1187"/>
      <c r="AB66" s="1187"/>
      <c r="AC66" s="1419"/>
      <c r="AD66" s="154"/>
    </row>
    <row r="67" spans="1:30" ht="17.25" customHeight="1" thickBot="1" thickTop="1">
      <c r="A67" s="1424" t="s">
        <v>162</v>
      </c>
      <c r="B67" s="1425"/>
      <c r="C67" s="1425"/>
      <c r="D67" s="1425"/>
      <c r="E67" s="1425"/>
      <c r="F67" s="1425"/>
      <c r="G67" s="1425"/>
      <c r="H67" s="1425"/>
      <c r="I67" s="1425"/>
      <c r="J67" s="1425"/>
      <c r="K67" s="1425"/>
      <c r="L67" s="1425"/>
      <c r="M67" s="1425"/>
      <c r="N67" s="1425"/>
      <c r="O67" s="1425"/>
      <c r="P67" s="1425"/>
      <c r="Q67" s="1425"/>
      <c r="R67" s="1425"/>
      <c r="S67" s="1425"/>
      <c r="T67" s="1420">
        <f>SUM(T40,T66)</f>
        <v>311298634</v>
      </c>
      <c r="U67" s="1421"/>
      <c r="V67" s="1421"/>
      <c r="W67" s="1421"/>
      <c r="X67" s="1422"/>
      <c r="Y67" s="1420">
        <f>SUM(Y40,Y66)</f>
        <v>109673</v>
      </c>
      <c r="Z67" s="1421"/>
      <c r="AA67" s="1421"/>
      <c r="AB67" s="1421"/>
      <c r="AC67" s="1423"/>
      <c r="AD67" s="154"/>
    </row>
    <row r="138" ht="17.25" customHeight="1">
      <c r="F138" s="154">
        <v>0</v>
      </c>
    </row>
  </sheetData>
  <sheetProtection/>
  <mergeCells count="129">
    <mergeCell ref="R22:U22"/>
    <mergeCell ref="J17:L17"/>
    <mergeCell ref="M17:O17"/>
    <mergeCell ref="P17:R17"/>
    <mergeCell ref="J18:L18"/>
    <mergeCell ref="M18:O18"/>
    <mergeCell ref="P18:R18"/>
    <mergeCell ref="A21:Q21"/>
    <mergeCell ref="R21:U21"/>
    <mergeCell ref="Y46:AC46"/>
    <mergeCell ref="Y48:AC48"/>
    <mergeCell ref="T49:X49"/>
    <mergeCell ref="E48:S48"/>
    <mergeCell ref="T47:X47"/>
    <mergeCell ref="T48:X48"/>
    <mergeCell ref="Y47:AC47"/>
    <mergeCell ref="D39:S39"/>
    <mergeCell ref="Y39:AC39"/>
    <mergeCell ref="Y40:AC40"/>
    <mergeCell ref="Y44:AC44"/>
    <mergeCell ref="D43:D44"/>
    <mergeCell ref="T41:X41"/>
    <mergeCell ref="Y41:AC41"/>
    <mergeCell ref="D41:S41"/>
    <mergeCell ref="Q29:T29"/>
    <mergeCell ref="Q30:T30"/>
    <mergeCell ref="Q31:T31"/>
    <mergeCell ref="R24:U24"/>
    <mergeCell ref="R25:U25"/>
    <mergeCell ref="Y52:AC52"/>
    <mergeCell ref="Q32:T32"/>
    <mergeCell ref="T42:X42"/>
    <mergeCell ref="Y42:AC42"/>
    <mergeCell ref="T45:X45"/>
    <mergeCell ref="V11:Y11"/>
    <mergeCell ref="V12:Y12"/>
    <mergeCell ref="D60:D61"/>
    <mergeCell ref="D63:D64"/>
    <mergeCell ref="V10:Y10"/>
    <mergeCell ref="V6:Y6"/>
    <mergeCell ref="V7:Y7"/>
    <mergeCell ref="V8:Y8"/>
    <mergeCell ref="V9:Y9"/>
    <mergeCell ref="T40:X40"/>
    <mergeCell ref="T67:X67"/>
    <mergeCell ref="Y67:AC67"/>
    <mergeCell ref="D66:S66"/>
    <mergeCell ref="D62:S62"/>
    <mergeCell ref="A67:S67"/>
    <mergeCell ref="E63:S63"/>
    <mergeCell ref="E64:S64"/>
    <mergeCell ref="T64:X64"/>
    <mergeCell ref="A41:C66"/>
    <mergeCell ref="D42:S42"/>
    <mergeCell ref="D54:S54"/>
    <mergeCell ref="D51:D53"/>
    <mergeCell ref="E55:S55"/>
    <mergeCell ref="E47:S47"/>
    <mergeCell ref="T66:X66"/>
    <mergeCell ref="Y66:AC66"/>
    <mergeCell ref="T50:X50"/>
    <mergeCell ref="T53:X53"/>
    <mergeCell ref="T61:X61"/>
    <mergeCell ref="Y61:AC61"/>
    <mergeCell ref="E61:S61"/>
    <mergeCell ref="D46:S46"/>
    <mergeCell ref="D57:S57"/>
    <mergeCell ref="D58:S58"/>
    <mergeCell ref="D47:D48"/>
    <mergeCell ref="D59:S59"/>
    <mergeCell ref="E52:S52"/>
    <mergeCell ref="E53:S53"/>
    <mergeCell ref="E51:S51"/>
    <mergeCell ref="D55:D56"/>
    <mergeCell ref="T52:X52"/>
    <mergeCell ref="T55:X55"/>
    <mergeCell ref="Y65:AC65"/>
    <mergeCell ref="T37:X37"/>
    <mergeCell ref="Y37:AC37"/>
    <mergeCell ref="Y38:AC38"/>
    <mergeCell ref="T38:X38"/>
    <mergeCell ref="T39:X39"/>
    <mergeCell ref="Y45:AC45"/>
    <mergeCell ref="Y43:AC43"/>
    <mergeCell ref="T56:X56"/>
    <mergeCell ref="Y56:AC56"/>
    <mergeCell ref="E60:S60"/>
    <mergeCell ref="Y49:AC49"/>
    <mergeCell ref="Y53:AC53"/>
    <mergeCell ref="T54:X54"/>
    <mergeCell ref="Y54:AC54"/>
    <mergeCell ref="T51:X51"/>
    <mergeCell ref="Y51:AC51"/>
    <mergeCell ref="Y50:AC50"/>
    <mergeCell ref="T59:X59"/>
    <mergeCell ref="Y59:AC59"/>
    <mergeCell ref="T60:X60"/>
    <mergeCell ref="Y60:AC60"/>
    <mergeCell ref="E56:S56"/>
    <mergeCell ref="Y55:AC55"/>
    <mergeCell ref="T57:X57"/>
    <mergeCell ref="Y57:AC57"/>
    <mergeCell ref="T58:X58"/>
    <mergeCell ref="Y58:AC58"/>
    <mergeCell ref="D65:S65"/>
    <mergeCell ref="Y64:AC64"/>
    <mergeCell ref="T62:X62"/>
    <mergeCell ref="Y62:AC62"/>
    <mergeCell ref="T63:X63"/>
    <mergeCell ref="Y63:AC63"/>
    <mergeCell ref="T65:X65"/>
    <mergeCell ref="D50:S50"/>
    <mergeCell ref="E43:S43"/>
    <mergeCell ref="E44:S44"/>
    <mergeCell ref="T43:X43"/>
    <mergeCell ref="T44:X44"/>
    <mergeCell ref="T46:X46"/>
    <mergeCell ref="D49:S49"/>
    <mergeCell ref="D45:S45"/>
    <mergeCell ref="A6:U6"/>
    <mergeCell ref="D37:S37"/>
    <mergeCell ref="D38:S38"/>
    <mergeCell ref="A38:C40"/>
    <mergeCell ref="R23:U23"/>
    <mergeCell ref="A28:P28"/>
    <mergeCell ref="Q28:T28"/>
    <mergeCell ref="Q33:T33"/>
    <mergeCell ref="A37:C37"/>
    <mergeCell ref="D40:S40"/>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scaleWithDoc="0" alignWithMargins="0">
    <oddFooter>&amp;C- &amp;P -</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西宮市</cp:lastModifiedBy>
  <cp:lastPrinted>2014-10-17T06:25:39Z</cp:lastPrinted>
  <dcterms:created xsi:type="dcterms:W3CDTF">2002-08-05T05:15:47Z</dcterms:created>
  <dcterms:modified xsi:type="dcterms:W3CDTF">2014-11-18T06:14:11Z</dcterms:modified>
  <cp:category/>
  <cp:version/>
  <cp:contentType/>
  <cp:contentStatus/>
</cp:coreProperties>
</file>