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45" windowWidth="13785" windowHeight="492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'1'!$A$1:$J$38</definedName>
    <definedName name="_xlnm.Print_Area" localSheetId="5">'5'!$A$1:$AG$29</definedName>
    <definedName name="_xlnm.Print_Area" localSheetId="6">'6'!$A$1:$AG$24</definedName>
    <definedName name="_xlnm.Print_Titles" localSheetId="10">'10'!$54:$58</definedName>
    <definedName name="_xlnm.Print_Titles" localSheetId="2">'2'!$1:$6</definedName>
  </definedNames>
  <calcPr fullCalcOnLoad="1"/>
</workbook>
</file>

<file path=xl/sharedStrings.xml><?xml version="1.0" encoding="utf-8"?>
<sst xmlns="http://schemas.openxmlformats.org/spreadsheetml/2006/main" count="5778" uniqueCount="992">
  <si>
    <t>廃棄物処理業</t>
  </si>
  <si>
    <t>医療業</t>
  </si>
  <si>
    <t>保健衛生</t>
  </si>
  <si>
    <t>社会保険，社会福祉</t>
  </si>
  <si>
    <t>教育</t>
  </si>
  <si>
    <t>学術研究機関</t>
  </si>
  <si>
    <t>宗教</t>
  </si>
  <si>
    <t>政治・経済・文化団体</t>
  </si>
  <si>
    <t>その他のサービス業</t>
  </si>
  <si>
    <t>合名・合資</t>
  </si>
  <si>
    <t>会社以外</t>
  </si>
  <si>
    <t>-</t>
  </si>
  <si>
    <t>平成13年(10月1日)</t>
  </si>
  <si>
    <t>38</t>
  </si>
  <si>
    <t>水道業</t>
  </si>
  <si>
    <t>１</t>
  </si>
  <si>
    <t>２</t>
  </si>
  <si>
    <t>３</t>
  </si>
  <si>
    <t>４</t>
  </si>
  <si>
    <t>５</t>
  </si>
  <si>
    <t>６</t>
  </si>
  <si>
    <t>産業中分類，経営組織別</t>
  </si>
  <si>
    <t>行政区域，経営組織別</t>
  </si>
  <si>
    <t>　　　　事業所数及び従業者数</t>
  </si>
  <si>
    <t>産　業</t>
  </si>
  <si>
    <t>総　数</t>
  </si>
  <si>
    <t>事業所数及び従業者数の推移</t>
  </si>
  <si>
    <t>Ｋ</t>
  </si>
  <si>
    <t>国・地方</t>
  </si>
  <si>
    <t>公共団体</t>
  </si>
  <si>
    <t>Ａ～Ｃ</t>
  </si>
  <si>
    <t>農・林・漁業</t>
  </si>
  <si>
    <t>02</t>
  </si>
  <si>
    <t>林業</t>
  </si>
  <si>
    <t>漁業</t>
  </si>
  <si>
    <t>10</t>
  </si>
  <si>
    <t>11</t>
  </si>
  <si>
    <t>12</t>
  </si>
  <si>
    <t>13</t>
  </si>
  <si>
    <t>飲料・たばこ・飼料製造業</t>
  </si>
  <si>
    <t>14</t>
  </si>
  <si>
    <t>繊維工業</t>
  </si>
  <si>
    <t>15</t>
  </si>
  <si>
    <t>16</t>
  </si>
  <si>
    <t>家具・装備品製造業</t>
  </si>
  <si>
    <t>出版・印刷・同関連産業</t>
  </si>
  <si>
    <t>化学工業</t>
  </si>
  <si>
    <t>非鉄金属製造業</t>
  </si>
  <si>
    <t>35</t>
  </si>
  <si>
    <t>電気業</t>
  </si>
  <si>
    <t>36</t>
  </si>
  <si>
    <t>39</t>
  </si>
  <si>
    <t>48</t>
  </si>
  <si>
    <t>62</t>
  </si>
  <si>
    <t>70</t>
  </si>
  <si>
    <t>-</t>
  </si>
  <si>
    <t>-</t>
  </si>
  <si>
    <t>（保険媒介代理業等を含む）</t>
  </si>
  <si>
    <t>03</t>
  </si>
  <si>
    <t>Ｍ</t>
  </si>
  <si>
    <t>国家公務</t>
  </si>
  <si>
    <t>地方公務</t>
  </si>
  <si>
    <t>行政区域</t>
  </si>
  <si>
    <t>事　　　　　業　　　　　所　　　　　数</t>
  </si>
  <si>
    <t>従　　　　　業　　　　　者　　　　　数</t>
  </si>
  <si>
    <t>全市</t>
  </si>
  <si>
    <t>本庁</t>
  </si>
  <si>
    <t>ＪＲ以北</t>
  </si>
  <si>
    <t>ＪＲ以南</t>
  </si>
  <si>
    <t>津門・今津</t>
  </si>
  <si>
    <t>鳴尾</t>
  </si>
  <si>
    <t>瓦木</t>
  </si>
  <si>
    <t>甲東</t>
  </si>
  <si>
    <t>塩瀬</t>
  </si>
  <si>
    <t>山口</t>
  </si>
  <si>
    <t>合名・合資</t>
  </si>
  <si>
    <t>－</t>
  </si>
  <si>
    <t>－</t>
  </si>
  <si>
    <t>－</t>
  </si>
  <si>
    <t>　３　事業所数及び従業者数</t>
  </si>
  <si>
    <t>　４　事業所数及び従業者数</t>
  </si>
  <si>
    <t>産業分類</t>
  </si>
  <si>
    <t>事　　　　　　　業　　　　　　　所　　　　　　　数</t>
  </si>
  <si>
    <t>従　　　　　　　　業　　　　　　　者　　　　　　　数</t>
  </si>
  <si>
    <t>19人</t>
  </si>
  <si>
    <t>29人</t>
  </si>
  <si>
    <t>49人</t>
  </si>
  <si>
    <t>99人</t>
  </si>
  <si>
    <t>299人</t>
  </si>
  <si>
    <t>499人</t>
  </si>
  <si>
    <t>999人</t>
  </si>
  <si>
    <t>人以上</t>
  </si>
  <si>
    <t>建設業</t>
  </si>
  <si>
    <t>サービス業</t>
  </si>
  <si>
    <t>　　　　　</t>
  </si>
  <si>
    <t>1 ～</t>
  </si>
  <si>
    <t>3 ～</t>
  </si>
  <si>
    <t>5 ～</t>
  </si>
  <si>
    <t>10 ～</t>
  </si>
  <si>
    <t>20 ～</t>
  </si>
  <si>
    <t>30 ～</t>
  </si>
  <si>
    <t>50 ～</t>
  </si>
  <si>
    <t>100 ～</t>
  </si>
  <si>
    <t>300 ～</t>
  </si>
  <si>
    <t>500 ～</t>
  </si>
  <si>
    <t>1,000</t>
  </si>
  <si>
    <r>
      <t>2</t>
    </r>
    <r>
      <rPr>
        <sz val="9"/>
        <rFont val="ＭＳ 明朝"/>
        <family val="1"/>
      </rPr>
      <t>人</t>
    </r>
  </si>
  <si>
    <r>
      <t>4</t>
    </r>
    <r>
      <rPr>
        <sz val="9"/>
        <rFont val="ＭＳ 明朝"/>
        <family val="1"/>
      </rPr>
      <t>人</t>
    </r>
  </si>
  <si>
    <r>
      <t>9</t>
    </r>
    <r>
      <rPr>
        <sz val="9"/>
        <rFont val="ＭＳ 明朝"/>
        <family val="1"/>
      </rPr>
      <t>人</t>
    </r>
  </si>
  <si>
    <t>Ｄ</t>
  </si>
  <si>
    <t>Ｅ</t>
  </si>
  <si>
    <t>Ｊ</t>
  </si>
  <si>
    <t>従　　　　　　　業　　　　　　　者　　　　　　　　数</t>
  </si>
  <si>
    <t>ＪＲ以南</t>
  </si>
  <si>
    <t>1 ～</t>
  </si>
  <si>
    <t>3 ～</t>
  </si>
  <si>
    <t>5 ～</t>
  </si>
  <si>
    <t>10 ～</t>
  </si>
  <si>
    <t>20 ～</t>
  </si>
  <si>
    <t>30 ～</t>
  </si>
  <si>
    <t>50 ～</t>
  </si>
  <si>
    <t>100 ～</t>
  </si>
  <si>
    <t>300 ～</t>
  </si>
  <si>
    <t>500 ～</t>
  </si>
  <si>
    <t>1,000</t>
  </si>
  <si>
    <r>
      <t>9</t>
    </r>
    <r>
      <rPr>
        <sz val="9"/>
        <rFont val="ＭＳ 明朝"/>
        <family val="1"/>
      </rPr>
      <t>人</t>
    </r>
  </si>
  <si>
    <t>行政区域</t>
  </si>
  <si>
    <t>運　輸・通信業</t>
  </si>
  <si>
    <t>卸売・小売業，飲食店</t>
  </si>
  <si>
    <t>金　融・保険業</t>
  </si>
  <si>
    <t>区分</t>
  </si>
  <si>
    <t>昭和61年(7月1日)</t>
  </si>
  <si>
    <t>平成3年(7月1日)</t>
  </si>
  <si>
    <t/>
  </si>
  <si>
    <t>平成8年(10月1日)</t>
  </si>
  <si>
    <t>事業所数</t>
  </si>
  <si>
    <t>従業者数</t>
  </si>
  <si>
    <t>総数</t>
  </si>
  <si>
    <t>766</t>
  </si>
  <si>
    <t>11,185</t>
  </si>
  <si>
    <t>39,361</t>
  </si>
  <si>
    <t>48,909</t>
  </si>
  <si>
    <t>231</t>
  </si>
  <si>
    <t>3,615</t>
  </si>
  <si>
    <t>3,501</t>
  </si>
  <si>
    <t>3,190</t>
  </si>
  <si>
    <t>74,093</t>
  </si>
  <si>
    <t>3,081</t>
  </si>
  <si>
    <t>31,618</t>
  </si>
  <si>
    <t>20,451</t>
  </si>
  <si>
    <t>2,831</t>
  </si>
  <si>
    <t>22,479</t>
  </si>
  <si>
    <t>12,220</t>
  </si>
  <si>
    <t>1,894</t>
  </si>
  <si>
    <t>575</t>
  </si>
  <si>
    <t>9,843</t>
  </si>
  <si>
    <t>11,191</t>
  </si>
  <si>
    <t>8,681</t>
  </si>
  <si>
    <t>19,282</t>
  </si>
  <si>
    <t>11,920</t>
  </si>
  <si>
    <t>2,906</t>
  </si>
  <si>
    <t>18,725</t>
  </si>
  <si>
    <t>15,937</t>
  </si>
  <si>
    <t>530</t>
  </si>
  <si>
    <t>12,641</t>
  </si>
  <si>
    <t>400</t>
  </si>
  <si>
    <t>14,992</t>
  </si>
  <si>
    <t>10,729</t>
  </si>
  <si>
    <t>254</t>
  </si>
  <si>
    <t>17,350</t>
  </si>
  <si>
    <t>14,178</t>
  </si>
  <si>
    <t>108</t>
  </si>
  <si>
    <t>14,831</t>
  </si>
  <si>
    <t>15,592</t>
  </si>
  <si>
    <t>30</t>
  </si>
  <si>
    <t>7,500</t>
  </si>
  <si>
    <t>7,781</t>
  </si>
  <si>
    <t>23</t>
  </si>
  <si>
    <t>8,687</t>
  </si>
  <si>
    <t>6,827</t>
  </si>
  <si>
    <t>6</t>
  </si>
  <si>
    <t>　１　事業所数及び従業者数の推移</t>
  </si>
  <si>
    <t>Ｄ</t>
  </si>
  <si>
    <t>鉱業</t>
  </si>
  <si>
    <t>－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</si>
  <si>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</si>
  <si>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</si>
  <si>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</si>
  <si>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</si>
  <si>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</si>
  <si>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</si>
  <si>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</si>
  <si>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</si>
  <si>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</si>
  <si>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卸売・小売業，飲食店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</si>
  <si>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</si>
  <si>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</si>
  <si>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</si>
  <si>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</si>
  <si>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</si>
  <si>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</si>
  <si>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</si>
  <si>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</si>
  <si>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</si>
  <si>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分類不能の産業</t>
  </si>
  <si>
    <t>－</t>
  </si>
  <si>
    <t>本　　　　　庁</t>
  </si>
  <si>
    <t>鳴　　　　　尾</t>
  </si>
  <si>
    <t>瓦　　　　　木</t>
  </si>
  <si>
    <t>甲　　　　　東</t>
  </si>
  <si>
    <t>塩　　　　　瀬</t>
  </si>
  <si>
    <t>山　　　　　口</t>
  </si>
  <si>
    <t>1　～    2人　</t>
  </si>
  <si>
    <t>3　～    4人　</t>
  </si>
  <si>
    <t>5　～    9人　</t>
  </si>
  <si>
    <t>10　～   19人　</t>
  </si>
  <si>
    <t>20  ～   29人　</t>
  </si>
  <si>
    <t>30  ～   49人　</t>
  </si>
  <si>
    <t>50  ～   99人　</t>
  </si>
  <si>
    <t>100  ～　299人　</t>
  </si>
  <si>
    <t>300  ～　499人　</t>
  </si>
  <si>
    <t>500  ～　999人　</t>
  </si>
  <si>
    <t>1,000人以上　　</t>
  </si>
  <si>
    <t>　２　事業所数及び従業者数</t>
  </si>
  <si>
    <t>事　　　　　　業　　　　　　所　　　　　　数</t>
  </si>
  <si>
    <t>従　　　　　　　業　　　　　　　者　　　　　　　数</t>
  </si>
  <si>
    <t>個人</t>
  </si>
  <si>
    <t>株式</t>
  </si>
  <si>
    <t>有限</t>
  </si>
  <si>
    <t>相互</t>
  </si>
  <si>
    <t>外国の</t>
  </si>
  <si>
    <t>法人で</t>
  </si>
  <si>
    <t>会社</t>
  </si>
  <si>
    <t>の法人</t>
  </si>
  <si>
    <t>ない団体</t>
  </si>
  <si>
    <t>総数</t>
  </si>
  <si>
    <t>-</t>
  </si>
  <si>
    <t>総合工事業</t>
  </si>
  <si>
    <t>職別工事業(設備工事を除く）</t>
  </si>
  <si>
    <t>設備工事業</t>
  </si>
  <si>
    <t>製造業</t>
  </si>
  <si>
    <t>食料品製造業</t>
  </si>
  <si>
    <t>衣服その他の繊維製品製造業</t>
  </si>
  <si>
    <t>木材・木製品製造業（家具を除く）</t>
  </si>
  <si>
    <t>17</t>
  </si>
  <si>
    <t>18</t>
  </si>
  <si>
    <t>パルプ・紙・紙加工品製造業</t>
  </si>
  <si>
    <t>19</t>
  </si>
  <si>
    <t>20</t>
  </si>
  <si>
    <t>21</t>
  </si>
  <si>
    <t>石油製品・石炭製品製造業</t>
  </si>
  <si>
    <t>22</t>
  </si>
  <si>
    <t>プラスチック製品製造業（別掲を除く）</t>
  </si>
  <si>
    <t>-</t>
  </si>
  <si>
    <t>農業</t>
  </si>
  <si>
    <t>卸売・小売業，飲食店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</si>
  <si>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</si>
  <si>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</si>
  <si>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</si>
  <si>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</si>
  <si>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</si>
  <si>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</si>
  <si>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</si>
  <si>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</si>
  <si>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28</t>
  </si>
  <si>
    <t>金属製品製造業</t>
  </si>
  <si>
    <t>☆　調査対象</t>
  </si>
  <si>
    <t>☆　調査期日</t>
  </si>
  <si>
    <t>29</t>
  </si>
  <si>
    <t>一般機械器具製造業</t>
  </si>
  <si>
    <t>電気機械器具製造業</t>
  </si>
  <si>
    <t>Ｄ</t>
  </si>
  <si>
    <t>鉱業</t>
  </si>
  <si>
    <t>Ｅ</t>
  </si>
  <si>
    <t>建設業</t>
  </si>
  <si>
    <t>09</t>
  </si>
  <si>
    <t>精密機械器具製造業</t>
  </si>
  <si>
    <t>34</t>
  </si>
  <si>
    <t>Ｇ</t>
  </si>
  <si>
    <t>電気・ガス・熱供給・水道業</t>
  </si>
  <si>
    <t>Ｈ</t>
  </si>
  <si>
    <t>40</t>
  </si>
  <si>
    <t>道路貨物運送業</t>
  </si>
  <si>
    <t>44</t>
  </si>
  <si>
    <t>45</t>
  </si>
  <si>
    <t>郵便業</t>
  </si>
  <si>
    <t>電気通信業</t>
  </si>
  <si>
    <t>卸売・小売業,飲食店</t>
  </si>
  <si>
    <t>49</t>
  </si>
  <si>
    <t>繊維・衣服等卸売業</t>
  </si>
  <si>
    <t>機械器具卸売業</t>
  </si>
  <si>
    <t>その他の卸売業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</si>
  <si>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</si>
  <si>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</si>
  <si>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</si>
  <si>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</si>
  <si>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</si>
  <si>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Ｊ</t>
  </si>
  <si>
    <t>63</t>
  </si>
  <si>
    <t>66</t>
  </si>
  <si>
    <t>68</t>
  </si>
  <si>
    <t>69</t>
  </si>
  <si>
    <t>71</t>
  </si>
  <si>
    <t>Ｌ</t>
  </si>
  <si>
    <t>31</t>
  </si>
  <si>
    <t>輸送用機械器具製造業</t>
  </si>
  <si>
    <t>32</t>
  </si>
  <si>
    <t>その他の製造業</t>
  </si>
  <si>
    <t>ガス業</t>
  </si>
  <si>
    <t>鉄道業</t>
  </si>
  <si>
    <t>道路旅客運送業</t>
  </si>
  <si>
    <t>41</t>
  </si>
  <si>
    <t>42</t>
  </si>
  <si>
    <t>水運業</t>
  </si>
  <si>
    <t>倉庫業</t>
  </si>
  <si>
    <t>運輸に附帯するサービス業</t>
  </si>
  <si>
    <t>46</t>
  </si>
  <si>
    <t>47</t>
  </si>
  <si>
    <t>各種商品卸売業</t>
  </si>
  <si>
    <t>50</t>
  </si>
  <si>
    <t>飲食料品卸売業</t>
  </si>
  <si>
    <t>産業分類別</t>
  </si>
  <si>
    <t>行政区域別</t>
  </si>
  <si>
    <t>従業者規模別</t>
  </si>
  <si>
    <t xml:space="preserve">農・林・漁業　　　　　 </t>
  </si>
  <si>
    <t>51</t>
  </si>
  <si>
    <t>52</t>
  </si>
  <si>
    <t>53</t>
  </si>
  <si>
    <t>54</t>
  </si>
  <si>
    <t>各種商品小売業</t>
  </si>
  <si>
    <t>55</t>
  </si>
  <si>
    <t>56</t>
  </si>
  <si>
    <t>57</t>
  </si>
  <si>
    <t>58</t>
  </si>
  <si>
    <t>＜戻る＞</t>
  </si>
  <si>
    <t>59</t>
  </si>
  <si>
    <t>60</t>
  </si>
  <si>
    <t>一般飲食店</t>
  </si>
  <si>
    <t>61</t>
  </si>
  <si>
    <t>その他の飲食店</t>
  </si>
  <si>
    <t>銀行・信託業</t>
  </si>
  <si>
    <t>中小企業等金融業</t>
  </si>
  <si>
    <t>貸金業，投資業等非預金信用機関</t>
  </si>
  <si>
    <t>（政府関係金融機関を除く）</t>
  </si>
  <si>
    <t>　　個人経営の農林漁業を除く製造業、卸売・小売業、サービス業等すべての事業所</t>
  </si>
  <si>
    <t>農・林
・漁業</t>
  </si>
  <si>
    <t>電気・ガ
ス・熱供
給・水道業</t>
  </si>
  <si>
    <t>鉱　業</t>
  </si>
  <si>
    <t>運輸・
通信業</t>
  </si>
  <si>
    <t>卸売・
小売業，
飲食店</t>
  </si>
  <si>
    <t>金融・
保険業</t>
  </si>
  <si>
    <t>不動
産業</t>
  </si>
  <si>
    <t>サービ
ス　業</t>
  </si>
  <si>
    <t>公　務</t>
  </si>
  <si>
    <t>う　ち
常　雇</t>
  </si>
  <si>
    <t>町　　名</t>
  </si>
  <si>
    <t>全市合計</t>
  </si>
  <si>
    <t>本庁合計</t>
  </si>
  <si>
    <t>越水字社家郷山</t>
  </si>
  <si>
    <t>湯元町</t>
  </si>
  <si>
    <t>鷲林寺1丁目</t>
  </si>
  <si>
    <t>鷲林寺2丁目</t>
  </si>
  <si>
    <t>鷲林寺町</t>
  </si>
  <si>
    <t>鷲林寺南町</t>
  </si>
  <si>
    <t>鷲林寺字剣谷</t>
  </si>
  <si>
    <t>剣谷町</t>
  </si>
  <si>
    <t>柏堂西町</t>
  </si>
  <si>
    <t>北山町</t>
  </si>
  <si>
    <t>甲陽園目神山町</t>
  </si>
  <si>
    <t>甲陽園東山町</t>
  </si>
  <si>
    <t>甲陽園西山町</t>
  </si>
  <si>
    <t>甲陽園若江町</t>
  </si>
  <si>
    <t>甲陽園本庄町</t>
  </si>
  <si>
    <t>甲陽園日之出町</t>
  </si>
  <si>
    <t>新甲陽町</t>
  </si>
  <si>
    <t>神園町</t>
  </si>
  <si>
    <t>獅子ケロ町</t>
  </si>
  <si>
    <t>甑岩町</t>
  </si>
  <si>
    <t>毘沙門町</t>
  </si>
  <si>
    <t>角石町</t>
  </si>
  <si>
    <t>西平町</t>
  </si>
  <si>
    <t>美作町</t>
  </si>
  <si>
    <t>豊楽町</t>
  </si>
  <si>
    <t>松風町</t>
  </si>
  <si>
    <t>石刎町</t>
  </si>
  <si>
    <t>苦楽園一番町</t>
  </si>
  <si>
    <t>苦楽園二番町</t>
  </si>
  <si>
    <t>苦楽園三番町</t>
  </si>
  <si>
    <t>苦楽園四番町</t>
  </si>
  <si>
    <t>苦楽園五番町</t>
  </si>
  <si>
    <t>苦楽園六番町</t>
  </si>
  <si>
    <t>樋之池町</t>
  </si>
  <si>
    <t>老松町</t>
  </si>
  <si>
    <t>深谷町</t>
  </si>
  <si>
    <t>木津山町</t>
  </si>
  <si>
    <t>松ケ丘町</t>
  </si>
  <si>
    <t>菊谷町</t>
  </si>
  <si>
    <t>南越木岩町</t>
  </si>
  <si>
    <t>松生町</t>
  </si>
  <si>
    <t>久出ケ谷町</t>
  </si>
  <si>
    <t>高塚町</t>
  </si>
  <si>
    <t>殿山町</t>
  </si>
  <si>
    <t>雲井町</t>
  </si>
  <si>
    <t>相生町</t>
  </si>
  <si>
    <t>岡田山(1～3番)</t>
  </si>
  <si>
    <t>愛宕山</t>
  </si>
  <si>
    <t>高座町</t>
  </si>
  <si>
    <t>一ケ谷町</t>
  </si>
  <si>
    <t>五月ケ丘</t>
  </si>
  <si>
    <t>六軒町</t>
  </si>
  <si>
    <t>神原</t>
  </si>
  <si>
    <t>奥畑</t>
  </si>
  <si>
    <t>大社町</t>
  </si>
  <si>
    <t>能登町</t>
  </si>
  <si>
    <t>広田町</t>
  </si>
  <si>
    <t>大畑町</t>
  </si>
  <si>
    <t>平木町</t>
  </si>
  <si>
    <t>中屋町</t>
  </si>
  <si>
    <t>河原町</t>
  </si>
  <si>
    <t>青木町</t>
  </si>
  <si>
    <t>柳本町</t>
  </si>
  <si>
    <t>室川町</t>
  </si>
  <si>
    <t>神垣町</t>
  </si>
  <si>
    <t>越水町</t>
  </si>
  <si>
    <t>城山</t>
  </si>
  <si>
    <t>桜谷町</t>
  </si>
  <si>
    <t>満池谷町</t>
  </si>
  <si>
    <t>清水町</t>
  </si>
  <si>
    <t>北名次町</t>
  </si>
  <si>
    <t>名次町</t>
  </si>
  <si>
    <t>南郷町</t>
  </si>
  <si>
    <t>若松町</t>
  </si>
  <si>
    <t>結善町</t>
  </si>
  <si>
    <t>大井手町</t>
  </si>
  <si>
    <t>芦原町</t>
  </si>
  <si>
    <t>神祇官町</t>
  </si>
  <si>
    <t>森下町</t>
  </si>
  <si>
    <t>神明町</t>
  </si>
  <si>
    <t>西福町</t>
  </si>
  <si>
    <t>中殿町</t>
  </si>
  <si>
    <t>中須佐町</t>
  </si>
  <si>
    <t>津田町</t>
  </si>
  <si>
    <t>中前田町</t>
  </si>
  <si>
    <t>櫨塚町</t>
  </si>
  <si>
    <t>城ケ堀町</t>
  </si>
  <si>
    <t>江上町</t>
  </si>
  <si>
    <t>末広町</t>
  </si>
  <si>
    <t>分銅町</t>
  </si>
  <si>
    <t>常磐町</t>
  </si>
  <si>
    <t>平松町</t>
  </si>
  <si>
    <t>寿町</t>
  </si>
  <si>
    <t>千歳町</t>
  </si>
  <si>
    <t>安井町</t>
  </si>
  <si>
    <t>羽衣町</t>
  </si>
  <si>
    <t>霞町</t>
  </si>
  <si>
    <t>松園町</t>
  </si>
  <si>
    <t>大谷町</t>
  </si>
  <si>
    <t>郷免町</t>
  </si>
  <si>
    <t>御茶家所町</t>
  </si>
  <si>
    <t>松下町</t>
  </si>
  <si>
    <t>屋敷町</t>
  </si>
  <si>
    <t>弓場町</t>
  </si>
  <si>
    <t>川西町</t>
  </si>
  <si>
    <t>中浜町</t>
  </si>
  <si>
    <t>堀切町</t>
  </si>
  <si>
    <t>上葭原町</t>
  </si>
  <si>
    <t>中葭原町</t>
  </si>
  <si>
    <t>下葭原町</t>
  </si>
  <si>
    <t>大浜町</t>
  </si>
  <si>
    <t>神楽町</t>
  </si>
  <si>
    <t>宮西町</t>
  </si>
  <si>
    <t>市庭町</t>
  </si>
  <si>
    <t>社家町</t>
  </si>
  <si>
    <t>宮前町</t>
  </si>
  <si>
    <t>荒戎町</t>
  </si>
  <si>
    <t>川東町</t>
  </si>
  <si>
    <t>川添町</t>
  </si>
  <si>
    <t>建石町</t>
  </si>
  <si>
    <t>前浜町</t>
  </si>
  <si>
    <t>泉町</t>
  </si>
  <si>
    <t>西波止町</t>
  </si>
  <si>
    <t>和上町</t>
  </si>
  <si>
    <t>六湛寺町</t>
  </si>
  <si>
    <t>与古道町</t>
  </si>
  <si>
    <t>今在家町</t>
  </si>
  <si>
    <t>田中町</t>
  </si>
  <si>
    <t>馬場町</t>
  </si>
  <si>
    <t>戸田町</t>
  </si>
  <si>
    <t>本町</t>
  </si>
  <si>
    <t>用海町</t>
  </si>
  <si>
    <t>浜松原町</t>
  </si>
  <si>
    <t>東浜町</t>
  </si>
  <si>
    <t>東町1丁目</t>
  </si>
  <si>
    <t>東町2丁目</t>
  </si>
  <si>
    <t>石在町</t>
  </si>
  <si>
    <t>久保町</t>
  </si>
  <si>
    <t>鞍掛町</t>
  </si>
  <si>
    <t>浜脇町</t>
  </si>
  <si>
    <t>浜町</t>
  </si>
  <si>
    <t>朝凪町</t>
  </si>
  <si>
    <t>池田町</t>
  </si>
  <si>
    <t>松原町</t>
  </si>
  <si>
    <t>染殿町</t>
  </si>
  <si>
    <t>西宮浜1丁目</t>
  </si>
  <si>
    <t>西宮浜2丁目</t>
  </si>
  <si>
    <t>西宮浜3丁目</t>
  </si>
  <si>
    <t>西宮浜4丁目</t>
  </si>
  <si>
    <t>津門飯田町</t>
  </si>
  <si>
    <t>津門大塚町</t>
  </si>
  <si>
    <t>津門大箇町</t>
  </si>
  <si>
    <t>津門綾羽町</t>
  </si>
  <si>
    <t>津門呉羽町</t>
  </si>
  <si>
    <t>津門稲荷町</t>
  </si>
  <si>
    <t>津門仁辺町</t>
  </si>
  <si>
    <t>津門西口町</t>
  </si>
  <si>
    <t>津門川町</t>
  </si>
  <si>
    <t>津門住江町</t>
  </si>
  <si>
    <t>上甲子園5丁目</t>
  </si>
  <si>
    <t>甲子園春風町</t>
  </si>
  <si>
    <t>今津野田町</t>
  </si>
  <si>
    <t>今津山中町</t>
  </si>
  <si>
    <t>今津上野町</t>
  </si>
  <si>
    <t>甲子園浜田町</t>
  </si>
  <si>
    <t>甲子園砂田町</t>
  </si>
  <si>
    <t>甲子園六石町</t>
  </si>
  <si>
    <t>甲子園浦風町</t>
  </si>
  <si>
    <t>今津曙町</t>
  </si>
  <si>
    <t>今津水波町</t>
  </si>
  <si>
    <t>甲子園高潮町</t>
  </si>
  <si>
    <t>甲子園洲鳥町</t>
  </si>
  <si>
    <t>甲子園網引町</t>
  </si>
  <si>
    <t>今津久寿川町</t>
  </si>
  <si>
    <t>今津社前町</t>
  </si>
  <si>
    <t>今津大東町</t>
  </si>
  <si>
    <t>今津二葉町</t>
  </si>
  <si>
    <t>今津出在家町</t>
  </si>
  <si>
    <t>今津港町</t>
  </si>
  <si>
    <t>今津巽町</t>
  </si>
  <si>
    <t>今津西浜町</t>
  </si>
  <si>
    <t>今津真砂町</t>
  </si>
  <si>
    <t>甲子園三保町</t>
  </si>
  <si>
    <t>鳴尾合計</t>
  </si>
  <si>
    <t>小曽根町1丁目</t>
  </si>
  <si>
    <t>小曽根町2丁目</t>
  </si>
  <si>
    <t>小曽根町3丁目</t>
  </si>
  <si>
    <t>小曽根町4丁目</t>
  </si>
  <si>
    <t>小松北町1丁目</t>
  </si>
  <si>
    <t>小松北町2丁目</t>
  </si>
  <si>
    <t>小松東町1丁目</t>
  </si>
  <si>
    <t>小松東町2丁目</t>
  </si>
  <si>
    <t>小松東町3丁目</t>
  </si>
  <si>
    <t>小松町1丁目</t>
  </si>
  <si>
    <t>小松町2丁目</t>
  </si>
  <si>
    <t>小松西町1丁目</t>
  </si>
  <si>
    <t>小松西町2丁目</t>
  </si>
  <si>
    <t>小松南町1丁目</t>
  </si>
  <si>
    <t>小松南町2丁目</t>
  </si>
  <si>
    <t>小松南町3丁目</t>
  </si>
  <si>
    <t>若草町1丁目</t>
  </si>
  <si>
    <t>若草町2丁目</t>
  </si>
  <si>
    <t>花園町</t>
  </si>
  <si>
    <t>学文殿町1丁目</t>
  </si>
  <si>
    <t>学文殿町2丁目</t>
  </si>
  <si>
    <t>里中町1丁目</t>
  </si>
  <si>
    <t>里中町2丁目</t>
  </si>
  <si>
    <t>里中町3丁目</t>
  </si>
  <si>
    <t>上鳴尾町</t>
  </si>
  <si>
    <t>甲子園一番町</t>
  </si>
  <si>
    <t>甲子園二番町</t>
  </si>
  <si>
    <t>甲子園三番町</t>
  </si>
  <si>
    <t>甲子園四番町</t>
  </si>
  <si>
    <t>甲子園五番町</t>
  </si>
  <si>
    <t>甲子園六番町</t>
  </si>
  <si>
    <t>甲子園七番町</t>
  </si>
  <si>
    <t>甲子園八番町</t>
  </si>
  <si>
    <t>甲子園九番町</t>
  </si>
  <si>
    <t>武庫川町</t>
  </si>
  <si>
    <t>池開町</t>
  </si>
  <si>
    <t>東鳴尾町1丁目</t>
  </si>
  <si>
    <t>東鳴尾町2丁目</t>
  </si>
  <si>
    <t>笠屋町</t>
  </si>
  <si>
    <t>上田東町</t>
  </si>
  <si>
    <t>上田中町</t>
  </si>
  <si>
    <t>上田西町</t>
  </si>
  <si>
    <t>高須町1丁目</t>
  </si>
  <si>
    <t>高須町2丁目</t>
  </si>
  <si>
    <t>鳴尾町1丁目</t>
  </si>
  <si>
    <t>鳴尾町2丁目</t>
  </si>
  <si>
    <t>鳴尾町3丁目</t>
  </si>
  <si>
    <t>鳴尾町4丁目</t>
  </si>
  <si>
    <t>鳴尾町5丁目</t>
  </si>
  <si>
    <t>古川町</t>
  </si>
  <si>
    <t>枝川町</t>
  </si>
  <si>
    <t>甲子園町</t>
  </si>
  <si>
    <t>南甲子園1丁目</t>
  </si>
  <si>
    <t>南甲子園2丁目</t>
  </si>
  <si>
    <t>南甲子園3丁目</t>
  </si>
  <si>
    <t>浜甲子園1丁目</t>
  </si>
  <si>
    <t>浜甲子園2丁目</t>
  </si>
  <si>
    <t>浜甲子園3丁目</t>
  </si>
  <si>
    <t>浜甲子園4丁目</t>
  </si>
  <si>
    <t>甲子園浜1丁目</t>
  </si>
  <si>
    <t>甲子園浜2丁目</t>
  </si>
  <si>
    <t>甲子園浜3丁目</t>
  </si>
  <si>
    <t>鳴尾浜1丁目</t>
  </si>
  <si>
    <t>鳴尾浜2丁目</t>
  </si>
  <si>
    <t>鳴尾浜3丁目</t>
  </si>
  <si>
    <t>瓦木合計</t>
  </si>
  <si>
    <t>堤町</t>
  </si>
  <si>
    <t>上之町</t>
  </si>
  <si>
    <t>日野町</t>
  </si>
  <si>
    <t>荒木町</t>
  </si>
  <si>
    <t>大森町</t>
  </si>
  <si>
    <t>薬師町</t>
  </si>
  <si>
    <t>伏原町</t>
  </si>
  <si>
    <t>高木東町</t>
  </si>
  <si>
    <t>高木西町</t>
  </si>
  <si>
    <t>長田町</t>
  </si>
  <si>
    <t>北口町</t>
  </si>
  <si>
    <t>甲風園1丁目</t>
  </si>
  <si>
    <t>甲風園2丁目</t>
  </si>
  <si>
    <t>甲風園3丁目</t>
  </si>
  <si>
    <t>丸橋町</t>
  </si>
  <si>
    <t>北昭和町</t>
  </si>
  <si>
    <t>南昭和町</t>
  </si>
  <si>
    <t>両度町</t>
  </si>
  <si>
    <t>高松町</t>
  </si>
  <si>
    <t>深津町</t>
  </si>
  <si>
    <t>高畑町</t>
  </si>
  <si>
    <t>田代町</t>
  </si>
  <si>
    <t>大屋町</t>
  </si>
  <si>
    <t>中島町</t>
  </si>
  <si>
    <t>瓦林町</t>
  </si>
  <si>
    <t>天道町</t>
  </si>
  <si>
    <t>松山町</t>
  </si>
  <si>
    <t>松並町</t>
  </si>
  <si>
    <t>熊野町</t>
  </si>
  <si>
    <t>二見町</t>
  </si>
  <si>
    <t>甲子園口北町</t>
  </si>
  <si>
    <t>甲子園口1丁目</t>
  </si>
  <si>
    <t>甲子園口2丁目</t>
  </si>
  <si>
    <t>甲子園口3丁目</t>
  </si>
  <si>
    <t>甲子園口4丁目</t>
  </si>
  <si>
    <t>甲子園口5丁目</t>
  </si>
  <si>
    <t>甲子園口6丁目</t>
  </si>
  <si>
    <t>上甲子園1丁目</t>
  </si>
  <si>
    <t>上甲子園2丁目</t>
  </si>
  <si>
    <t>上甲子園3丁目</t>
  </si>
  <si>
    <t>上甲子園4丁目</t>
  </si>
  <si>
    <t>戸崎町</t>
  </si>
  <si>
    <t>甲東合計</t>
  </si>
  <si>
    <t>甲山町</t>
  </si>
  <si>
    <t>仁川町1丁目</t>
  </si>
  <si>
    <t>仁川町2丁目</t>
  </si>
  <si>
    <t>仁川町3丁目</t>
  </si>
  <si>
    <t>仁川町4丁目</t>
  </si>
  <si>
    <t>仁川町5丁目</t>
  </si>
  <si>
    <t>仁川町6丁目</t>
  </si>
  <si>
    <t>仁川百合野町</t>
  </si>
  <si>
    <t>仁川五ケ山町</t>
  </si>
  <si>
    <t>上ケ原一番町</t>
  </si>
  <si>
    <t>上ケ原二番町</t>
  </si>
  <si>
    <t>上ケ原三番町</t>
  </si>
  <si>
    <t>上ケ原四番町</t>
  </si>
  <si>
    <t>上ケ原五番町</t>
  </si>
  <si>
    <t>上ケ原六番町</t>
  </si>
  <si>
    <t>上ケ原七番町</t>
  </si>
  <si>
    <t>上ケ原八番町</t>
  </si>
  <si>
    <t>上ケ原九番町</t>
  </si>
  <si>
    <t>上ケ原十番町</t>
  </si>
  <si>
    <t>上ケ原山田町</t>
  </si>
  <si>
    <t>上ケ原山手町</t>
  </si>
  <si>
    <t>上甲東園1丁目</t>
  </si>
  <si>
    <t>上甲東園2丁目</t>
  </si>
  <si>
    <t>上甲東園3丁目</t>
  </si>
  <si>
    <t>上甲東園4丁目</t>
  </si>
  <si>
    <t>上甲東園5丁目</t>
  </si>
  <si>
    <t>甲東園1丁目</t>
  </si>
  <si>
    <t>甲東園2丁目</t>
  </si>
  <si>
    <t>甲東園3丁目</t>
  </si>
  <si>
    <t>松籟荘</t>
  </si>
  <si>
    <t>神呪町</t>
  </si>
  <si>
    <t>門戸東町</t>
  </si>
  <si>
    <t>門戸西町</t>
  </si>
  <si>
    <t>門戸岡田町</t>
  </si>
  <si>
    <t>門戸荘</t>
  </si>
  <si>
    <t>一里山町</t>
  </si>
  <si>
    <t>段上町1丁目</t>
  </si>
  <si>
    <t>段上町2丁目</t>
  </si>
  <si>
    <t>段上町3丁目</t>
  </si>
  <si>
    <t>段上町4丁目</t>
  </si>
  <si>
    <t>段上町5丁目</t>
  </si>
  <si>
    <t>段上町6丁目</t>
  </si>
  <si>
    <t>段上町7丁目</t>
  </si>
  <si>
    <t>段上町8丁目</t>
  </si>
  <si>
    <t>上大市1丁目</t>
  </si>
  <si>
    <t>上大市2丁目</t>
  </si>
  <si>
    <t>上大市3丁目</t>
  </si>
  <si>
    <t>上大市4丁目</t>
  </si>
  <si>
    <t>上大市5丁目</t>
  </si>
  <si>
    <t>下大市東町</t>
  </si>
  <si>
    <t>下大市西町</t>
  </si>
  <si>
    <t>樋ノロ町1丁目</t>
  </si>
  <si>
    <t>樋ノロ町2丁目</t>
  </si>
  <si>
    <t>大島町</t>
  </si>
  <si>
    <t>若山町</t>
  </si>
  <si>
    <t>門前町</t>
  </si>
  <si>
    <t>林田町</t>
  </si>
  <si>
    <t>野間町</t>
  </si>
  <si>
    <t>神呪字中谷</t>
  </si>
  <si>
    <t>田近野町</t>
  </si>
  <si>
    <t>岡田山(4～7番)</t>
  </si>
  <si>
    <t>塩瀬合計</t>
  </si>
  <si>
    <t>塩瀬町生瀬</t>
  </si>
  <si>
    <t>清瀬台</t>
  </si>
  <si>
    <t>名塩南台1丁目</t>
  </si>
  <si>
    <t>名塩南台2丁目</t>
  </si>
  <si>
    <t>名塩南台3丁目</t>
  </si>
  <si>
    <t>名塩南台4丁目</t>
  </si>
  <si>
    <t>名塩山荘</t>
  </si>
  <si>
    <t>名塩ガーデン</t>
  </si>
  <si>
    <t>名塩平成台</t>
  </si>
  <si>
    <t>名塩新町</t>
  </si>
  <si>
    <t>東山台1丁目</t>
  </si>
  <si>
    <t>東山台2丁目</t>
  </si>
  <si>
    <t>東山台3丁目</t>
  </si>
  <si>
    <t>東山台4丁目</t>
  </si>
  <si>
    <t>東山台5丁目</t>
  </si>
  <si>
    <t>国見台１丁目</t>
  </si>
  <si>
    <t>国見台２丁目</t>
  </si>
  <si>
    <t>国見台３丁目</t>
  </si>
  <si>
    <t>国見台４丁目</t>
  </si>
  <si>
    <t>国見台５丁目</t>
  </si>
  <si>
    <t>国見台６丁目</t>
  </si>
  <si>
    <t>名塩１丁目</t>
  </si>
  <si>
    <t>名塩２丁目</t>
  </si>
  <si>
    <t>名塩３丁目</t>
  </si>
  <si>
    <t>名塩茶園町</t>
  </si>
  <si>
    <t>宝生ヶ丘1丁目</t>
  </si>
  <si>
    <t>宝生ヶ丘2丁目</t>
  </si>
  <si>
    <t>生瀬高台</t>
  </si>
  <si>
    <t>花の峯</t>
  </si>
  <si>
    <t>青葉台1丁目</t>
  </si>
  <si>
    <t>青葉台2丁目</t>
  </si>
  <si>
    <t>生瀬東町</t>
  </si>
  <si>
    <t>生瀬武庫川町</t>
  </si>
  <si>
    <t>生瀬町1丁目</t>
  </si>
  <si>
    <t>生瀬町2丁目</t>
  </si>
  <si>
    <t>山口合計</t>
  </si>
  <si>
    <t>山口町名来</t>
  </si>
  <si>
    <t>山口町名来1丁目</t>
  </si>
  <si>
    <t>山口町名来2丁目</t>
  </si>
  <si>
    <t>山口町下山口</t>
  </si>
  <si>
    <t>山口町下山口1丁目</t>
  </si>
  <si>
    <t>山口町下山口2丁目</t>
  </si>
  <si>
    <t>山口町下山口3丁目</t>
  </si>
  <si>
    <t>山口町下山口4丁目</t>
  </si>
  <si>
    <t>山口町下山口5丁目</t>
  </si>
  <si>
    <t>山口町上山口</t>
  </si>
  <si>
    <t>山口町中野</t>
  </si>
  <si>
    <t>山口町船坂</t>
  </si>
  <si>
    <t>山口町金仙寺</t>
  </si>
  <si>
    <t>北六甲台1丁目</t>
  </si>
  <si>
    <t>北六甲台2丁目</t>
  </si>
  <si>
    <t>北六甲台3丁目</t>
  </si>
  <si>
    <t>北六甲台4丁目</t>
  </si>
  <si>
    <t>北六甲台5丁目</t>
  </si>
  <si>
    <t>すみれ台1丁目</t>
  </si>
  <si>
    <t>すみれ台2丁目</t>
  </si>
  <si>
    <t>すみれ台3丁目</t>
  </si>
  <si>
    <t>山口町上山口3丁目</t>
  </si>
  <si>
    <t>山口町上山口4丁目</t>
  </si>
  <si>
    <t>名塩さくら台2丁目</t>
  </si>
  <si>
    <t>名塩さくら台3丁目</t>
  </si>
  <si>
    <t>名塩さくら台4丁目</t>
  </si>
  <si>
    <t>事　　　　　業　　　　　所　　　　　数</t>
  </si>
  <si>
    <t>従業者数</t>
  </si>
  <si>
    <t>証券業，商品先物取引業</t>
  </si>
  <si>
    <t>保険業</t>
  </si>
  <si>
    <t>不動産取引業</t>
  </si>
  <si>
    <t>不動産賃貸業・管理業</t>
  </si>
  <si>
    <t>洗濯・理容・浴場業</t>
  </si>
  <si>
    <t>駐車場業</t>
  </si>
  <si>
    <t>その他の生活関連サービス業</t>
  </si>
  <si>
    <t>旅館，その他の宿泊所</t>
  </si>
  <si>
    <t>娯楽業（映画・ビデオ制作業を除く）</t>
  </si>
  <si>
    <t>自動車整備業</t>
  </si>
  <si>
    <t>機械・家具等修理業（別掲を除く）</t>
  </si>
  <si>
    <t>物品賃貸業</t>
  </si>
  <si>
    <t>映画・ビデオ制作業</t>
  </si>
  <si>
    <t>放送業</t>
  </si>
  <si>
    <t>情報サービス・調査業</t>
  </si>
  <si>
    <t>A～C</t>
  </si>
  <si>
    <t>広告業</t>
  </si>
  <si>
    <t>協同組合（他に分類されないもの）</t>
  </si>
  <si>
    <t>その他の事業サービス業</t>
  </si>
  <si>
    <t>合名・合資</t>
  </si>
  <si>
    <t>会社以外</t>
  </si>
  <si>
    <t>建築材料，鉱物・金属材料等卸売業</t>
  </si>
  <si>
    <t>専門サービス業</t>
  </si>
  <si>
    <t>　産　業　中　分　類</t>
  </si>
  <si>
    <t>中分類</t>
  </si>
  <si>
    <t>97</t>
  </si>
  <si>
    <t>98</t>
  </si>
  <si>
    <t>－</t>
  </si>
  <si>
    <t>Ａ～Ｃ</t>
  </si>
  <si>
    <t>昭和29年以前</t>
  </si>
  <si>
    <t>昭和30年～39年</t>
  </si>
  <si>
    <t>昭和40年～49年</t>
  </si>
  <si>
    <t>昭和50年～59年</t>
  </si>
  <si>
    <t>昭和60年～平成6年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</si>
  <si>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</si>
  <si>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</si>
  <si>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</si>
  <si>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</si>
  <si>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</si>
  <si>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</si>
  <si>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</si>
  <si>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国・地方公共団体</t>
  </si>
  <si>
    <t>農・林
・漁業</t>
  </si>
  <si>
    <t>電気・ガス
・熱供給・
水道業</t>
  </si>
  <si>
    <t>金　融・
保険業</t>
  </si>
  <si>
    <t>不動
産業</t>
  </si>
  <si>
    <t>サービ
ス業</t>
  </si>
  <si>
    <t>開　設　時　期</t>
  </si>
  <si>
    <t>総数</t>
  </si>
  <si>
    <t>不詳</t>
  </si>
  <si>
    <t>運輸・
通信業</t>
  </si>
  <si>
    <t>従　　　　　業　　　　　者　　　　　数</t>
  </si>
  <si>
    <t xml:space="preserve">      (4)  産業大分類，従業者規模別</t>
  </si>
  <si>
    <t xml:space="preserve"> 　　 (5)  行政区域，従業者規模別</t>
  </si>
  <si>
    <t>個人業主</t>
  </si>
  <si>
    <t>家族従業者</t>
  </si>
  <si>
    <t>有給役員</t>
  </si>
  <si>
    <t>臨時雇用者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</si>
  <si>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</si>
  <si>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</si>
  <si>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</si>
  <si>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</si>
  <si>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</si>
  <si>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</si>
  <si>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</si>
  <si>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</si>
  <si>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</si>
  <si>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</si>
  <si>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</si>
  <si>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従　　　　業　　　　者　　　　数</t>
  </si>
  <si>
    <t>総　　数</t>
  </si>
  <si>
    <t>常　　雇</t>
  </si>
  <si>
    <t>　　　(6) 産業大分類，従業上の地位別従業者数</t>
  </si>
  <si>
    <t>卸売・小売
業，飲食店</t>
  </si>
  <si>
    <t>30～39年</t>
  </si>
  <si>
    <t>40～49年</t>
  </si>
  <si>
    <t>50～59年</t>
  </si>
  <si>
    <t>60年～</t>
  </si>
  <si>
    <t>平成6年</t>
  </si>
  <si>
    <t>7年</t>
  </si>
  <si>
    <t>8年</t>
  </si>
  <si>
    <t>9年</t>
  </si>
  <si>
    <t>10年</t>
  </si>
  <si>
    <t>11年</t>
  </si>
  <si>
    <t>12年</t>
  </si>
  <si>
    <t>13年</t>
  </si>
  <si>
    <t>　５　事業所数及び従業者数</t>
  </si>
  <si>
    <t>　６　事業所数及び従業者数</t>
  </si>
  <si>
    <t>　７　事業所数及び従業者数</t>
  </si>
  <si>
    <t>　８　事業所数及び従業者数</t>
  </si>
  <si>
    <t>　９　事業所数及び従業者数</t>
  </si>
  <si>
    <t>柏堂町</t>
  </si>
  <si>
    <t>甲陽園山王町</t>
  </si>
  <si>
    <t>桜町</t>
  </si>
  <si>
    <t>西田町</t>
  </si>
  <si>
    <t>産所町</t>
  </si>
  <si>
    <t>津門宝津町</t>
  </si>
  <si>
    <t>山口町阪神流通　　　センター1丁目</t>
  </si>
  <si>
    <t>山口町阪神流通　　　センター2丁目</t>
  </si>
  <si>
    <t>山口町阪神流通　　　センター3丁目</t>
  </si>
  <si>
    <t>名塩木之元</t>
  </si>
  <si>
    <t xml:space="preserve"> 　　 (8)  行政区域，開設時期別事業所数</t>
  </si>
  <si>
    <r>
      <t xml:space="preserve">　(2)  </t>
    </r>
    <r>
      <rPr>
        <sz val="10"/>
        <color indexed="8"/>
        <rFont val="ＭＳ 明朝"/>
        <family val="1"/>
      </rPr>
      <t>行政区域，経営組織別</t>
    </r>
  </si>
  <si>
    <t xml:space="preserve">      (3) 開設時期，産業大分類別</t>
  </si>
  <si>
    <t xml:space="preserve">  　   (7)  行政区域，産業大分類別事業所数</t>
  </si>
  <si>
    <t>　10　町別事業所数及び従業者数</t>
  </si>
  <si>
    <t>　10　町別事業所数及び従業者数（つづき）</t>
  </si>
  <si>
    <t>(1)　産業中分類，経営組織別</t>
  </si>
  <si>
    <t>開設時期，産業大分類別</t>
  </si>
  <si>
    <t>産業大分類，従業者規模別</t>
  </si>
  <si>
    <t>行政区域，従業者規模別</t>
  </si>
  <si>
    <t>７</t>
  </si>
  <si>
    <t>産業大分類，従業上の地位別従業者数</t>
  </si>
  <si>
    <t>８</t>
  </si>
  <si>
    <t>行政区域，産業大分類別事業所数</t>
  </si>
  <si>
    <t>９</t>
  </si>
  <si>
    <t>行政区域，開設時期別事業所数</t>
  </si>
  <si>
    <t>町別事業所数及び従業者数</t>
  </si>
  <si>
    <t>10</t>
  </si>
  <si>
    <t>（公務を含む）</t>
  </si>
  <si>
    <t>01</t>
  </si>
  <si>
    <t>農業</t>
  </si>
  <si>
    <t>-</t>
  </si>
  <si>
    <t>山口町上山口1丁目</t>
  </si>
  <si>
    <t>山口町上山口2丁目</t>
  </si>
  <si>
    <t>名塩さくら台1丁目</t>
  </si>
  <si>
    <t>★　下記番号又は項目をクリックしてください。</t>
  </si>
  <si>
    <t>４　平成１３年事業所・企業統計調査</t>
  </si>
  <si>
    <t>χ</t>
  </si>
  <si>
    <t>χ</t>
  </si>
  <si>
    <t>－</t>
  </si>
  <si>
    <t>-</t>
  </si>
  <si>
    <t>χ</t>
  </si>
  <si>
    <t>χ</t>
  </si>
  <si>
    <t>-</t>
  </si>
  <si>
    <t>A～C</t>
  </si>
  <si>
    <t>01</t>
  </si>
  <si>
    <t>02</t>
  </si>
  <si>
    <t>03</t>
  </si>
  <si>
    <t>D</t>
  </si>
  <si>
    <t>E</t>
  </si>
  <si>
    <t>09</t>
  </si>
  <si>
    <t>10</t>
  </si>
  <si>
    <t>11</t>
  </si>
  <si>
    <t>12</t>
  </si>
  <si>
    <t>13</t>
  </si>
  <si>
    <t>14</t>
  </si>
  <si>
    <t>15</t>
  </si>
  <si>
    <t>16</t>
  </si>
  <si>
    <t>34</t>
  </si>
  <si>
    <t>G</t>
  </si>
  <si>
    <t>35</t>
  </si>
  <si>
    <t>36</t>
  </si>
  <si>
    <t>38</t>
  </si>
  <si>
    <t>H</t>
  </si>
  <si>
    <t>39</t>
  </si>
  <si>
    <t>40</t>
  </si>
  <si>
    <t>44</t>
  </si>
  <si>
    <t>45</t>
  </si>
  <si>
    <t>I</t>
  </si>
  <si>
    <t>48</t>
  </si>
  <si>
    <t>49</t>
  </si>
  <si>
    <t>J</t>
  </si>
  <si>
    <t>62</t>
  </si>
  <si>
    <t>63</t>
  </si>
  <si>
    <t>66</t>
  </si>
  <si>
    <t>68</t>
  </si>
  <si>
    <t>69</t>
  </si>
  <si>
    <t>K</t>
  </si>
  <si>
    <t>70</t>
  </si>
  <si>
    <t>71</t>
  </si>
  <si>
    <t>L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</si>
  <si>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</si>
  <si>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</si>
  <si>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</si>
  <si>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</si>
  <si>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</si>
  <si>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</si>
  <si>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</si>
  <si>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</si>
  <si>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</si>
  <si>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</si>
  <si>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</si>
  <si>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</si>
  <si>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</si>
  <si>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</si>
  <si>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</si>
  <si>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</si>
  <si>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</si>
  <si>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</si>
  <si>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</si>
  <si>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</si>
  <si>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</si>
  <si>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</si>
  <si>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</si>
  <si>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</si>
  <si>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M</t>
  </si>
  <si>
    <t>97</t>
  </si>
  <si>
    <t>98</t>
  </si>
  <si>
    <t>F</t>
  </si>
  <si>
    <t>-</t>
  </si>
  <si>
    <t>農・林・漁・業</t>
  </si>
  <si>
    <t>昭和
29年以前</t>
  </si>
  <si>
    <t>－</t>
  </si>
  <si>
    <t>平成13年10月1日</t>
  </si>
  <si>
    <t>派遣・下請
従業者のみ</t>
  </si>
  <si>
    <t>派遣・下請</t>
  </si>
  <si>
    <t>従業者のみ</t>
  </si>
  <si>
    <t>派遣・下請従業者のみ a)</t>
  </si>
  <si>
    <t>注　a)　平成１３年調査より実施</t>
  </si>
  <si>
    <t>Ｆ</t>
  </si>
  <si>
    <t>Ｉ</t>
  </si>
  <si>
    <t>-</t>
  </si>
  <si>
    <t>-</t>
  </si>
  <si>
    <t>塩瀬町名塩a)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</si>
</sst>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#,##0.0_ ;[Red]\-#,##0.0\ "/>
    <numFmt numFmtId="183" formatCode="&quot;χ&quot;"/>
    <numFmt numFmtId="184" formatCode="#,##0_);[Red]\(#,##0\)"/>
    <numFmt numFmtId="185" formatCode="&quot;\&quot;#,##0_);[Red]\(&quot;\&quot;#,##0\)"/>
    <numFmt numFmtId="186" formatCode="#,##0;[Red]#,##0"/>
  </numFmts>
  <fonts count="6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6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Ｐゴシック"/>
      <family val="3"/>
    </font>
    <font>
      <sz val="6.5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ＭＳ ゴシック"/>
      <family val="3"/>
    </font>
    <font>
      <u val="single"/>
      <sz val="10.8"/>
      <color indexed="12"/>
      <name val="ＭＳ ゴシック"/>
      <family val="3"/>
    </font>
    <font>
      <sz val="6"/>
      <name val="ＭＳ ゴシック"/>
      <family val="3"/>
    </font>
    <font>
      <b/>
      <sz val="16"/>
      <color indexed="57"/>
      <name val="ＭＳ ゴシック"/>
      <family val="3"/>
    </font>
    <font>
      <sz val="12"/>
      <color indexed="10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u val="single"/>
      <sz val="12"/>
      <color indexed="12"/>
      <name val="ＭＳ 明朝"/>
      <family val="1"/>
    </font>
    <font>
      <b/>
      <sz val="11"/>
      <color indexed="18"/>
      <name val="ＭＳ 明朝"/>
      <family val="1"/>
    </font>
    <font>
      <b/>
      <sz val="12"/>
      <color indexed="57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Ｐゴシック"/>
      <family val="3"/>
    </font>
    <font>
      <sz val="9"/>
      <color indexed="57"/>
      <name val="ＭＳ 明朝"/>
      <family val="1"/>
    </font>
    <font>
      <sz val="11"/>
      <color indexed="17"/>
      <name val="ＭＳ 明朝"/>
      <family val="1"/>
    </font>
    <font>
      <sz val="11"/>
      <color indexed="57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9"/>
      <name val="ＭＳ 明朝"/>
      <family val="1"/>
    </font>
    <font>
      <b/>
      <u val="single"/>
      <sz val="11"/>
      <color indexed="12"/>
      <name val="ＭＳ Ｐゴシック"/>
      <family val="3"/>
    </font>
    <font>
      <b/>
      <u val="single"/>
      <sz val="11"/>
      <color indexed="12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name val="ＭＳ Ｐゴシック"/>
      <family val="0"/>
    </font>
    <font>
      <b/>
      <sz val="9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38" fontId="0" fillId="0" borderId="0" xfId="18" applyAlignment="1">
      <alignment/>
    </xf>
    <xf numFmtId="38" fontId="7" fillId="2" borderId="1" xfId="18" applyFont="1" applyFill="1" applyBorder="1" applyAlignment="1">
      <alignment horizontal="center" vertical="center"/>
    </xf>
    <xf numFmtId="38" fontId="7" fillId="2" borderId="2" xfId="18" applyFont="1" applyFill="1" applyBorder="1" applyAlignment="1">
      <alignment horizontal="center" vertical="center"/>
    </xf>
    <xf numFmtId="38" fontId="5" fillId="2" borderId="0" xfId="18" applyFont="1" applyFill="1" applyBorder="1" applyAlignment="1">
      <alignment/>
    </xf>
    <xf numFmtId="38" fontId="0" fillId="3" borderId="0" xfId="18" applyFill="1" applyAlignment="1">
      <alignment/>
    </xf>
    <xf numFmtId="38" fontId="6" fillId="2" borderId="0" xfId="18" applyFont="1" applyFill="1" applyBorder="1" applyAlignment="1">
      <alignment horizontal="center" vertical="center"/>
    </xf>
    <xf numFmtId="38" fontId="6" fillId="2" borderId="0" xfId="18" applyFont="1" applyFill="1" applyBorder="1" applyAlignment="1">
      <alignment horizontal="distributed" vertical="center"/>
    </xf>
    <xf numFmtId="38" fontId="5" fillId="3" borderId="3" xfId="18" applyFont="1" applyFill="1" applyBorder="1" applyAlignment="1">
      <alignment horizontal="right" vertical="center"/>
    </xf>
    <xf numFmtId="38" fontId="5" fillId="3" borderId="0" xfId="18" applyFont="1" applyFill="1" applyBorder="1" applyAlignment="1">
      <alignment horizontal="right" vertical="center"/>
    </xf>
    <xf numFmtId="38" fontId="8" fillId="2" borderId="0" xfId="18" applyFont="1" applyFill="1" applyBorder="1" applyAlignment="1">
      <alignment horizontal="distributed" vertical="center"/>
    </xf>
    <xf numFmtId="38" fontId="5" fillId="3" borderId="0" xfId="18" applyFont="1" applyFill="1" applyAlignment="1">
      <alignment/>
    </xf>
    <xf numFmtId="38" fontId="6" fillId="2" borderId="0" xfId="18" applyFont="1" applyFill="1" applyBorder="1" applyAlignment="1">
      <alignment horizontal="center"/>
    </xf>
    <xf numFmtId="38" fontId="6" fillId="2" borderId="0" xfId="18" applyFont="1" applyFill="1" applyBorder="1" applyAlignment="1">
      <alignment/>
    </xf>
    <xf numFmtId="38" fontId="6" fillId="2" borderId="0" xfId="18" applyFont="1" applyFill="1" applyBorder="1" applyAlignment="1">
      <alignment horizontal="right"/>
    </xf>
    <xf numFmtId="38" fontId="5" fillId="2" borderId="4" xfId="18" applyFont="1" applyFill="1" applyBorder="1" applyAlignment="1">
      <alignment/>
    </xf>
    <xf numFmtId="38" fontId="6" fillId="2" borderId="4" xfId="18" applyFont="1" applyFill="1" applyBorder="1" applyAlignment="1">
      <alignment horizontal="right"/>
    </xf>
    <xf numFmtId="38" fontId="5" fillId="3" borderId="4" xfId="18" applyFont="1" applyFill="1" applyBorder="1" applyAlignment="1">
      <alignment horizontal="right" vertical="center"/>
    </xf>
    <xf numFmtId="38" fontId="9" fillId="4" borderId="0" xfId="18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38" fontId="10" fillId="4" borderId="0" xfId="18" applyFont="1" applyFill="1" applyAlignment="1">
      <alignment vertical="center"/>
    </xf>
    <xf numFmtId="38" fontId="10" fillId="0" borderId="0" xfId="18" applyFont="1" applyAlignment="1">
      <alignment vertical="center"/>
    </xf>
    <xf numFmtId="38" fontId="12" fillId="4" borderId="0" xfId="18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38" fontId="14" fillId="4" borderId="0" xfId="18" applyFont="1" applyFill="1" applyAlignment="1">
      <alignment vertical="center"/>
    </xf>
    <xf numFmtId="38" fontId="13" fillId="2" borderId="5" xfId="18" applyFont="1" applyFill="1" applyBorder="1" applyAlignment="1">
      <alignment horizontal="distributed" vertical="center"/>
    </xf>
    <xf numFmtId="0" fontId="13" fillId="2" borderId="5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left" vertical="center"/>
    </xf>
    <xf numFmtId="38" fontId="16" fillId="2" borderId="6" xfId="18" applyFont="1" applyFill="1" applyBorder="1" applyAlignment="1">
      <alignment horizontal="distributed" vertical="center"/>
    </xf>
    <xf numFmtId="0" fontId="13" fillId="2" borderId="7" xfId="0" applyFont="1" applyFill="1" applyBorder="1" applyAlignment="1">
      <alignment horizontal="distributed" vertical="center"/>
    </xf>
    <xf numFmtId="0" fontId="13" fillId="2" borderId="8" xfId="0" applyFont="1" applyFill="1" applyBorder="1" applyAlignment="1">
      <alignment horizontal="distributed" vertical="center"/>
    </xf>
    <xf numFmtId="38" fontId="16" fillId="2" borderId="9" xfId="18" applyFont="1" applyFill="1" applyBorder="1" applyAlignment="1">
      <alignment horizontal="distributed" vertical="center"/>
    </xf>
    <xf numFmtId="38" fontId="11" fillId="2" borderId="10" xfId="18" applyFont="1" applyFill="1" applyBorder="1" applyAlignment="1">
      <alignment vertical="center"/>
    </xf>
    <xf numFmtId="38" fontId="12" fillId="2" borderId="0" xfId="18" applyFont="1" applyFill="1" applyBorder="1" applyAlignment="1">
      <alignment horizontal="distributed" vertical="center"/>
    </xf>
    <xf numFmtId="38" fontId="15" fillId="3" borderId="0" xfId="18" applyFont="1" applyFill="1" applyBorder="1" applyAlignment="1">
      <alignment horizontal="right" vertical="center"/>
    </xf>
    <xf numFmtId="183" fontId="15" fillId="3" borderId="0" xfId="18" applyNumberFormat="1" applyFont="1" applyFill="1" applyBorder="1" applyAlignment="1">
      <alignment horizontal="right" vertical="center"/>
    </xf>
    <xf numFmtId="38" fontId="17" fillId="2" borderId="0" xfId="18" applyFont="1" applyFill="1" applyBorder="1" applyAlignment="1">
      <alignment horizontal="distributed" vertical="center"/>
    </xf>
    <xf numFmtId="38" fontId="18" fillId="2" borderId="0" xfId="18" applyFont="1" applyFill="1" applyBorder="1" applyAlignment="1">
      <alignment horizontal="distributed" vertical="center"/>
    </xf>
    <xf numFmtId="38" fontId="12" fillId="2" borderId="0" xfId="18" applyFont="1" applyFill="1" applyAlignment="1">
      <alignment horizontal="distributed" vertical="center"/>
    </xf>
    <xf numFmtId="49" fontId="12" fillId="2" borderId="0" xfId="18" applyNumberFormat="1" applyFont="1" applyFill="1" applyAlignment="1">
      <alignment horizontal="distributed" vertical="center"/>
    </xf>
    <xf numFmtId="38" fontId="12" fillId="2" borderId="4" xfId="18" applyFont="1" applyFill="1" applyBorder="1" applyAlignment="1">
      <alignment horizontal="distributed" vertical="center"/>
    </xf>
    <xf numFmtId="38" fontId="15" fillId="3" borderId="4" xfId="18" applyFont="1" applyFill="1" applyBorder="1" applyAlignment="1">
      <alignment horizontal="right" vertical="center"/>
    </xf>
    <xf numFmtId="38" fontId="11" fillId="0" borderId="0" xfId="18" applyFont="1" applyAlignment="1">
      <alignment vertical="center"/>
    </xf>
    <xf numFmtId="38" fontId="10" fillId="0" borderId="0" xfId="18" applyFont="1" applyAlignment="1">
      <alignment horizontal="distributed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38" fontId="5" fillId="4" borderId="0" xfId="18" applyFont="1" applyFill="1" applyAlignment="1">
      <alignment vertical="center"/>
    </xf>
    <xf numFmtId="38" fontId="6" fillId="4" borderId="0" xfId="18" applyFont="1" applyFill="1" applyAlignment="1">
      <alignment vertical="center"/>
    </xf>
    <xf numFmtId="38" fontId="6" fillId="4" borderId="0" xfId="18" applyFont="1" applyFill="1" applyBorder="1" applyAlignment="1">
      <alignment vertical="center"/>
    </xf>
    <xf numFmtId="38" fontId="5" fillId="0" borderId="0" xfId="18" applyFont="1" applyBorder="1" applyAlignment="1">
      <alignment vertical="center"/>
    </xf>
    <xf numFmtId="38" fontId="5" fillId="0" borderId="0" xfId="18" applyFont="1" applyAlignment="1">
      <alignment vertical="center"/>
    </xf>
    <xf numFmtId="38" fontId="5" fillId="2" borderId="5" xfId="18" applyFont="1" applyFill="1" applyBorder="1" applyAlignment="1">
      <alignment horizontal="distributed" vertical="center"/>
    </xf>
    <xf numFmtId="38" fontId="5" fillId="2" borderId="5" xfId="18" applyFont="1" applyFill="1" applyBorder="1" applyAlignment="1">
      <alignment vertical="center"/>
    </xf>
    <xf numFmtId="38" fontId="5" fillId="2" borderId="0" xfId="18" applyFont="1" applyFill="1" applyBorder="1" applyAlignment="1">
      <alignment vertical="center"/>
    </xf>
    <xf numFmtId="38" fontId="20" fillId="2" borderId="6" xfId="18" applyFont="1" applyFill="1" applyBorder="1" applyAlignment="1">
      <alignment horizontal="distributed" vertical="center"/>
    </xf>
    <xf numFmtId="38" fontId="20" fillId="2" borderId="6" xfId="18" applyFont="1" applyFill="1" applyBorder="1" applyAlignment="1">
      <alignment horizontal="distributed" vertical="center"/>
    </xf>
    <xf numFmtId="38" fontId="20" fillId="2" borderId="11" xfId="18" applyFont="1" applyFill="1" applyBorder="1" applyAlignment="1">
      <alignment horizontal="distributed" vertical="center"/>
    </xf>
    <xf numFmtId="38" fontId="5" fillId="2" borderId="7" xfId="18" applyFont="1" applyFill="1" applyBorder="1" applyAlignment="1">
      <alignment vertical="center"/>
    </xf>
    <xf numFmtId="38" fontId="20" fillId="2" borderId="9" xfId="18" applyFont="1" applyFill="1" applyBorder="1" applyAlignment="1">
      <alignment horizontal="distributed" vertical="center"/>
    </xf>
    <xf numFmtId="38" fontId="20" fillId="2" borderId="9" xfId="18" applyFont="1" applyFill="1" applyBorder="1" applyAlignment="1">
      <alignment horizontal="distributed" vertical="center"/>
    </xf>
    <xf numFmtId="38" fontId="20" fillId="2" borderId="12" xfId="18" applyFont="1" applyFill="1" applyBorder="1" applyAlignment="1">
      <alignment horizontal="distributed" vertical="center"/>
    </xf>
    <xf numFmtId="38" fontId="5" fillId="2" borderId="7" xfId="18" applyFont="1" applyFill="1" applyBorder="1" applyAlignment="1">
      <alignment horizontal="distributed" vertical="center"/>
    </xf>
    <xf numFmtId="38" fontId="15" fillId="2" borderId="0" xfId="18" applyFont="1" applyFill="1" applyAlignment="1">
      <alignment vertical="center"/>
    </xf>
    <xf numFmtId="38" fontId="7" fillId="2" borderId="0" xfId="18" applyFont="1" applyFill="1" applyAlignment="1">
      <alignment vertical="center"/>
    </xf>
    <xf numFmtId="38" fontId="5" fillId="2" borderId="0" xfId="18" applyFont="1" applyFill="1" applyAlignment="1">
      <alignment vertical="center"/>
    </xf>
    <xf numFmtId="38" fontId="6" fillId="3" borderId="3" xfId="18" applyFont="1" applyFill="1" applyBorder="1" applyAlignment="1">
      <alignment vertical="center"/>
    </xf>
    <xf numFmtId="38" fontId="6" fillId="3" borderId="0" xfId="18" applyFont="1" applyFill="1" applyBorder="1" applyAlignment="1">
      <alignment vertical="center"/>
    </xf>
    <xf numFmtId="38" fontId="6" fillId="3" borderId="0" xfId="18" applyFont="1" applyFill="1" applyBorder="1" applyAlignment="1">
      <alignment horizontal="right" vertical="center"/>
    </xf>
    <xf numFmtId="38" fontId="6" fillId="3" borderId="0" xfId="18" applyFont="1" applyFill="1" applyAlignment="1">
      <alignment vertical="center"/>
    </xf>
    <xf numFmtId="38" fontId="7" fillId="2" borderId="3" xfId="18" applyFont="1" applyFill="1" applyBorder="1" applyAlignment="1">
      <alignment vertical="center"/>
    </xf>
    <xf numFmtId="38" fontId="6" fillId="2" borderId="0" xfId="18" applyFont="1" applyFill="1" applyBorder="1" applyAlignment="1">
      <alignment vertical="center"/>
    </xf>
    <xf numFmtId="38" fontId="7" fillId="2" borderId="0" xfId="18" applyFont="1" applyFill="1" applyBorder="1" applyAlignment="1">
      <alignment horizontal="distributed" vertical="center"/>
    </xf>
    <xf numFmtId="38" fontId="7" fillId="2" borderId="4" xfId="18" applyFont="1" applyFill="1" applyBorder="1" applyAlignment="1">
      <alignment vertical="center"/>
    </xf>
    <xf numFmtId="38" fontId="5" fillId="2" borderId="4" xfId="18" applyFont="1" applyFill="1" applyBorder="1" applyAlignment="1">
      <alignment vertical="center"/>
    </xf>
    <xf numFmtId="38" fontId="6" fillId="3" borderId="13" xfId="18" applyFont="1" applyFill="1" applyBorder="1" applyAlignment="1">
      <alignment vertical="center"/>
    </xf>
    <xf numFmtId="38" fontId="6" fillId="3" borderId="4" xfId="18" applyFont="1" applyFill="1" applyBorder="1" applyAlignment="1">
      <alignment vertical="center"/>
    </xf>
    <xf numFmtId="38" fontId="6" fillId="3" borderId="4" xfId="18" applyFont="1" applyFill="1" applyBorder="1" applyAlignment="1">
      <alignment horizontal="right" vertical="center"/>
    </xf>
    <xf numFmtId="38" fontId="7" fillId="2" borderId="13" xfId="18" applyFont="1" applyFill="1" applyBorder="1" applyAlignment="1">
      <alignment vertical="center"/>
    </xf>
    <xf numFmtId="38" fontId="6" fillId="2" borderId="4" xfId="18" applyFont="1" applyFill="1" applyBorder="1" applyAlignment="1">
      <alignment vertical="center"/>
    </xf>
    <xf numFmtId="38" fontId="4" fillId="4" borderId="0" xfId="18" applyFont="1" applyFill="1" applyAlignment="1">
      <alignment vertical="center"/>
    </xf>
    <xf numFmtId="38" fontId="6" fillId="4" borderId="0" xfId="18" applyFont="1" applyFill="1" applyBorder="1" applyAlignment="1">
      <alignment horizontal="right" vertical="center"/>
    </xf>
    <xf numFmtId="38" fontId="22" fillId="4" borderId="0" xfId="18" applyFont="1" applyFill="1" applyBorder="1" applyAlignment="1">
      <alignment horizontal="right" vertical="center"/>
    </xf>
    <xf numFmtId="38" fontId="6" fillId="2" borderId="6" xfId="18" applyFont="1" applyFill="1" applyBorder="1" applyAlignment="1">
      <alignment vertical="center"/>
    </xf>
    <xf numFmtId="38" fontId="7" fillId="2" borderId="6" xfId="18" applyFont="1" applyFill="1" applyBorder="1" applyAlignment="1">
      <alignment vertical="center"/>
    </xf>
    <xf numFmtId="49" fontId="7" fillId="2" borderId="6" xfId="18" applyNumberFormat="1" applyFont="1" applyFill="1" applyBorder="1" applyAlignment="1">
      <alignment vertical="center"/>
    </xf>
    <xf numFmtId="49" fontId="7" fillId="2" borderId="11" xfId="18" applyNumberFormat="1" applyFont="1" applyFill="1" applyBorder="1" applyAlignment="1">
      <alignment vertical="center"/>
    </xf>
    <xf numFmtId="38" fontId="6" fillId="2" borderId="9" xfId="18" applyFont="1" applyFill="1" applyBorder="1" applyAlignment="1">
      <alignment horizontal="right" vertical="center"/>
    </xf>
    <xf numFmtId="38" fontId="7" fillId="2" borderId="9" xfId="18" applyFont="1" applyFill="1" applyBorder="1" applyAlignment="1">
      <alignment horizontal="right" vertical="center"/>
    </xf>
    <xf numFmtId="38" fontId="8" fillId="2" borderId="9" xfId="18" applyFont="1" applyFill="1" applyBorder="1" applyAlignment="1">
      <alignment horizontal="right" vertical="center"/>
    </xf>
    <xf numFmtId="38" fontId="8" fillId="2" borderId="12" xfId="18" applyFont="1" applyFill="1" applyBorder="1" applyAlignment="1">
      <alignment horizontal="right" vertical="center"/>
    </xf>
    <xf numFmtId="49" fontId="7" fillId="2" borderId="0" xfId="18" applyNumberFormat="1" applyFont="1" applyFill="1" applyBorder="1" applyAlignment="1">
      <alignment horizontal="center" vertical="center"/>
    </xf>
    <xf numFmtId="38" fontId="6" fillId="3" borderId="3" xfId="18" applyFont="1" applyFill="1" applyBorder="1" applyAlignment="1">
      <alignment horizontal="right" vertical="center"/>
    </xf>
    <xf numFmtId="38" fontId="6" fillId="0" borderId="0" xfId="18" applyFont="1" applyBorder="1" applyAlignment="1">
      <alignment horizontal="right" vertical="center"/>
    </xf>
    <xf numFmtId="38" fontId="23" fillId="2" borderId="0" xfId="18" applyFont="1" applyFill="1" applyBorder="1" applyAlignment="1">
      <alignment horizontal="distributed" vertical="center"/>
    </xf>
    <xf numFmtId="38" fontId="7" fillId="0" borderId="0" xfId="18" applyFont="1" applyAlignment="1">
      <alignment vertical="center"/>
    </xf>
    <xf numFmtId="38" fontId="5" fillId="0" borderId="0" xfId="18" applyFont="1" applyAlignment="1">
      <alignment horizontal="distributed" vertical="center"/>
    </xf>
    <xf numFmtId="38" fontId="0" fillId="4" borderId="0" xfId="18" applyFill="1" applyAlignment="1">
      <alignment vertical="center"/>
    </xf>
    <xf numFmtId="38" fontId="0" fillId="0" borderId="0" xfId="18" applyAlignment="1">
      <alignment vertical="center"/>
    </xf>
    <xf numFmtId="38" fontId="24" fillId="4" borderId="0" xfId="18" applyFont="1" applyFill="1" applyBorder="1" applyAlignment="1">
      <alignment horizontal="right" vertical="center"/>
    </xf>
    <xf numFmtId="38" fontId="25" fillId="4" borderId="0" xfId="18" applyFont="1" applyFill="1" applyBorder="1" applyAlignment="1">
      <alignment horizontal="right" vertical="center"/>
    </xf>
    <xf numFmtId="49" fontId="27" fillId="2" borderId="0" xfId="18" applyNumberFormat="1" applyFont="1" applyFill="1" applyBorder="1" applyAlignment="1">
      <alignment horizontal="center" vertical="center"/>
    </xf>
    <xf numFmtId="38" fontId="27" fillId="2" borderId="0" xfId="18" applyFont="1" applyFill="1" applyBorder="1" applyAlignment="1">
      <alignment vertical="center"/>
    </xf>
    <xf numFmtId="38" fontId="28" fillId="2" borderId="0" xfId="18" applyFont="1" applyFill="1" applyBorder="1" applyAlignment="1">
      <alignment horizontal="distributed" vertical="center"/>
    </xf>
    <xf numFmtId="0" fontId="29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49" fontId="27" fillId="2" borderId="4" xfId="18" applyNumberFormat="1" applyFont="1" applyFill="1" applyBorder="1" applyAlignment="1">
      <alignment horizontal="center" vertical="center"/>
    </xf>
    <xf numFmtId="38" fontId="27" fillId="2" borderId="4" xfId="18" applyFont="1" applyFill="1" applyBorder="1" applyAlignment="1">
      <alignment vertical="center"/>
    </xf>
    <xf numFmtId="38" fontId="27" fillId="0" borderId="0" xfId="18" applyFont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38" fontId="5" fillId="2" borderId="14" xfId="18" applyFont="1" applyFill="1" applyBorder="1" applyAlignment="1">
      <alignment horizontal="distributed" vertical="center"/>
    </xf>
    <xf numFmtId="38" fontId="5" fillId="2" borderId="8" xfId="18" applyFont="1" applyFill="1" applyBorder="1" applyAlignment="1">
      <alignment horizontal="distributed" vertical="center"/>
    </xf>
    <xf numFmtId="38" fontId="8" fillId="2" borderId="1" xfId="18" applyFont="1" applyFill="1" applyBorder="1" applyAlignment="1">
      <alignment horizontal="distributed" vertical="center"/>
    </xf>
    <xf numFmtId="38" fontId="23" fillId="2" borderId="1" xfId="18" applyFont="1" applyFill="1" applyBorder="1" applyAlignment="1">
      <alignment horizontal="distributed" vertical="center" wrapText="1"/>
    </xf>
    <xf numFmtId="38" fontId="8" fillId="2" borderId="1" xfId="18" applyFont="1" applyFill="1" applyBorder="1" applyAlignment="1">
      <alignment horizontal="distributed" vertical="center" wrapText="1"/>
    </xf>
    <xf numFmtId="38" fontId="8" fillId="2" borderId="2" xfId="18" applyFont="1" applyFill="1" applyBorder="1" applyAlignment="1">
      <alignment horizontal="distributed" vertical="center"/>
    </xf>
    <xf numFmtId="38" fontId="6" fillId="2" borderId="0" xfId="18" applyFont="1" applyFill="1" applyAlignment="1">
      <alignment horizontal="distributed" vertical="center"/>
    </xf>
    <xf numFmtId="38" fontId="6" fillId="2" borderId="0" xfId="18" applyFont="1" applyFill="1" applyAlignment="1">
      <alignment vertical="center"/>
    </xf>
    <xf numFmtId="0" fontId="15" fillId="3" borderId="0" xfId="18" applyNumberFormat="1" applyFont="1" applyFill="1" applyBorder="1" applyAlignment="1">
      <alignment horizontal="right" vertical="center"/>
    </xf>
    <xf numFmtId="0" fontId="7" fillId="0" borderId="0" xfId="22" applyFont="1" applyAlignment="1">
      <alignment vertical="center"/>
      <protection/>
    </xf>
    <xf numFmtId="0" fontId="7" fillId="5" borderId="0" xfId="22" applyFont="1" applyFill="1" applyAlignment="1">
      <alignment vertical="center"/>
      <protection/>
    </xf>
    <xf numFmtId="49" fontId="7" fillId="5" borderId="0" xfId="22" applyNumberFormat="1" applyFont="1" applyFill="1" applyAlignment="1">
      <alignment vertical="center"/>
      <protection/>
    </xf>
    <xf numFmtId="49" fontId="34" fillId="5" borderId="0" xfId="22" applyNumberFormat="1" applyFont="1" applyFill="1" applyAlignment="1">
      <alignment vertical="center"/>
      <protection/>
    </xf>
    <xf numFmtId="0" fontId="34" fillId="5" borderId="0" xfId="22" applyFont="1" applyFill="1" applyAlignment="1">
      <alignment vertical="center"/>
      <protection/>
    </xf>
    <xf numFmtId="49" fontId="35" fillId="5" borderId="0" xfId="17" applyNumberFormat="1" applyFont="1" applyFill="1" applyAlignment="1">
      <alignment horizontal="left" vertical="center"/>
    </xf>
    <xf numFmtId="0" fontId="7" fillId="5" borderId="0" xfId="22" applyFont="1" applyFill="1" applyAlignment="1">
      <alignment/>
      <protection/>
    </xf>
    <xf numFmtId="0" fontId="7" fillId="0" borderId="0" xfId="22" applyFont="1" applyAlignment="1">
      <alignment/>
      <protection/>
    </xf>
    <xf numFmtId="0" fontId="36" fillId="5" borderId="0" xfId="22" applyFont="1" applyFill="1" applyAlignment="1">
      <alignment horizontal="left" vertical="center"/>
      <protection/>
    </xf>
    <xf numFmtId="0" fontId="35" fillId="5" borderId="0" xfId="17" applyFont="1" applyFill="1" applyAlignment="1">
      <alignment horizontal="left" vertical="center"/>
    </xf>
    <xf numFmtId="0" fontId="37" fillId="5" borderId="0" xfId="22" applyFont="1" applyFill="1" applyBorder="1" applyAlignment="1">
      <alignment horizontal="left" vertical="center"/>
      <protection/>
    </xf>
    <xf numFmtId="0" fontId="37" fillId="5" borderId="0" xfId="22" applyFont="1" applyFill="1" applyBorder="1" applyAlignment="1">
      <alignment/>
      <protection/>
    </xf>
    <xf numFmtId="49" fontId="7" fillId="0" borderId="0" xfId="22" applyNumberFormat="1" applyFont="1" applyAlignment="1">
      <alignment vertical="center"/>
      <protection/>
    </xf>
    <xf numFmtId="38" fontId="5" fillId="4" borderId="0" xfId="18" applyFont="1" applyFill="1" applyAlignment="1">
      <alignment/>
    </xf>
    <xf numFmtId="38" fontId="0" fillId="4" borderId="0" xfId="18" applyFill="1" applyAlignment="1">
      <alignment/>
    </xf>
    <xf numFmtId="49" fontId="38" fillId="5" borderId="0" xfId="17" applyNumberFormat="1" applyFont="1" applyFill="1" applyAlignment="1">
      <alignment horizontal="left" vertical="center"/>
    </xf>
    <xf numFmtId="0" fontId="38" fillId="5" borderId="0" xfId="16" applyFont="1" applyFill="1" applyAlignment="1">
      <alignment vertical="center"/>
    </xf>
    <xf numFmtId="0" fontId="39" fillId="5" borderId="0" xfId="0" applyFont="1" applyFill="1" applyAlignment="1">
      <alignment vertical="center"/>
    </xf>
    <xf numFmtId="49" fontId="38" fillId="5" borderId="0" xfId="16" applyNumberFormat="1" applyFont="1" applyFill="1" applyAlignment="1">
      <alignment horizontal="left" vertical="center"/>
    </xf>
    <xf numFmtId="0" fontId="40" fillId="5" borderId="0" xfId="22" applyFont="1" applyFill="1" applyAlignment="1">
      <alignment vertical="center"/>
      <protection/>
    </xf>
    <xf numFmtId="49" fontId="21" fillId="2" borderId="15" xfId="18" applyNumberFormat="1" applyFont="1" applyFill="1" applyBorder="1" applyAlignment="1">
      <alignment horizontal="center" vertical="center"/>
    </xf>
    <xf numFmtId="49" fontId="21" fillId="2" borderId="12" xfId="18" applyNumberFormat="1" applyFont="1" applyFill="1" applyBorder="1" applyAlignment="1">
      <alignment horizontal="center" vertical="center"/>
    </xf>
    <xf numFmtId="49" fontId="10" fillId="4" borderId="0" xfId="18" applyNumberFormat="1" applyFont="1" applyFill="1" applyAlignment="1">
      <alignment horizontal="center" vertical="center"/>
    </xf>
    <xf numFmtId="49" fontId="16" fillId="2" borderId="3" xfId="18" applyNumberFormat="1" applyFont="1" applyFill="1" applyBorder="1" applyAlignment="1">
      <alignment horizontal="center" vertical="center"/>
    </xf>
    <xf numFmtId="49" fontId="15" fillId="2" borderId="3" xfId="18" applyNumberFormat="1" applyFont="1" applyFill="1" applyBorder="1" applyAlignment="1">
      <alignment horizontal="center" vertical="center"/>
    </xf>
    <xf numFmtId="49" fontId="10" fillId="0" borderId="0" xfId="18" applyNumberFormat="1" applyFont="1" applyAlignment="1">
      <alignment horizontal="center" vertical="center"/>
    </xf>
    <xf numFmtId="183" fontId="15" fillId="3" borderId="4" xfId="18" applyNumberFormat="1" applyFont="1" applyFill="1" applyBorder="1" applyAlignment="1">
      <alignment horizontal="right" vertical="center"/>
    </xf>
    <xf numFmtId="38" fontId="10" fillId="0" borderId="0" xfId="18" applyFont="1" applyFill="1" applyAlignment="1">
      <alignment vertical="center"/>
    </xf>
    <xf numFmtId="38" fontId="10" fillId="0" borderId="0" xfId="18" applyFont="1" applyFill="1" applyBorder="1" applyAlignment="1">
      <alignment vertical="center"/>
    </xf>
    <xf numFmtId="38" fontId="19" fillId="0" borderId="0" xfId="18" applyFont="1" applyFill="1" applyBorder="1" applyAlignment="1">
      <alignment vertical="center"/>
    </xf>
    <xf numFmtId="38" fontId="19" fillId="0" borderId="0" xfId="18" applyFont="1" applyFill="1" applyAlignment="1">
      <alignment vertical="center"/>
    </xf>
    <xf numFmtId="38" fontId="11" fillId="0" borderId="0" xfId="18" applyFont="1" applyFill="1" applyAlignment="1">
      <alignment vertical="center"/>
    </xf>
    <xf numFmtId="38" fontId="12" fillId="0" borderId="0" xfId="18" applyFont="1" applyFill="1" applyAlignment="1">
      <alignment horizontal="distributed" vertical="center"/>
    </xf>
    <xf numFmtId="49" fontId="19" fillId="0" borderId="0" xfId="18" applyNumberFormat="1" applyFont="1" applyFill="1" applyAlignment="1">
      <alignment horizontal="center" vertical="center"/>
    </xf>
    <xf numFmtId="38" fontId="11" fillId="0" borderId="0" xfId="18" applyFont="1" applyFill="1" applyBorder="1" applyAlignment="1">
      <alignment horizontal="distributed" vertical="center"/>
    </xf>
    <xf numFmtId="38" fontId="12" fillId="0" borderId="0" xfId="18" applyFont="1" applyFill="1" applyBorder="1" applyAlignment="1">
      <alignment horizontal="distributed" vertical="center"/>
    </xf>
    <xf numFmtId="38" fontId="14" fillId="0" borderId="0" xfId="18" applyFont="1" applyFill="1" applyAlignment="1">
      <alignment horizontal="distributed" vertical="center"/>
    </xf>
    <xf numFmtId="38" fontId="10" fillId="0" borderId="0" xfId="18" applyFont="1" applyFill="1" applyAlignment="1">
      <alignment horizontal="distributed" vertical="center"/>
    </xf>
    <xf numFmtId="49" fontId="10" fillId="0" borderId="0" xfId="18" applyNumberFormat="1" applyFont="1" applyFill="1" applyAlignment="1">
      <alignment horizontal="center" vertical="center"/>
    </xf>
    <xf numFmtId="38" fontId="5" fillId="3" borderId="3" xfId="18" applyFont="1" applyFill="1" applyBorder="1" applyAlignment="1">
      <alignment horizontal="center" vertical="center"/>
    </xf>
    <xf numFmtId="38" fontId="5" fillId="3" borderId="0" xfId="18" applyFont="1" applyFill="1" applyBorder="1" applyAlignment="1">
      <alignment horizontal="center" vertical="center"/>
    </xf>
    <xf numFmtId="38" fontId="0" fillId="3" borderId="3" xfId="18" applyFont="1" applyFill="1" applyBorder="1" applyAlignment="1">
      <alignment horizontal="center" vertical="center"/>
    </xf>
    <xf numFmtId="38" fontId="0" fillId="3" borderId="0" xfId="18" applyFont="1" applyFill="1" applyBorder="1" applyAlignment="1">
      <alignment horizontal="center" vertical="center"/>
    </xf>
    <xf numFmtId="38" fontId="18" fillId="2" borderId="0" xfId="18" applyFont="1" applyFill="1" applyAlignment="1">
      <alignment horizontal="distributed" vertical="center"/>
    </xf>
    <xf numFmtId="38" fontId="6" fillId="3" borderId="13" xfId="18" applyFont="1" applyFill="1" applyBorder="1" applyAlignment="1">
      <alignment horizontal="right" vertical="center"/>
    </xf>
    <xf numFmtId="38" fontId="6" fillId="3" borderId="0" xfId="18" applyFont="1" applyFill="1" applyAlignment="1">
      <alignment horizontal="right" vertical="center"/>
    </xf>
    <xf numFmtId="38" fontId="0" fillId="0" borderId="0" xfId="18" applyFill="1" applyAlignment="1">
      <alignment/>
    </xf>
    <xf numFmtId="0" fontId="5" fillId="0" borderId="0" xfId="0" applyFont="1" applyFill="1" applyAlignment="1">
      <alignment vertical="center"/>
    </xf>
    <xf numFmtId="38" fontId="6" fillId="0" borderId="0" xfId="18" applyFont="1" applyFill="1" applyBorder="1" applyAlignment="1">
      <alignment vertical="center"/>
    </xf>
    <xf numFmtId="38" fontId="5" fillId="0" borderId="0" xfId="18" applyFont="1" applyFill="1" applyBorder="1" applyAlignment="1">
      <alignment vertical="center"/>
    </xf>
    <xf numFmtId="38" fontId="21" fillId="0" borderId="0" xfId="18" applyFont="1" applyFill="1" applyBorder="1" applyAlignment="1">
      <alignment vertical="center"/>
    </xf>
    <xf numFmtId="38" fontId="13" fillId="0" borderId="0" xfId="18" applyFont="1" applyFill="1" applyBorder="1" applyAlignment="1">
      <alignment vertical="center"/>
    </xf>
    <xf numFmtId="49" fontId="7" fillId="0" borderId="0" xfId="18" applyNumberFormat="1" applyFont="1" applyFill="1" applyBorder="1" applyAlignment="1">
      <alignment horizontal="center" vertical="center"/>
    </xf>
    <xf numFmtId="38" fontId="8" fillId="0" borderId="0" xfId="18" applyFont="1" applyFill="1" applyBorder="1" applyAlignment="1">
      <alignment horizontal="distributed" vertical="center"/>
    </xf>
    <xf numFmtId="38" fontId="7" fillId="0" borderId="0" xfId="18" applyFont="1" applyFill="1" applyBorder="1" applyAlignment="1">
      <alignment vertical="center"/>
    </xf>
    <xf numFmtId="38" fontId="6" fillId="0" borderId="0" xfId="18" applyFont="1" applyFill="1" applyBorder="1" applyAlignment="1">
      <alignment horizontal="right" vertical="center"/>
    </xf>
    <xf numFmtId="38" fontId="22" fillId="0" borderId="0" xfId="18" applyFont="1" applyFill="1" applyBorder="1" applyAlignment="1">
      <alignment horizontal="right" vertical="center"/>
    </xf>
    <xf numFmtId="38" fontId="5" fillId="0" borderId="0" xfId="18" applyFont="1" applyFill="1" applyAlignment="1">
      <alignment vertical="center"/>
    </xf>
    <xf numFmtId="38" fontId="7" fillId="0" borderId="0" xfId="18" applyFont="1" applyFill="1" applyBorder="1" applyAlignment="1">
      <alignment horizontal="distributed" vertical="center"/>
    </xf>
    <xf numFmtId="38" fontId="6" fillId="0" borderId="0" xfId="18" applyFont="1" applyFill="1" applyAlignment="1">
      <alignment vertical="center"/>
    </xf>
    <xf numFmtId="38" fontId="5" fillId="0" borderId="0" xfId="18" applyFont="1" applyFill="1" applyBorder="1" applyAlignment="1">
      <alignment horizontal="distributed" vertical="center"/>
    </xf>
    <xf numFmtId="38" fontId="7" fillId="0" borderId="0" xfId="18" applyFont="1" applyFill="1" applyAlignment="1">
      <alignment vertical="center"/>
    </xf>
    <xf numFmtId="38" fontId="5" fillId="0" borderId="0" xfId="18" applyFont="1" applyFill="1" applyAlignment="1">
      <alignment horizontal="distributed" vertical="center"/>
    </xf>
    <xf numFmtId="49" fontId="27" fillId="0" borderId="0" xfId="18" applyNumberFormat="1" applyFont="1" applyFill="1" applyBorder="1" applyAlignment="1">
      <alignment horizontal="center" vertical="center"/>
    </xf>
    <xf numFmtId="38" fontId="27" fillId="0" borderId="0" xfId="18" applyFont="1" applyFill="1" applyBorder="1" applyAlignment="1">
      <alignment vertical="center"/>
    </xf>
    <xf numFmtId="38" fontId="24" fillId="0" borderId="0" xfId="18" applyFont="1" applyFill="1" applyBorder="1" applyAlignment="1">
      <alignment horizontal="right" vertical="center"/>
    </xf>
    <xf numFmtId="38" fontId="0" fillId="0" borderId="0" xfId="18" applyFill="1" applyBorder="1" applyAlignment="1">
      <alignment vertical="center"/>
    </xf>
    <xf numFmtId="38" fontId="0" fillId="0" borderId="0" xfId="18" applyFill="1" applyAlignment="1">
      <alignment vertical="center"/>
    </xf>
    <xf numFmtId="38" fontId="27" fillId="0" borderId="0" xfId="18" applyFont="1" applyFill="1" applyBorder="1" applyAlignment="1">
      <alignment horizontal="distributed" vertical="center"/>
    </xf>
    <xf numFmtId="38" fontId="24" fillId="0" borderId="0" xfId="18" applyFont="1" applyFill="1" applyBorder="1" applyAlignment="1">
      <alignment vertical="center"/>
    </xf>
    <xf numFmtId="38" fontId="24" fillId="0" borderId="0" xfId="18" applyFont="1" applyFill="1" applyAlignment="1">
      <alignment vertical="center"/>
    </xf>
    <xf numFmtId="38" fontId="26" fillId="0" borderId="0" xfId="18" applyFont="1" applyFill="1" applyBorder="1" applyAlignment="1">
      <alignment horizontal="distributed" vertical="center"/>
    </xf>
    <xf numFmtId="38" fontId="0" fillId="0" borderId="0" xfId="18" applyFill="1" applyBorder="1" applyAlignment="1">
      <alignment horizontal="distributed" vertical="center"/>
    </xf>
    <xf numFmtId="38" fontId="27" fillId="0" borderId="0" xfId="18" applyFont="1" applyFill="1" applyAlignment="1">
      <alignment vertical="center"/>
    </xf>
    <xf numFmtId="38" fontId="0" fillId="0" borderId="0" xfId="18" applyFill="1" applyAlignment="1">
      <alignment horizontal="distributed" vertical="center"/>
    </xf>
    <xf numFmtId="0" fontId="0" fillId="0" borderId="0" xfId="0" applyFill="1" applyAlignment="1">
      <alignment vertical="center"/>
    </xf>
    <xf numFmtId="38" fontId="1" fillId="0" borderId="0" xfId="16" applyFill="1" applyAlignment="1">
      <alignment horizontal="right"/>
    </xf>
    <xf numFmtId="38" fontId="42" fillId="0" borderId="0" xfId="16" applyFont="1" applyFill="1" applyAlignment="1">
      <alignment horizontal="right"/>
    </xf>
    <xf numFmtId="38" fontId="42" fillId="0" borderId="0" xfId="16" applyFont="1" applyFill="1" applyAlignment="1">
      <alignment horizontal="left"/>
    </xf>
    <xf numFmtId="0" fontId="43" fillId="5" borderId="0" xfId="22" applyFont="1" applyFill="1" applyAlignment="1">
      <alignment horizontal="center" vertical="top"/>
      <protection/>
    </xf>
    <xf numFmtId="0" fontId="7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/>
      <protection/>
    </xf>
    <xf numFmtId="0" fontId="37" fillId="0" borderId="0" xfId="22" applyFont="1" applyFill="1" applyBorder="1" applyAlignment="1">
      <alignment horizontal="left" vertical="distributed"/>
      <protection/>
    </xf>
    <xf numFmtId="0" fontId="37" fillId="0" borderId="0" xfId="22" applyFont="1" applyFill="1" applyBorder="1" applyAlignment="1">
      <alignment/>
      <protection/>
    </xf>
    <xf numFmtId="49" fontId="7" fillId="0" borderId="0" xfId="22" applyNumberFormat="1" applyFont="1" applyFill="1" applyAlignment="1">
      <alignment vertical="center"/>
      <protection/>
    </xf>
    <xf numFmtId="49" fontId="44" fillId="5" borderId="0" xfId="22" applyNumberFormat="1" applyFont="1" applyFill="1" applyAlignment="1">
      <alignment vertical="center"/>
      <protection/>
    </xf>
    <xf numFmtId="0" fontId="45" fillId="5" borderId="0" xfId="22" applyFont="1" applyFill="1" applyAlignment="1">
      <alignment horizontal="center" vertical="top"/>
      <protection/>
    </xf>
    <xf numFmtId="0" fontId="44" fillId="5" borderId="0" xfId="22" applyFont="1" applyFill="1" applyAlignment="1">
      <alignment vertical="center"/>
      <protection/>
    </xf>
    <xf numFmtId="38" fontId="7" fillId="2" borderId="4" xfId="18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38" fontId="46" fillId="2" borderId="16" xfId="18" applyFont="1" applyFill="1" applyBorder="1" applyAlignment="1">
      <alignment vertical="center"/>
    </xf>
    <xf numFmtId="38" fontId="46" fillId="3" borderId="0" xfId="18" applyFont="1" applyFill="1" applyBorder="1" applyAlignment="1">
      <alignment horizontal="right" vertical="center"/>
    </xf>
    <xf numFmtId="38" fontId="47" fillId="0" borderId="0" xfId="18" applyFont="1" applyFill="1" applyBorder="1" applyAlignment="1">
      <alignment vertical="center"/>
    </xf>
    <xf numFmtId="38" fontId="47" fillId="0" borderId="0" xfId="18" applyFont="1" applyBorder="1" applyAlignment="1">
      <alignment vertical="center"/>
    </xf>
    <xf numFmtId="38" fontId="47" fillId="0" borderId="0" xfId="18" applyFont="1" applyAlignment="1">
      <alignment vertical="center"/>
    </xf>
    <xf numFmtId="38" fontId="46" fillId="2" borderId="10" xfId="18" applyFont="1" applyFill="1" applyBorder="1" applyAlignment="1">
      <alignment vertical="center"/>
    </xf>
    <xf numFmtId="38" fontId="47" fillId="2" borderId="10" xfId="18" applyFont="1" applyFill="1" applyBorder="1" applyAlignment="1">
      <alignment vertical="center"/>
    </xf>
    <xf numFmtId="38" fontId="48" fillId="0" borderId="0" xfId="18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38" fontId="8" fillId="2" borderId="6" xfId="18" applyFont="1" applyFill="1" applyBorder="1" applyAlignment="1">
      <alignment horizontal="distributed" vertical="center"/>
    </xf>
    <xf numFmtId="38" fontId="8" fillId="2" borderId="9" xfId="18" applyFont="1" applyFill="1" applyBorder="1" applyAlignment="1">
      <alignment horizontal="distributed" vertical="center"/>
    </xf>
    <xf numFmtId="38" fontId="8" fillId="2" borderId="6" xfId="18" applyFont="1" applyFill="1" applyBorder="1" applyAlignment="1">
      <alignment horizontal="distributed" vertical="center"/>
    </xf>
    <xf numFmtId="38" fontId="8" fillId="2" borderId="9" xfId="18" applyFont="1" applyFill="1" applyBorder="1" applyAlignment="1">
      <alignment horizontal="distributed" vertical="center"/>
    </xf>
    <xf numFmtId="49" fontId="15" fillId="2" borderId="0" xfId="18" applyNumberFormat="1" applyFont="1" applyFill="1" applyAlignment="1">
      <alignment horizontal="right" vertical="center"/>
    </xf>
    <xf numFmtId="38" fontId="15" fillId="2" borderId="0" xfId="18" applyFont="1" applyFill="1" applyBorder="1" applyAlignment="1">
      <alignment horizontal="distributed" vertical="center"/>
    </xf>
    <xf numFmtId="38" fontId="15" fillId="2" borderId="10" xfId="18" applyFont="1" applyFill="1" applyBorder="1" applyAlignment="1">
      <alignment vertical="center"/>
    </xf>
    <xf numFmtId="49" fontId="15" fillId="2" borderId="0" xfId="18" applyNumberFormat="1" applyFont="1" applyFill="1" applyAlignment="1">
      <alignment horizontal="center" vertical="center"/>
    </xf>
    <xf numFmtId="183" fontId="13" fillId="0" borderId="0" xfId="18" applyNumberFormat="1" applyFont="1" applyFill="1" applyBorder="1" applyAlignment="1">
      <alignment vertical="center"/>
    </xf>
    <xf numFmtId="49" fontId="15" fillId="2" borderId="0" xfId="18" applyNumberFormat="1" applyFont="1" applyFill="1" applyBorder="1" applyAlignment="1">
      <alignment horizontal="right" vertical="center"/>
    </xf>
    <xf numFmtId="49" fontId="15" fillId="2" borderId="0" xfId="18" applyNumberFormat="1" applyFont="1" applyFill="1" applyBorder="1" applyAlignment="1">
      <alignment horizontal="center" vertical="center"/>
    </xf>
    <xf numFmtId="49" fontId="15" fillId="2" borderId="0" xfId="18" applyNumberFormat="1" applyFont="1" applyFill="1" applyAlignment="1">
      <alignment vertical="center"/>
    </xf>
    <xf numFmtId="38" fontId="13" fillId="2" borderId="10" xfId="18" applyFont="1" applyFill="1" applyBorder="1" applyAlignment="1">
      <alignment vertical="center"/>
    </xf>
    <xf numFmtId="38" fontId="17" fillId="2" borderId="0" xfId="18" applyFont="1" applyFill="1" applyAlignment="1">
      <alignment horizontal="distributed" vertical="center"/>
    </xf>
    <xf numFmtId="49" fontId="12" fillId="2" borderId="0" xfId="18" applyNumberFormat="1" applyFont="1" applyFill="1" applyAlignment="1">
      <alignment vertical="center"/>
    </xf>
    <xf numFmtId="38" fontId="15" fillId="3" borderId="0" xfId="18" applyNumberFormat="1" applyFont="1" applyFill="1" applyBorder="1" applyAlignment="1">
      <alignment horizontal="right" vertical="center"/>
    </xf>
    <xf numFmtId="38" fontId="16" fillId="2" borderId="0" xfId="18" applyFont="1" applyFill="1" applyAlignment="1">
      <alignment horizontal="distributed" vertical="center"/>
    </xf>
    <xf numFmtId="38" fontId="21" fillId="0" borderId="0" xfId="18" applyFont="1" applyFill="1" applyBorder="1" applyAlignment="1">
      <alignment horizontal="right" vertical="center"/>
    </xf>
    <xf numFmtId="38" fontId="15" fillId="2" borderId="0" xfId="18" applyFont="1" applyFill="1" applyBorder="1" applyAlignment="1">
      <alignment vertical="center"/>
    </xf>
    <xf numFmtId="49" fontId="15" fillId="2" borderId="4" xfId="18" applyNumberFormat="1" applyFont="1" applyFill="1" applyBorder="1" applyAlignment="1">
      <alignment horizontal="right" vertical="center"/>
    </xf>
    <xf numFmtId="38" fontId="15" fillId="3" borderId="13" xfId="18" applyFont="1" applyFill="1" applyBorder="1" applyAlignment="1">
      <alignment horizontal="right" vertical="center"/>
    </xf>
    <xf numFmtId="38" fontId="13" fillId="2" borderId="0" xfId="18" applyFont="1" applyFill="1" applyBorder="1" applyAlignment="1">
      <alignment vertical="center"/>
    </xf>
    <xf numFmtId="38" fontId="13" fillId="2" borderId="4" xfId="18" applyFont="1" applyFill="1" applyBorder="1" applyAlignment="1">
      <alignment vertical="center"/>
    </xf>
    <xf numFmtId="49" fontId="15" fillId="2" borderId="4" xfId="18" applyNumberFormat="1" applyFont="1" applyFill="1" applyBorder="1" applyAlignment="1">
      <alignment horizontal="center" vertical="center"/>
    </xf>
    <xf numFmtId="38" fontId="15" fillId="3" borderId="3" xfId="18" applyFont="1" applyFill="1" applyBorder="1" applyAlignment="1">
      <alignment horizontal="right" vertical="center"/>
    </xf>
    <xf numFmtId="38" fontId="47" fillId="2" borderId="0" xfId="18" applyFont="1" applyFill="1" applyBorder="1" applyAlignment="1">
      <alignment vertical="center"/>
    </xf>
    <xf numFmtId="0" fontId="15" fillId="3" borderId="10" xfId="18" applyNumberFormat="1" applyFont="1" applyFill="1" applyBorder="1" applyAlignment="1">
      <alignment horizontal="right" vertical="center"/>
    </xf>
    <xf numFmtId="38" fontId="48" fillId="3" borderId="0" xfId="18" applyFont="1" applyFill="1" applyAlignment="1">
      <alignment horizontal="right" vertical="center"/>
    </xf>
    <xf numFmtId="183" fontId="6" fillId="3" borderId="4" xfId="18" applyNumberFormat="1" applyFont="1" applyFill="1" applyBorder="1" applyAlignment="1">
      <alignment horizontal="right" vertical="center"/>
    </xf>
    <xf numFmtId="38" fontId="49" fillId="0" borderId="0" xfId="18" applyFont="1" applyFill="1" applyAlignment="1">
      <alignment vertical="center"/>
    </xf>
    <xf numFmtId="38" fontId="49" fillId="0" borderId="0" xfId="18" applyFont="1" applyAlignment="1">
      <alignment vertical="center"/>
    </xf>
    <xf numFmtId="49" fontId="7" fillId="2" borderId="4" xfId="18" applyNumberFormat="1" applyFont="1" applyFill="1" applyBorder="1" applyAlignment="1">
      <alignment horizontal="center" vertical="center"/>
    </xf>
    <xf numFmtId="38" fontId="8" fillId="2" borderId="4" xfId="18" applyFont="1" applyFill="1" applyBorder="1" applyAlignment="1">
      <alignment horizontal="distributed" vertical="center"/>
    </xf>
    <xf numFmtId="38" fontId="41" fillId="2" borderId="1" xfId="18" applyFont="1" applyFill="1" applyBorder="1" applyAlignment="1">
      <alignment horizontal="distributed" vertical="center" wrapText="1"/>
    </xf>
    <xf numFmtId="38" fontId="8" fillId="2" borderId="2" xfId="18" applyFont="1" applyFill="1" applyBorder="1" applyAlignment="1">
      <alignment horizontal="distributed" vertical="center" wrapText="1"/>
    </xf>
    <xf numFmtId="38" fontId="0" fillId="4" borderId="0" xfId="18" applyFill="1" applyAlignment="1">
      <alignment vertical="center"/>
    </xf>
    <xf numFmtId="38" fontId="0" fillId="0" borderId="0" xfId="18" applyAlignment="1">
      <alignment vertical="center"/>
    </xf>
    <xf numFmtId="38" fontId="7" fillId="4" borderId="0" xfId="18" applyFont="1" applyFill="1" applyAlignment="1">
      <alignment vertical="center"/>
    </xf>
    <xf numFmtId="38" fontId="7" fillId="2" borderId="5" xfId="18" applyFont="1" applyFill="1" applyBorder="1" applyAlignment="1">
      <alignment vertical="center"/>
    </xf>
    <xf numFmtId="38" fontId="7" fillId="2" borderId="14" xfId="18" applyFont="1" applyFill="1" applyBorder="1" applyAlignment="1">
      <alignment vertical="center"/>
    </xf>
    <xf numFmtId="38" fontId="7" fillId="2" borderId="7" xfId="18" applyFont="1" applyFill="1" applyBorder="1" applyAlignment="1">
      <alignment vertical="center"/>
    </xf>
    <xf numFmtId="38" fontId="7" fillId="2" borderId="8" xfId="18" applyFont="1" applyFill="1" applyBorder="1" applyAlignment="1">
      <alignment vertical="center"/>
    </xf>
    <xf numFmtId="38" fontId="30" fillId="0" borderId="0" xfId="18" applyFont="1" applyAlignment="1">
      <alignment vertical="center"/>
    </xf>
    <xf numFmtId="38" fontId="7" fillId="2" borderId="0" xfId="18" applyFont="1" applyFill="1" applyAlignment="1">
      <alignment horizontal="distributed" vertical="center"/>
    </xf>
    <xf numFmtId="38" fontId="49" fillId="0" borderId="0" xfId="18" applyFont="1" applyFill="1" applyAlignment="1">
      <alignment/>
    </xf>
    <xf numFmtId="38" fontId="49" fillId="0" borderId="0" xfId="18" applyFont="1" applyAlignment="1">
      <alignment/>
    </xf>
    <xf numFmtId="38" fontId="7" fillId="3" borderId="3" xfId="18" applyFont="1" applyFill="1" applyBorder="1" applyAlignment="1">
      <alignment vertical="center"/>
    </xf>
    <xf numFmtId="38" fontId="7" fillId="3" borderId="0" xfId="18" applyFont="1" applyFill="1" applyAlignment="1">
      <alignment horizontal="right" vertical="center"/>
    </xf>
    <xf numFmtId="38" fontId="7" fillId="3" borderId="0" xfId="18" applyFont="1" applyFill="1" applyAlignment="1">
      <alignment vertical="center"/>
    </xf>
    <xf numFmtId="38" fontId="7" fillId="3" borderId="13" xfId="18" applyFont="1" applyFill="1" applyBorder="1" applyAlignment="1">
      <alignment vertical="center"/>
    </xf>
    <xf numFmtId="38" fontId="7" fillId="3" borderId="4" xfId="18" applyFont="1" applyFill="1" applyBorder="1" applyAlignment="1">
      <alignment horizontal="right" vertical="center"/>
    </xf>
    <xf numFmtId="38" fontId="7" fillId="3" borderId="4" xfId="18" applyFont="1" applyFill="1" applyBorder="1" applyAlignment="1">
      <alignment vertical="center"/>
    </xf>
    <xf numFmtId="38" fontId="8" fillId="2" borderId="9" xfId="18" applyFont="1" applyFill="1" applyBorder="1" applyAlignment="1">
      <alignment horizontal="distributed" vertical="center" wrapText="1"/>
    </xf>
    <xf numFmtId="38" fontId="41" fillId="2" borderId="9" xfId="18" applyFont="1" applyFill="1" applyBorder="1" applyAlignment="1">
      <alignment horizontal="distributed" vertical="center" wrapText="1"/>
    </xf>
    <xf numFmtId="38" fontId="23" fillId="2" borderId="9" xfId="18" applyFont="1" applyFill="1" applyBorder="1" applyAlignment="1">
      <alignment horizontal="distributed" vertical="center" wrapText="1"/>
    </xf>
    <xf numFmtId="38" fontId="8" fillId="2" borderId="12" xfId="18" applyFont="1" applyFill="1" applyBorder="1" applyAlignment="1">
      <alignment horizontal="distributed" vertical="center" wrapText="1"/>
    </xf>
    <xf numFmtId="38" fontId="7" fillId="3" borderId="0" xfId="18" applyFont="1" applyFill="1" applyBorder="1" applyAlignment="1">
      <alignment vertical="center"/>
    </xf>
    <xf numFmtId="38" fontId="7" fillId="3" borderId="0" xfId="18" applyFont="1" applyFill="1" applyBorder="1" applyAlignment="1">
      <alignment horizontal="right" vertical="center"/>
    </xf>
    <xf numFmtId="49" fontId="7" fillId="2" borderId="3" xfId="18" applyNumberFormat="1" applyFont="1" applyFill="1" applyBorder="1" applyAlignment="1">
      <alignment horizontal="center" vertical="center"/>
    </xf>
    <xf numFmtId="49" fontId="7" fillId="2" borderId="13" xfId="18" applyNumberFormat="1" applyFont="1" applyFill="1" applyBorder="1" applyAlignment="1">
      <alignment horizontal="center" vertical="center"/>
    </xf>
    <xf numFmtId="49" fontId="27" fillId="2" borderId="3" xfId="18" applyNumberFormat="1" applyFont="1" applyFill="1" applyBorder="1" applyAlignment="1">
      <alignment horizontal="center" vertical="center"/>
    </xf>
    <xf numFmtId="38" fontId="28" fillId="2" borderId="3" xfId="18" applyFont="1" applyFill="1" applyBorder="1" applyAlignment="1">
      <alignment horizontal="distributed" vertical="center"/>
    </xf>
    <xf numFmtId="49" fontId="27" fillId="2" borderId="13" xfId="18" applyNumberFormat="1" applyFont="1" applyFill="1" applyBorder="1" applyAlignment="1">
      <alignment horizontal="center" vertical="center"/>
    </xf>
    <xf numFmtId="38" fontId="6" fillId="2" borderId="4" xfId="18" applyFont="1" applyFill="1" applyBorder="1" applyAlignment="1">
      <alignment horizontal="center" vertical="center"/>
    </xf>
    <xf numFmtId="38" fontId="6" fillId="4" borderId="0" xfId="18" applyFont="1" applyFill="1" applyAlignment="1">
      <alignment horizontal="center" vertical="center"/>
    </xf>
    <xf numFmtId="38" fontId="6" fillId="0" borderId="0" xfId="18" applyFont="1" applyAlignment="1">
      <alignment horizontal="center" vertical="center"/>
    </xf>
    <xf numFmtId="38" fontId="6" fillId="4" borderId="0" xfId="18" applyFont="1" applyFill="1" applyAlignment="1">
      <alignment horizontal="left" vertical="center"/>
    </xf>
    <xf numFmtId="38" fontId="6" fillId="2" borderId="1" xfId="18" applyFont="1" applyFill="1" applyBorder="1" applyAlignment="1">
      <alignment horizontal="center" vertical="center"/>
    </xf>
    <xf numFmtId="38" fontId="6" fillId="2" borderId="2" xfId="18" applyFont="1" applyFill="1" applyBorder="1" applyAlignment="1">
      <alignment horizontal="center" vertical="center"/>
    </xf>
    <xf numFmtId="38" fontId="50" fillId="0" borderId="0" xfId="18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38" fontId="7" fillId="2" borderId="18" xfId="18" applyFont="1" applyFill="1" applyBorder="1" applyAlignment="1">
      <alignment vertical="center"/>
    </xf>
    <xf numFmtId="0" fontId="0" fillId="4" borderId="0" xfId="0" applyFill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4" xfId="0" applyFont="1" applyFill="1" applyBorder="1" applyAlignment="1">
      <alignment/>
    </xf>
    <xf numFmtId="38" fontId="0" fillId="0" borderId="0" xfId="0" applyNumberForma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38" fontId="7" fillId="2" borderId="0" xfId="18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38" fontId="7" fillId="3" borderId="0" xfId="18" applyFont="1" applyFill="1" applyBorder="1" applyAlignment="1">
      <alignment horizontal="right"/>
    </xf>
    <xf numFmtId="0" fontId="7" fillId="3" borderId="4" xfId="0" applyFont="1" applyFill="1" applyBorder="1" applyAlignment="1">
      <alignment horizontal="right" vertical="center"/>
    </xf>
    <xf numFmtId="38" fontId="7" fillId="3" borderId="3" xfId="18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38" fontId="7" fillId="3" borderId="3" xfId="18" applyFont="1" applyFill="1" applyBorder="1" applyAlignment="1">
      <alignment horizontal="right"/>
    </xf>
    <xf numFmtId="0" fontId="7" fillId="3" borderId="13" xfId="0" applyFont="1" applyFill="1" applyBorder="1" applyAlignment="1">
      <alignment horizontal="right" vertical="center"/>
    </xf>
    <xf numFmtId="183" fontId="7" fillId="3" borderId="0" xfId="18" applyNumberFormat="1" applyFont="1" applyFill="1" applyBorder="1" applyAlignment="1">
      <alignment horizontal="right" vertical="center"/>
    </xf>
    <xf numFmtId="38" fontId="15" fillId="4" borderId="0" xfId="18" applyFont="1" applyFill="1" applyAlignment="1">
      <alignment vertical="center"/>
    </xf>
    <xf numFmtId="38" fontId="21" fillId="4" borderId="0" xfId="18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38" fontId="7" fillId="3" borderId="13" xfId="18" applyFont="1" applyFill="1" applyBorder="1" applyAlignment="1">
      <alignment horizontal="right" vertical="center"/>
    </xf>
    <xf numFmtId="38" fontId="15" fillId="2" borderId="20" xfId="18" applyFont="1" applyFill="1" applyBorder="1" applyAlignment="1">
      <alignment vertical="center"/>
    </xf>
    <xf numFmtId="49" fontId="15" fillId="2" borderId="13" xfId="18" applyNumberFormat="1" applyFont="1" applyFill="1" applyBorder="1" applyAlignment="1">
      <alignment horizontal="center" vertical="center"/>
    </xf>
    <xf numFmtId="38" fontId="42" fillId="0" borderId="0" xfId="16" applyFont="1" applyFill="1" applyAlignment="1">
      <alignment horizontal="left" vertical="center"/>
    </xf>
    <xf numFmtId="38" fontId="42" fillId="0" borderId="0" xfId="16" applyFont="1" applyFill="1" applyAlignment="1">
      <alignment horizontal="right" vertical="center"/>
    </xf>
    <xf numFmtId="0" fontId="51" fillId="5" borderId="0" xfId="22" applyFont="1" applyFill="1" applyAlignment="1">
      <alignment vertical="center"/>
      <protection/>
    </xf>
    <xf numFmtId="49" fontId="52" fillId="5" borderId="0" xfId="16" applyNumberFormat="1" applyFont="1" applyFill="1" applyAlignment="1">
      <alignment horizontal="center" vertical="center"/>
    </xf>
    <xf numFmtId="0" fontId="52" fillId="5" borderId="0" xfId="16" applyFont="1" applyFill="1" applyAlignment="1">
      <alignment vertical="center"/>
    </xf>
    <xf numFmtId="0" fontId="51" fillId="5" borderId="0" xfId="22" applyFont="1" applyFill="1" applyAlignment="1">
      <alignment/>
      <protection/>
    </xf>
    <xf numFmtId="0" fontId="37" fillId="5" borderId="0" xfId="22" applyFont="1" applyFill="1" applyAlignment="1">
      <alignment horizontal="left" vertical="center"/>
      <protection/>
    </xf>
    <xf numFmtId="49" fontId="38" fillId="5" borderId="0" xfId="16" applyNumberFormat="1" applyFont="1" applyFill="1" applyAlignment="1">
      <alignment vertical="center"/>
    </xf>
    <xf numFmtId="0" fontId="53" fillId="5" borderId="0" xfId="16" applyFont="1" applyFill="1" applyAlignment="1">
      <alignment vertical="center"/>
    </xf>
    <xf numFmtId="49" fontId="38" fillId="5" borderId="0" xfId="16" applyNumberFormat="1" applyFont="1" applyFill="1" applyAlignment="1">
      <alignment horizontal="center" vertical="center"/>
    </xf>
    <xf numFmtId="38" fontId="17" fillId="2" borderId="6" xfId="18" applyFont="1" applyFill="1" applyBorder="1" applyAlignment="1">
      <alignment horizontal="distributed" vertical="center"/>
    </xf>
    <xf numFmtId="38" fontId="17" fillId="2" borderId="11" xfId="18" applyFont="1" applyFill="1" applyBorder="1" applyAlignment="1">
      <alignment horizontal="distributed" vertical="center"/>
    </xf>
    <xf numFmtId="38" fontId="17" fillId="2" borderId="3" xfId="18" applyFont="1" applyFill="1" applyBorder="1" applyAlignment="1">
      <alignment horizontal="distributed" vertical="center"/>
    </xf>
    <xf numFmtId="38" fontId="17" fillId="2" borderId="9" xfId="18" applyFont="1" applyFill="1" applyBorder="1" applyAlignment="1">
      <alignment horizontal="distributed" vertical="center"/>
    </xf>
    <xf numFmtId="38" fontId="17" fillId="2" borderId="12" xfId="18" applyFont="1" applyFill="1" applyBorder="1" applyAlignment="1">
      <alignment horizontal="distributed" vertical="center"/>
    </xf>
    <xf numFmtId="38" fontId="15" fillId="3" borderId="20" xfId="18" applyFont="1" applyFill="1" applyBorder="1" applyAlignment="1">
      <alignment horizontal="right" vertical="center"/>
    </xf>
    <xf numFmtId="0" fontId="6" fillId="3" borderId="0" xfId="18" applyNumberFormat="1" applyFont="1" applyFill="1" applyBorder="1" applyAlignment="1">
      <alignment horizontal="right" vertical="center"/>
    </xf>
    <xf numFmtId="0" fontId="6" fillId="3" borderId="4" xfId="18" applyNumberFormat="1" applyFont="1" applyFill="1" applyBorder="1" applyAlignment="1">
      <alignment horizontal="right" vertical="center"/>
    </xf>
    <xf numFmtId="38" fontId="47" fillId="0" borderId="0" xfId="18" applyFont="1" applyFill="1" applyAlignment="1">
      <alignment vertical="center"/>
    </xf>
    <xf numFmtId="38" fontId="13" fillId="0" borderId="0" xfId="18" applyFont="1" applyFill="1" applyAlignment="1">
      <alignment vertical="center"/>
    </xf>
    <xf numFmtId="183" fontId="6" fillId="3" borderId="0" xfId="18" applyNumberFormat="1" applyFont="1" applyFill="1" applyAlignment="1">
      <alignment horizontal="right" vertical="center"/>
    </xf>
    <xf numFmtId="37" fontId="6" fillId="3" borderId="20" xfId="18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38" fontId="36" fillId="3" borderId="0" xfId="18" applyFont="1" applyFill="1" applyBorder="1" applyAlignment="1">
      <alignment horizontal="right" vertical="center"/>
    </xf>
    <xf numFmtId="38" fontId="36" fillId="3" borderId="4" xfId="18" applyFont="1" applyFill="1" applyBorder="1" applyAlignment="1">
      <alignment horizontal="right" vertical="center"/>
    </xf>
    <xf numFmtId="38" fontId="26" fillId="6" borderId="18" xfId="18" applyFont="1" applyFill="1" applyBorder="1" applyAlignment="1">
      <alignment horizontal="distributed" vertical="center"/>
    </xf>
    <xf numFmtId="0" fontId="26" fillId="6" borderId="9" xfId="0" applyFont="1" applyFill="1" applyBorder="1" applyAlignment="1">
      <alignment horizontal="distributed" vertical="center"/>
    </xf>
    <xf numFmtId="0" fontId="7" fillId="3" borderId="0" xfId="18" applyNumberFormat="1" applyFont="1" applyFill="1" applyAlignment="1">
      <alignment horizontal="right" vertical="center"/>
    </xf>
    <xf numFmtId="186" fontId="6" fillId="3" borderId="0" xfId="18" applyNumberFormat="1" applyFont="1" applyFill="1" applyBorder="1" applyAlignment="1">
      <alignment horizontal="right" vertical="center"/>
    </xf>
    <xf numFmtId="186" fontId="6" fillId="3" borderId="10" xfId="18" applyNumberFormat="1" applyFont="1" applyFill="1" applyBorder="1" applyAlignment="1">
      <alignment horizontal="right" vertical="center"/>
    </xf>
    <xf numFmtId="186" fontId="6" fillId="3" borderId="4" xfId="18" applyNumberFormat="1" applyFont="1" applyFill="1" applyBorder="1" applyAlignment="1">
      <alignment horizontal="right" vertical="center"/>
    </xf>
    <xf numFmtId="49" fontId="5" fillId="3" borderId="13" xfId="18" applyNumberFormat="1" applyFont="1" applyFill="1" applyBorder="1" applyAlignment="1">
      <alignment horizontal="right" vertical="center"/>
    </xf>
    <xf numFmtId="49" fontId="5" fillId="3" borderId="4" xfId="18" applyNumberFormat="1" applyFont="1" applyFill="1" applyBorder="1" applyAlignment="1">
      <alignment horizontal="right" vertical="center"/>
    </xf>
    <xf numFmtId="38" fontId="7" fillId="0" borderId="0" xfId="18" applyFont="1" applyFill="1" applyAlignment="1">
      <alignment/>
    </xf>
    <xf numFmtId="38" fontId="56" fillId="2" borderId="0" xfId="18" applyFont="1" applyFill="1" applyBorder="1" applyAlignment="1">
      <alignment horizontal="distributed" vertical="center"/>
    </xf>
    <xf numFmtId="38" fontId="55" fillId="3" borderId="11" xfId="18" applyFont="1" applyFill="1" applyBorder="1" applyAlignment="1">
      <alignment horizontal="right"/>
    </xf>
    <xf numFmtId="38" fontId="55" fillId="3" borderId="21" xfId="18" applyFont="1" applyFill="1" applyBorder="1" applyAlignment="1">
      <alignment horizontal="right"/>
    </xf>
    <xf numFmtId="38" fontId="55" fillId="3" borderId="0" xfId="18" applyFont="1" applyFill="1" applyBorder="1" applyAlignment="1">
      <alignment horizontal="right"/>
    </xf>
    <xf numFmtId="49" fontId="56" fillId="2" borderId="0" xfId="18" applyNumberFormat="1" applyFont="1" applyFill="1" applyAlignment="1">
      <alignment horizontal="center" vertical="center"/>
    </xf>
    <xf numFmtId="49" fontId="56" fillId="2" borderId="0" xfId="18" applyNumberFormat="1" applyFont="1" applyFill="1" applyBorder="1" applyAlignment="1">
      <alignment horizontal="center" vertical="center"/>
    </xf>
    <xf numFmtId="38" fontId="56" fillId="2" borderId="0" xfId="18" applyFont="1" applyFill="1" applyAlignment="1">
      <alignment horizontal="center" vertical="center"/>
    </xf>
    <xf numFmtId="49" fontId="56" fillId="2" borderId="0" xfId="18" applyNumberFormat="1" applyFont="1" applyFill="1" applyBorder="1" applyAlignment="1">
      <alignment horizontal="right" vertical="center"/>
    </xf>
    <xf numFmtId="38" fontId="56" fillId="3" borderId="0" xfId="18" applyFont="1" applyFill="1" applyBorder="1" applyAlignment="1">
      <alignment horizontal="right" vertical="center"/>
    </xf>
    <xf numFmtId="183" fontId="56" fillId="3" borderId="0" xfId="18" applyNumberFormat="1" applyFont="1" applyFill="1" applyBorder="1" applyAlignment="1">
      <alignment horizontal="right" vertical="center"/>
    </xf>
    <xf numFmtId="38" fontId="58" fillId="3" borderId="0" xfId="18" applyFont="1" applyFill="1" applyBorder="1" applyAlignment="1">
      <alignment horizontal="right" vertical="center"/>
    </xf>
    <xf numFmtId="38" fontId="56" fillId="3" borderId="3" xfId="18" applyFont="1" applyFill="1" applyBorder="1" applyAlignment="1">
      <alignment horizontal="right" vertical="center"/>
    </xf>
    <xf numFmtId="49" fontId="56" fillId="2" borderId="3" xfId="18" applyNumberFormat="1" applyFont="1" applyFill="1" applyBorder="1" applyAlignment="1">
      <alignment horizontal="center" vertical="center"/>
    </xf>
    <xf numFmtId="49" fontId="56" fillId="2" borderId="3" xfId="18" applyNumberFormat="1" applyFont="1" applyFill="1" applyBorder="1" applyAlignment="1">
      <alignment horizontal="right" vertical="center"/>
    </xf>
    <xf numFmtId="0" fontId="56" fillId="3" borderId="0" xfId="18" applyNumberFormat="1" applyFont="1" applyFill="1" applyBorder="1" applyAlignment="1">
      <alignment horizontal="right" vertical="center"/>
    </xf>
    <xf numFmtId="38" fontId="56" fillId="3" borderId="10" xfId="18" applyFont="1" applyFill="1" applyBorder="1" applyAlignment="1">
      <alignment horizontal="right" vertical="center"/>
    </xf>
    <xf numFmtId="38" fontId="56" fillId="2" borderId="0" xfId="18" applyFont="1" applyFill="1" applyAlignment="1">
      <alignment vertical="center"/>
    </xf>
    <xf numFmtId="38" fontId="55" fillId="2" borderId="0" xfId="18" applyFont="1" applyFill="1" applyAlignment="1">
      <alignment vertical="center"/>
    </xf>
    <xf numFmtId="38" fontId="59" fillId="3" borderId="11" xfId="18" applyFont="1" applyFill="1" applyBorder="1" applyAlignment="1">
      <alignment vertical="center"/>
    </xf>
    <xf numFmtId="38" fontId="59" fillId="3" borderId="21" xfId="18" applyFont="1" applyFill="1" applyBorder="1" applyAlignment="1">
      <alignment vertical="center"/>
    </xf>
    <xf numFmtId="38" fontId="59" fillId="3" borderId="0" xfId="18" applyFont="1" applyFill="1" applyAlignment="1">
      <alignment vertical="center"/>
    </xf>
    <xf numFmtId="38" fontId="59" fillId="3" borderId="0" xfId="18" applyFont="1" applyFill="1" applyBorder="1" applyAlignment="1">
      <alignment vertical="center"/>
    </xf>
    <xf numFmtId="38" fontId="56" fillId="2" borderId="3" xfId="18" applyFont="1" applyFill="1" applyBorder="1" applyAlignment="1">
      <alignment vertical="center"/>
    </xf>
    <xf numFmtId="38" fontId="60" fillId="2" borderId="0" xfId="18" applyFont="1" applyFill="1" applyAlignment="1">
      <alignment vertical="center"/>
    </xf>
    <xf numFmtId="38" fontId="60" fillId="3" borderId="11" xfId="18" applyFont="1" applyFill="1" applyBorder="1" applyAlignment="1">
      <alignment vertical="center"/>
    </xf>
    <xf numFmtId="38" fontId="60" fillId="3" borderId="0" xfId="18" applyFont="1" applyFill="1" applyAlignment="1">
      <alignment vertical="center"/>
    </xf>
    <xf numFmtId="38" fontId="60" fillId="3" borderId="0" xfId="18" applyFont="1" applyFill="1" applyAlignment="1">
      <alignment horizontal="right" vertical="center"/>
    </xf>
    <xf numFmtId="38" fontId="59" fillId="3" borderId="11" xfId="18" applyFont="1" applyFill="1" applyBorder="1" applyAlignment="1">
      <alignment horizontal="right" vertical="center"/>
    </xf>
    <xf numFmtId="38" fontId="59" fillId="3" borderId="0" xfId="18" applyFont="1" applyFill="1" applyBorder="1" applyAlignment="1">
      <alignment horizontal="right" vertical="center"/>
    </xf>
    <xf numFmtId="49" fontId="60" fillId="2" borderId="0" xfId="18" applyNumberFormat="1" applyFont="1" applyFill="1" applyBorder="1" applyAlignment="1">
      <alignment horizontal="center" vertical="center"/>
    </xf>
    <xf numFmtId="38" fontId="56" fillId="2" borderId="0" xfId="18" applyFont="1" applyFill="1" applyBorder="1" applyAlignment="1">
      <alignment vertical="center"/>
    </xf>
    <xf numFmtId="38" fontId="59" fillId="3" borderId="21" xfId="18" applyFont="1" applyFill="1" applyBorder="1" applyAlignment="1">
      <alignment horizontal="right" vertical="center"/>
    </xf>
    <xf numFmtId="186" fontId="59" fillId="3" borderId="0" xfId="18" applyNumberFormat="1" applyFont="1" applyFill="1" applyBorder="1" applyAlignment="1">
      <alignment horizontal="right" vertical="center"/>
    </xf>
    <xf numFmtId="49" fontId="60" fillId="2" borderId="11" xfId="18" applyNumberFormat="1" applyFont="1" applyFill="1" applyBorder="1" applyAlignment="1">
      <alignment horizontal="center" vertical="center"/>
    </xf>
    <xf numFmtId="38" fontId="61" fillId="3" borderId="11" xfId="18" applyFont="1" applyFill="1" applyBorder="1" applyAlignment="1">
      <alignment horizontal="right" vertical="center"/>
    </xf>
    <xf numFmtId="38" fontId="61" fillId="3" borderId="21" xfId="18" applyFont="1" applyFill="1" applyBorder="1" applyAlignment="1">
      <alignment horizontal="right" vertical="center"/>
    </xf>
    <xf numFmtId="38" fontId="54" fillId="2" borderId="0" xfId="18" applyFont="1" applyFill="1" applyAlignment="1">
      <alignment vertical="center"/>
    </xf>
    <xf numFmtId="38" fontId="59" fillId="3" borderId="3" xfId="18" applyFont="1" applyFill="1" applyBorder="1" applyAlignment="1">
      <alignment horizontal="right" vertical="center"/>
    </xf>
    <xf numFmtId="38" fontId="59" fillId="3" borderId="0" xfId="18" applyFont="1" applyFill="1" applyAlignment="1">
      <alignment horizontal="right" vertical="center"/>
    </xf>
    <xf numFmtId="38" fontId="61" fillId="3" borderId="11" xfId="0" applyNumberFormat="1" applyFont="1" applyFill="1" applyBorder="1" applyAlignment="1">
      <alignment vertical="center"/>
    </xf>
    <xf numFmtId="38" fontId="61" fillId="3" borderId="21" xfId="0" applyNumberFormat="1" applyFont="1" applyFill="1" applyBorder="1" applyAlignment="1">
      <alignment vertical="center"/>
    </xf>
    <xf numFmtId="38" fontId="61" fillId="3" borderId="21" xfId="0" applyNumberFormat="1" applyFont="1" applyFill="1" applyBorder="1" applyAlignment="1">
      <alignment horizontal="right" vertical="center"/>
    </xf>
    <xf numFmtId="38" fontId="61" fillId="3" borderId="0" xfId="18" applyFont="1" applyFill="1" applyAlignment="1">
      <alignment vertical="center"/>
    </xf>
    <xf numFmtId="38" fontId="61" fillId="3" borderId="3" xfId="0" applyNumberFormat="1" applyFont="1" applyFill="1" applyBorder="1" applyAlignment="1">
      <alignment vertical="center"/>
    </xf>
    <xf numFmtId="38" fontId="61" fillId="3" borderId="0" xfId="0" applyNumberFormat="1" applyFont="1" applyFill="1" applyBorder="1" applyAlignment="1">
      <alignment vertical="center"/>
    </xf>
    <xf numFmtId="38" fontId="61" fillId="3" borderId="0" xfId="0" applyNumberFormat="1" applyFont="1" applyFill="1" applyBorder="1" applyAlignment="1">
      <alignment horizontal="right" vertical="center"/>
    </xf>
    <xf numFmtId="38" fontId="61" fillId="3" borderId="3" xfId="0" applyNumberFormat="1" applyFont="1" applyFill="1" applyBorder="1" applyAlignment="1">
      <alignment horizontal="right" vertical="center"/>
    </xf>
    <xf numFmtId="38" fontId="7" fillId="2" borderId="22" xfId="18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8" fontId="8" fillId="2" borderId="6" xfId="18" applyFont="1" applyFill="1" applyBorder="1" applyAlignment="1">
      <alignment horizontal="distributed" vertical="center"/>
    </xf>
    <xf numFmtId="38" fontId="8" fillId="2" borderId="9" xfId="18" applyFont="1" applyFill="1" applyBorder="1" applyAlignment="1">
      <alignment horizontal="distributed" vertical="center"/>
    </xf>
    <xf numFmtId="0" fontId="55" fillId="2" borderId="0" xfId="0" applyFont="1" applyFill="1" applyBorder="1" applyAlignment="1">
      <alignment horizontal="distributed" vertical="center"/>
    </xf>
    <xf numFmtId="38" fontId="15" fillId="2" borderId="23" xfId="18" applyFont="1" applyFill="1" applyBorder="1" applyAlignment="1">
      <alignment horizontal="center" vertical="center"/>
    </xf>
    <xf numFmtId="38" fontId="56" fillId="2" borderId="0" xfId="18" applyFont="1" applyFill="1" applyBorder="1" applyAlignment="1">
      <alignment horizontal="distributed" vertical="center"/>
    </xf>
    <xf numFmtId="38" fontId="56" fillId="2" borderId="21" xfId="18" applyFont="1" applyFill="1" applyBorder="1" applyAlignment="1">
      <alignment horizontal="distributed" vertical="center"/>
    </xf>
    <xf numFmtId="0" fontId="57" fillId="0" borderId="21" xfId="0" applyFont="1" applyBorder="1" applyAlignment="1">
      <alignment horizontal="distributed" vertical="center"/>
    </xf>
    <xf numFmtId="38" fontId="8" fillId="4" borderId="0" xfId="18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38" fontId="12" fillId="2" borderId="6" xfId="18" applyFont="1" applyFill="1" applyBorder="1" applyAlignment="1">
      <alignment horizontal="distributed" vertical="center"/>
    </xf>
    <xf numFmtId="38" fontId="12" fillId="2" borderId="9" xfId="18" applyFont="1" applyFill="1" applyBorder="1" applyAlignment="1">
      <alignment horizontal="distributed" vertical="center"/>
    </xf>
    <xf numFmtId="49" fontId="56" fillId="2" borderId="0" xfId="18" applyNumberFormat="1" applyFont="1" applyFill="1" applyBorder="1" applyAlignment="1">
      <alignment horizontal="distributed" vertical="center"/>
    </xf>
    <xf numFmtId="38" fontId="9" fillId="4" borderId="0" xfId="18" applyFont="1" applyFill="1" applyAlignment="1">
      <alignment horizontal="left" vertical="center"/>
    </xf>
    <xf numFmtId="38" fontId="15" fillId="2" borderId="22" xfId="18" applyFont="1" applyFill="1" applyBorder="1" applyAlignment="1">
      <alignment horizontal="center" vertical="center"/>
    </xf>
    <xf numFmtId="38" fontId="15" fillId="2" borderId="17" xfId="18" applyFont="1" applyFill="1" applyBorder="1" applyAlignment="1">
      <alignment horizontal="center" vertical="center"/>
    </xf>
    <xf numFmtId="38" fontId="17" fillId="2" borderId="6" xfId="18" applyFont="1" applyFill="1" applyBorder="1" applyAlignment="1">
      <alignment horizontal="distributed" vertical="center"/>
    </xf>
    <xf numFmtId="38" fontId="17" fillId="2" borderId="9" xfId="18" applyFont="1" applyFill="1" applyBorder="1" applyAlignment="1">
      <alignment horizontal="distributed" vertical="center"/>
    </xf>
    <xf numFmtId="0" fontId="33" fillId="7" borderId="24" xfId="22" applyFont="1" applyFill="1" applyBorder="1" applyAlignment="1">
      <alignment horizontal="center" vertical="center"/>
      <protection/>
    </xf>
    <xf numFmtId="0" fontId="33" fillId="7" borderId="25" xfId="22" applyFont="1" applyFill="1" applyBorder="1" applyAlignment="1">
      <alignment horizontal="center" vertical="center"/>
      <protection/>
    </xf>
    <xf numFmtId="0" fontId="33" fillId="7" borderId="26" xfId="22" applyFont="1" applyFill="1" applyBorder="1" applyAlignment="1">
      <alignment horizontal="center" vertical="center"/>
      <protection/>
    </xf>
    <xf numFmtId="38" fontId="4" fillId="4" borderId="0" xfId="18" applyFont="1" applyFill="1" applyAlignment="1">
      <alignment/>
    </xf>
    <xf numFmtId="38" fontId="55" fillId="3" borderId="0" xfId="18" applyFont="1" applyFill="1" applyBorder="1" applyAlignment="1">
      <alignment horizontal="distributed" vertical="center"/>
    </xf>
    <xf numFmtId="38" fontId="54" fillId="3" borderId="0" xfId="18" applyFont="1" applyFill="1" applyBorder="1" applyAlignment="1">
      <alignment horizontal="distributed" vertical="center"/>
    </xf>
    <xf numFmtId="38" fontId="6" fillId="2" borderId="27" xfId="18" applyFont="1" applyFill="1" applyBorder="1" applyAlignment="1">
      <alignment horizontal="center" vertical="center"/>
    </xf>
    <xf numFmtId="38" fontId="6" fillId="2" borderId="22" xfId="18" applyFont="1" applyFill="1" applyBorder="1" applyAlignment="1">
      <alignment horizontal="center" vertical="center"/>
    </xf>
    <xf numFmtId="38" fontId="54" fillId="2" borderId="21" xfId="18" applyFont="1" applyFill="1" applyBorder="1" applyAlignment="1">
      <alignment horizontal="distributed" vertical="center"/>
    </xf>
    <xf numFmtId="0" fontId="54" fillId="2" borderId="16" xfId="0" applyFont="1" applyFill="1" applyBorder="1" applyAlignment="1">
      <alignment horizontal="distributed" vertical="center"/>
    </xf>
    <xf numFmtId="38" fontId="5" fillId="2" borderId="5" xfId="18" applyFont="1" applyFill="1" applyBorder="1" applyAlignment="1">
      <alignment horizontal="distributed" vertical="center"/>
    </xf>
    <xf numFmtId="38" fontId="5" fillId="2" borderId="14" xfId="18" applyFont="1" applyFill="1" applyBorder="1" applyAlignment="1">
      <alignment horizontal="distributed" vertical="center"/>
    </xf>
    <xf numFmtId="38" fontId="5" fillId="2" borderId="7" xfId="18" applyFont="1" applyFill="1" applyBorder="1" applyAlignment="1">
      <alignment horizontal="distributed" vertical="center"/>
    </xf>
    <xf numFmtId="38" fontId="5" fillId="2" borderId="8" xfId="18" applyFont="1" applyFill="1" applyBorder="1" applyAlignment="1">
      <alignment horizontal="distributed" vertical="center"/>
    </xf>
    <xf numFmtId="49" fontId="56" fillId="2" borderId="0" xfId="18" applyNumberFormat="1" applyFont="1" applyFill="1" applyAlignment="1">
      <alignment horizontal="distributed" vertical="center"/>
    </xf>
    <xf numFmtId="0" fontId="55" fillId="2" borderId="0" xfId="0" applyFont="1" applyFill="1" applyAlignment="1">
      <alignment horizontal="distributed" vertical="center"/>
    </xf>
    <xf numFmtId="38" fontId="56" fillId="2" borderId="0" xfId="18" applyFont="1" applyFill="1" applyAlignment="1">
      <alignment horizontal="distributed" vertical="center"/>
    </xf>
    <xf numFmtId="38" fontId="8" fillId="2" borderId="6" xfId="18" applyFont="1" applyFill="1" applyBorder="1" applyAlignment="1">
      <alignment horizontal="distributed" vertical="center"/>
    </xf>
    <xf numFmtId="38" fontId="8" fillId="2" borderId="9" xfId="18" applyFont="1" applyFill="1" applyBorder="1" applyAlignment="1">
      <alignment horizontal="distributed" vertical="center"/>
    </xf>
    <xf numFmtId="38" fontId="7" fillId="2" borderId="17" xfId="18" applyFont="1" applyFill="1" applyBorder="1" applyAlignment="1">
      <alignment horizontal="center" vertical="center"/>
    </xf>
    <xf numFmtId="38" fontId="7" fillId="2" borderId="23" xfId="18" applyFont="1" applyFill="1" applyBorder="1" applyAlignment="1">
      <alignment horizontal="center" vertical="center"/>
    </xf>
    <xf numFmtId="38" fontId="6" fillId="2" borderId="0" xfId="18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38" fontId="6" fillId="2" borderId="4" xfId="18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38" fontId="59" fillId="2" borderId="0" xfId="18" applyFont="1" applyFill="1" applyBorder="1" applyAlignment="1">
      <alignment horizontal="distributed" vertical="center"/>
    </xf>
    <xf numFmtId="0" fontId="59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38" fontId="5" fillId="2" borderId="15" xfId="18" applyFont="1" applyFill="1" applyBorder="1" applyAlignment="1">
      <alignment horizontal="distributed" vertical="center"/>
    </xf>
    <xf numFmtId="38" fontId="5" fillId="2" borderId="3" xfId="18" applyFont="1" applyFill="1" applyBorder="1" applyAlignment="1">
      <alignment horizontal="distributed" vertical="center"/>
    </xf>
    <xf numFmtId="38" fontId="5" fillId="2" borderId="0" xfId="18" applyFont="1" applyFill="1" applyBorder="1" applyAlignment="1">
      <alignment horizontal="distributed" vertical="center"/>
    </xf>
    <xf numFmtId="38" fontId="5" fillId="2" borderId="12" xfId="18" applyFont="1" applyFill="1" applyBorder="1" applyAlignment="1">
      <alignment horizontal="distributed" vertical="center"/>
    </xf>
    <xf numFmtId="38" fontId="7" fillId="2" borderId="15" xfId="18" applyFont="1" applyFill="1" applyBorder="1" applyAlignment="1">
      <alignment horizontal="center" vertical="center"/>
    </xf>
    <xf numFmtId="38" fontId="7" fillId="2" borderId="5" xfId="18" applyFont="1" applyFill="1" applyBorder="1" applyAlignment="1">
      <alignment horizontal="center" vertical="center"/>
    </xf>
    <xf numFmtId="38" fontId="7" fillId="2" borderId="12" xfId="18" applyFont="1" applyFill="1" applyBorder="1" applyAlignment="1">
      <alignment horizontal="center" vertical="center"/>
    </xf>
    <xf numFmtId="38" fontId="7" fillId="2" borderId="7" xfId="18" applyFont="1" applyFill="1" applyBorder="1" applyAlignment="1">
      <alignment horizontal="center" vertical="center"/>
    </xf>
    <xf numFmtId="38" fontId="60" fillId="2" borderId="0" xfId="18" applyFont="1" applyFill="1" applyAlignment="1">
      <alignment horizontal="distributed" vertical="center"/>
    </xf>
    <xf numFmtId="38" fontId="60" fillId="2" borderId="3" xfId="18" applyFont="1" applyFill="1" applyBorder="1" applyAlignment="1">
      <alignment horizontal="distributed" vertical="center"/>
    </xf>
    <xf numFmtId="38" fontId="60" fillId="2" borderId="0" xfId="18" applyFont="1" applyFill="1" applyBorder="1" applyAlignment="1">
      <alignment horizontal="distributed" vertical="center"/>
    </xf>
    <xf numFmtId="38" fontId="8" fillId="2" borderId="4" xfId="18" applyFont="1" applyFill="1" applyBorder="1" applyAlignment="1">
      <alignment horizontal="distributed" vertical="center"/>
    </xf>
    <xf numFmtId="38" fontId="8" fillId="2" borderId="0" xfId="18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38" fontId="8" fillId="2" borderId="20" xfId="18" applyFont="1" applyFill="1" applyBorder="1" applyAlignment="1">
      <alignment horizontal="distributed" vertical="center"/>
    </xf>
    <xf numFmtId="49" fontId="5" fillId="2" borderId="15" xfId="18" applyNumberFormat="1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6" fillId="2" borderId="11" xfId="0" applyFont="1" applyFill="1" applyBorder="1" applyAlignment="1">
      <alignment horizontal="distributed" vertical="center"/>
    </xf>
    <xf numFmtId="0" fontId="55" fillId="2" borderId="21" xfId="0" applyFont="1" applyFill="1" applyBorder="1" applyAlignment="1">
      <alignment horizontal="distributed" vertical="center"/>
    </xf>
    <xf numFmtId="49" fontId="41" fillId="2" borderId="3" xfId="18" applyNumberFormat="1" applyFont="1" applyFill="1" applyBorder="1" applyAlignment="1">
      <alignment horizontal="center" vertical="center"/>
    </xf>
    <xf numFmtId="49" fontId="41" fillId="2" borderId="0" xfId="18" applyNumberFormat="1" applyFont="1" applyFill="1" applyBorder="1" applyAlignment="1">
      <alignment horizontal="center" vertical="center"/>
    </xf>
    <xf numFmtId="38" fontId="41" fillId="2" borderId="0" xfId="18" applyFont="1" applyFill="1" applyBorder="1" applyAlignment="1">
      <alignment horizontal="distributed" vertical="center"/>
    </xf>
    <xf numFmtId="0" fontId="41" fillId="2" borderId="0" xfId="0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horizontal="distributed" vertical="center"/>
    </xf>
    <xf numFmtId="0" fontId="56" fillId="2" borderId="0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6" fillId="4" borderId="0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49" fontId="5" fillId="2" borderId="5" xfId="18" applyNumberFormat="1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38" fontId="8" fillId="6" borderId="6" xfId="18" applyFont="1" applyFill="1" applyBorder="1" applyAlignment="1">
      <alignment horizontal="center" vertical="center" wrapText="1"/>
    </xf>
    <xf numFmtId="38" fontId="8" fillId="6" borderId="9" xfId="18" applyFont="1" applyFill="1" applyBorder="1" applyAlignment="1">
      <alignment horizontal="center" vertical="center"/>
    </xf>
    <xf numFmtId="38" fontId="7" fillId="2" borderId="0" xfId="18" applyFont="1" applyFill="1" applyBorder="1" applyAlignment="1">
      <alignment horizontal="distributed" vertical="center"/>
    </xf>
    <xf numFmtId="38" fontId="7" fillId="2" borderId="4" xfId="18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0" fontId="24" fillId="2" borderId="28" xfId="0" applyFont="1" applyFill="1" applyBorder="1" applyAlignment="1">
      <alignment horizontal="distributed" vertical="center"/>
    </xf>
    <xf numFmtId="0" fontId="24" fillId="2" borderId="15" xfId="0" applyFont="1" applyFill="1" applyBorder="1" applyAlignment="1">
      <alignment horizontal="distributed" vertical="center"/>
    </xf>
    <xf numFmtId="0" fontId="24" fillId="2" borderId="18" xfId="0" applyFont="1" applyFill="1" applyBorder="1" applyAlignment="1">
      <alignment horizontal="distributed" vertical="center"/>
    </xf>
    <xf numFmtId="0" fontId="24" fillId="2" borderId="3" xfId="0" applyFont="1" applyFill="1" applyBorder="1" applyAlignment="1">
      <alignment horizontal="distributed" vertical="center"/>
    </xf>
    <xf numFmtId="0" fontId="24" fillId="2" borderId="9" xfId="0" applyFont="1" applyFill="1" applyBorder="1" applyAlignment="1">
      <alignment horizontal="distributed" vertical="center"/>
    </xf>
    <xf numFmtId="0" fontId="24" fillId="2" borderId="12" xfId="0" applyFont="1" applyFill="1" applyBorder="1" applyAlignment="1">
      <alignment horizontal="distributed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38" fontId="26" fillId="2" borderId="18" xfId="18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24" fillId="2" borderId="10" xfId="0" applyFont="1" applyFill="1" applyBorder="1" applyAlignment="1">
      <alignment horizontal="distributed" vertical="center"/>
    </xf>
    <xf numFmtId="0" fontId="24" fillId="2" borderId="8" xfId="0" applyFont="1" applyFill="1" applyBorder="1" applyAlignment="1">
      <alignment horizontal="distributed" vertical="center"/>
    </xf>
    <xf numFmtId="0" fontId="6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38" fontId="6" fillId="2" borderId="17" xfId="18" applyFont="1" applyFill="1" applyBorder="1" applyAlignment="1">
      <alignment horizontal="center" vertical="center"/>
    </xf>
    <xf numFmtId="38" fontId="8" fillId="2" borderId="0" xfId="18" applyFont="1" applyFill="1" applyBorder="1" applyAlignment="1">
      <alignment horizontal="distributed" vertical="center" wrapText="1"/>
    </xf>
    <xf numFmtId="38" fontId="6" fillId="2" borderId="5" xfId="18" applyFont="1" applyFill="1" applyBorder="1" applyAlignment="1">
      <alignment horizontal="distributed" vertical="center"/>
    </xf>
    <xf numFmtId="38" fontId="6" fillId="2" borderId="14" xfId="18" applyFont="1" applyFill="1" applyBorder="1" applyAlignment="1">
      <alignment horizontal="distributed" vertical="center"/>
    </xf>
    <xf numFmtId="38" fontId="6" fillId="2" borderId="7" xfId="18" applyFont="1" applyFill="1" applyBorder="1" applyAlignment="1">
      <alignment horizontal="distributed" vertical="center"/>
    </xf>
    <xf numFmtId="38" fontId="6" fillId="2" borderId="8" xfId="18" applyFont="1" applyFill="1" applyBorder="1" applyAlignment="1">
      <alignment horizontal="distributed" vertical="center"/>
    </xf>
    <xf numFmtId="38" fontId="59" fillId="2" borderId="21" xfId="18" applyFont="1" applyFill="1" applyBorder="1" applyAlignment="1">
      <alignment horizontal="distributed" vertical="center"/>
    </xf>
    <xf numFmtId="38" fontId="6" fillId="2" borderId="0" xfId="18" applyFont="1" applyFill="1" applyBorder="1" applyAlignment="1">
      <alignment horizontal="center" vertical="center"/>
    </xf>
    <xf numFmtId="38" fontId="6" fillId="2" borderId="0" xfId="18" applyFont="1" applyFill="1" applyAlignment="1">
      <alignment horizontal="distributed" vertical="center"/>
    </xf>
    <xf numFmtId="38" fontId="61" fillId="2" borderId="0" xfId="18" applyFont="1" applyFill="1" applyAlignment="1">
      <alignment horizontal="distributed" vertical="center"/>
    </xf>
    <xf numFmtId="38" fontId="7" fillId="2" borderId="6" xfId="18" applyFont="1" applyFill="1" applyBorder="1" applyAlignment="1">
      <alignment horizontal="center" vertical="center"/>
    </xf>
    <xf numFmtId="38" fontId="7" fillId="2" borderId="9" xfId="18" applyFont="1" applyFill="1" applyBorder="1" applyAlignment="1">
      <alignment horizontal="center" vertical="center"/>
    </xf>
    <xf numFmtId="38" fontId="7" fillId="2" borderId="18" xfId="18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38" fontId="7" fillId="2" borderId="6" xfId="18" applyFont="1" applyFill="1" applyBorder="1" applyAlignment="1">
      <alignment horizontal="left" vertical="center" wrapText="1"/>
    </xf>
    <xf numFmtId="38" fontId="7" fillId="2" borderId="9" xfId="18" applyFont="1" applyFill="1" applyBorder="1" applyAlignment="1">
      <alignment horizontal="left" vertical="center"/>
    </xf>
    <xf numFmtId="38" fontId="8" fillId="2" borderId="18" xfId="18" applyFont="1" applyFill="1" applyBorder="1" applyAlignment="1">
      <alignment horizontal="distributed" vertical="center"/>
    </xf>
    <xf numFmtId="38" fontId="61" fillId="2" borderId="0" xfId="18" applyFont="1" applyFill="1" applyBorder="1" applyAlignment="1">
      <alignment horizontal="distributed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distributed" vertical="center" wrapText="1"/>
    </xf>
    <xf numFmtId="0" fontId="41" fillId="2" borderId="1" xfId="0" applyFont="1" applyFill="1" applyBorder="1" applyAlignment="1">
      <alignment horizontal="distributed" vertical="center" wrapText="1"/>
    </xf>
    <xf numFmtId="0" fontId="8" fillId="2" borderId="2" xfId="0" applyFont="1" applyFill="1" applyBorder="1" applyAlignment="1">
      <alignment horizontal="center" vertical="center"/>
    </xf>
    <xf numFmtId="0" fontId="61" fillId="2" borderId="0" xfId="0" applyFont="1" applyFill="1" applyAlignment="1">
      <alignment horizontal="distributed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ハイパーリンク_H10jutaku" xfId="17"/>
    <cellStyle name="Comma [0]" xfId="18"/>
    <cellStyle name="Comma" xfId="19"/>
    <cellStyle name="Currency [0]" xfId="20"/>
    <cellStyle name="Currency" xfId="21"/>
    <cellStyle name="標準_H10jutaku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10</xdr:row>
      <xdr:rowOff>180975</xdr:rowOff>
    </xdr:from>
    <xdr:to>
      <xdr:col>3</xdr:col>
      <xdr:colOff>609600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409575" y="2714625"/>
          <a:ext cx="1190625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10</xdr:row>
      <xdr:rowOff>171450</xdr:rowOff>
    </xdr:from>
    <xdr:to>
      <xdr:col>0</xdr:col>
      <xdr:colOff>409575</xdr:colOff>
      <xdr:row>19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409575" y="2705100"/>
          <a:ext cx="0" cy="27336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133350</xdr:rowOff>
    </xdr:from>
    <xdr:to>
      <xdr:col>3</xdr:col>
      <xdr:colOff>4105275</xdr:colOff>
      <xdr:row>19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19100" y="5419725"/>
          <a:ext cx="4676775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4095750</xdr:colOff>
      <xdr:row>10</xdr:row>
      <xdr:rowOff>171450</xdr:rowOff>
    </xdr:from>
    <xdr:to>
      <xdr:col>3</xdr:col>
      <xdr:colOff>4095750</xdr:colOff>
      <xdr:row>19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086350" y="2705100"/>
          <a:ext cx="0" cy="26955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2419350</xdr:colOff>
      <xdr:row>10</xdr:row>
      <xdr:rowOff>171450</xdr:rowOff>
    </xdr:from>
    <xdr:to>
      <xdr:col>3</xdr:col>
      <xdr:colOff>4095750</xdr:colOff>
      <xdr:row>10</xdr:row>
      <xdr:rowOff>171450</xdr:rowOff>
    </xdr:to>
    <xdr:sp>
      <xdr:nvSpPr>
        <xdr:cNvPr id="5" name="Line 5"/>
        <xdr:cNvSpPr>
          <a:spLocks/>
        </xdr:cNvSpPr>
      </xdr:nvSpPr>
      <xdr:spPr>
        <a:xfrm flipH="1">
          <a:off x="3409950" y="2705100"/>
          <a:ext cx="167640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="120" zoomScaleNormal="120" workbookViewId="0" topLeftCell="A1">
      <selection activeCell="A2" sqref="A2"/>
    </sheetView>
  </sheetViews>
  <sheetFormatPr defaultColWidth="9.00390625" defaultRowHeight="13.5"/>
  <cols>
    <col min="1" max="1" width="6.50390625" style="122" customWidth="1"/>
    <col min="2" max="2" width="3.00390625" style="134" customWidth="1"/>
    <col min="3" max="3" width="3.50390625" style="134" customWidth="1"/>
    <col min="4" max="4" width="58.875" style="122" customWidth="1"/>
    <col min="5" max="6" width="7.00390625" style="122" customWidth="1"/>
    <col min="7" max="17" width="7.00390625" style="202" customWidth="1"/>
    <col min="18" max="16384" width="7.00390625" style="122" customWidth="1"/>
  </cols>
  <sheetData>
    <row r="1" spans="1:6" ht="36" customHeight="1" thickBot="1" thickTop="1">
      <c r="A1" s="425" t="s">
        <v>904</v>
      </c>
      <c r="B1" s="426"/>
      <c r="C1" s="426"/>
      <c r="D1" s="426"/>
      <c r="E1" s="426"/>
      <c r="F1" s="427"/>
    </row>
    <row r="2" spans="1:6" ht="19.5" customHeight="1" thickTop="1">
      <c r="A2" s="123"/>
      <c r="B2" s="124"/>
      <c r="C2" s="124"/>
      <c r="D2" s="201"/>
      <c r="E2" s="123"/>
      <c r="F2" s="123"/>
    </row>
    <row r="3" spans="1:6" ht="15" customHeight="1">
      <c r="A3" s="123"/>
      <c r="B3" s="207" t="s">
        <v>266</v>
      </c>
      <c r="C3" s="207"/>
      <c r="D3" s="208"/>
      <c r="E3" s="123"/>
      <c r="F3" s="123"/>
    </row>
    <row r="4" spans="1:6" ht="15" customHeight="1">
      <c r="A4" s="123"/>
      <c r="B4" s="207" t="s">
        <v>344</v>
      </c>
      <c r="C4" s="123"/>
      <c r="D4" s="208"/>
      <c r="E4" s="123"/>
      <c r="F4" s="123"/>
    </row>
    <row r="5" spans="1:6" ht="15" customHeight="1">
      <c r="A5" s="123"/>
      <c r="B5" s="207"/>
      <c r="C5" s="209" t="s">
        <v>896</v>
      </c>
      <c r="D5" s="208"/>
      <c r="E5" s="123"/>
      <c r="F5" s="123"/>
    </row>
    <row r="6" spans="1:6" ht="9" customHeight="1">
      <c r="A6" s="123"/>
      <c r="B6" s="207"/>
      <c r="C6" s="207"/>
      <c r="D6" s="208"/>
      <c r="E6" s="123"/>
      <c r="F6" s="123"/>
    </row>
    <row r="7" spans="1:6" ht="15" customHeight="1">
      <c r="A7" s="123"/>
      <c r="B7" s="209" t="s">
        <v>267</v>
      </c>
      <c r="C7" s="207"/>
      <c r="D7" s="208"/>
      <c r="E7" s="123"/>
      <c r="F7" s="123"/>
    </row>
    <row r="8" spans="1:6" ht="15" customHeight="1">
      <c r="A8" s="123"/>
      <c r="B8" s="207"/>
      <c r="C8" s="207" t="s">
        <v>981</v>
      </c>
      <c r="D8" s="208"/>
      <c r="E8" s="123"/>
      <c r="F8" s="123"/>
    </row>
    <row r="9" spans="1:6" ht="30" customHeight="1">
      <c r="A9" s="123"/>
      <c r="B9" s="125" t="s">
        <v>903</v>
      </c>
      <c r="C9" s="125"/>
      <c r="D9" s="123"/>
      <c r="E9" s="126"/>
      <c r="F9" s="123"/>
    </row>
    <row r="10" spans="1:6" ht="30" customHeight="1">
      <c r="A10" s="123"/>
      <c r="B10" s="137" t="s">
        <v>15</v>
      </c>
      <c r="C10" s="127"/>
      <c r="D10" s="138" t="s">
        <v>26</v>
      </c>
      <c r="E10" s="123"/>
      <c r="F10" s="123"/>
    </row>
    <row r="11" spans="1:6" ht="27" customHeight="1">
      <c r="A11" s="123"/>
      <c r="B11" s="139"/>
      <c r="C11" s="141"/>
      <c r="D11" s="141" t="s">
        <v>23</v>
      </c>
      <c r="E11" s="123"/>
      <c r="F11" s="123"/>
    </row>
    <row r="12" spans="1:6" ht="24" customHeight="1">
      <c r="A12" s="123"/>
      <c r="B12" s="140" t="s">
        <v>16</v>
      </c>
      <c r="C12" s="124"/>
      <c r="D12" s="138" t="s">
        <v>21</v>
      </c>
      <c r="E12" s="123"/>
      <c r="F12" s="123"/>
    </row>
    <row r="13" spans="1:6" ht="24" customHeight="1">
      <c r="A13" s="123"/>
      <c r="B13" s="140" t="s">
        <v>17</v>
      </c>
      <c r="C13" s="124"/>
      <c r="D13" s="138" t="s">
        <v>22</v>
      </c>
      <c r="E13" s="123"/>
      <c r="F13" s="123"/>
    </row>
    <row r="14" spans="1:6" ht="24" customHeight="1">
      <c r="A14" s="123"/>
      <c r="B14" s="140" t="s">
        <v>18</v>
      </c>
      <c r="C14" s="124"/>
      <c r="D14" s="138" t="s">
        <v>885</v>
      </c>
      <c r="E14" s="123"/>
      <c r="F14" s="123"/>
    </row>
    <row r="15" spans="1:6" ht="24" customHeight="1">
      <c r="A15" s="123"/>
      <c r="B15" s="140" t="s">
        <v>19</v>
      </c>
      <c r="C15" s="124"/>
      <c r="D15" s="138" t="s">
        <v>886</v>
      </c>
      <c r="E15" s="123"/>
      <c r="F15" s="123"/>
    </row>
    <row r="16" spans="1:6" ht="24" customHeight="1">
      <c r="A16" s="123"/>
      <c r="B16" s="140" t="s">
        <v>20</v>
      </c>
      <c r="C16" s="124"/>
      <c r="D16" s="138" t="s">
        <v>887</v>
      </c>
      <c r="E16" s="123"/>
      <c r="F16" s="123"/>
    </row>
    <row r="17" spans="1:6" ht="23.25" customHeight="1">
      <c r="A17" s="324"/>
      <c r="B17" s="331" t="s">
        <v>888</v>
      </c>
      <c r="C17" s="137"/>
      <c r="D17" s="330" t="s">
        <v>889</v>
      </c>
      <c r="E17" s="123"/>
      <c r="F17" s="123"/>
    </row>
    <row r="18" spans="1:17" s="129" customFormat="1" ht="23.25" customHeight="1">
      <c r="A18" s="327"/>
      <c r="B18" s="325" t="s">
        <v>890</v>
      </c>
      <c r="C18" s="137"/>
      <c r="D18" s="326" t="s">
        <v>891</v>
      </c>
      <c r="E18" s="128"/>
      <c r="F18" s="128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6" ht="23.25" customHeight="1">
      <c r="A19" s="324"/>
      <c r="B19" s="325" t="s">
        <v>892</v>
      </c>
      <c r="C19" s="328"/>
      <c r="D19" s="326" t="s">
        <v>893</v>
      </c>
      <c r="E19" s="123"/>
      <c r="F19" s="123"/>
    </row>
    <row r="20" spans="1:6" ht="24" customHeight="1">
      <c r="A20" s="123"/>
      <c r="B20" s="124"/>
      <c r="C20" s="131"/>
      <c r="D20" s="123"/>
      <c r="E20" s="123"/>
      <c r="F20" s="123"/>
    </row>
    <row r="21" spans="1:6" ht="21" customHeight="1">
      <c r="A21" s="123"/>
      <c r="B21" s="329" t="s">
        <v>895</v>
      </c>
      <c r="C21" s="130"/>
      <c r="D21" s="138" t="s">
        <v>894</v>
      </c>
      <c r="E21" s="123"/>
      <c r="F21" s="123"/>
    </row>
    <row r="22" spans="1:7" ht="30" customHeight="1">
      <c r="A22" s="123"/>
      <c r="B22" s="124"/>
      <c r="C22" s="131"/>
      <c r="D22" s="123"/>
      <c r="E22" s="132"/>
      <c r="F22" s="132"/>
      <c r="G22" s="204"/>
    </row>
    <row r="23" spans="1:6" ht="30" customHeight="1">
      <c r="A23" s="123"/>
      <c r="B23" s="124"/>
      <c r="C23" s="131"/>
      <c r="D23" s="123"/>
      <c r="E23" s="123"/>
      <c r="F23" s="123"/>
    </row>
    <row r="24" spans="1:6" ht="30" customHeight="1">
      <c r="A24" s="123"/>
      <c r="B24" s="124"/>
      <c r="C24" s="131"/>
      <c r="D24" s="123"/>
      <c r="E24" s="123"/>
      <c r="F24" s="123"/>
    </row>
    <row r="25" spans="1:17" s="129" customFormat="1" ht="24" customHeight="1">
      <c r="A25" s="128"/>
      <c r="B25" s="124"/>
      <c r="C25" s="131"/>
      <c r="D25" s="123"/>
      <c r="E25" s="133"/>
      <c r="F25" s="133"/>
      <c r="G25" s="205"/>
      <c r="H25" s="203"/>
      <c r="I25" s="203"/>
      <c r="J25" s="203"/>
      <c r="K25" s="203"/>
      <c r="L25" s="203"/>
      <c r="M25" s="203"/>
      <c r="N25" s="203"/>
      <c r="O25" s="203"/>
      <c r="P25" s="203"/>
      <c r="Q25" s="203"/>
    </row>
    <row r="26" spans="1:6" ht="21" customHeight="1">
      <c r="A26" s="123"/>
      <c r="B26" s="124"/>
      <c r="C26" s="130"/>
      <c r="D26" s="123"/>
      <c r="E26" s="123"/>
      <c r="F26" s="123"/>
    </row>
    <row r="27" spans="1:6" ht="30" customHeight="1">
      <c r="A27" s="123"/>
      <c r="B27" s="124"/>
      <c r="C27" s="131"/>
      <c r="D27" s="123"/>
      <c r="E27" s="123"/>
      <c r="F27" s="123"/>
    </row>
    <row r="28" spans="1:6" ht="30" customHeight="1">
      <c r="A28" s="123"/>
      <c r="B28" s="124"/>
      <c r="C28" s="131"/>
      <c r="D28" s="123"/>
      <c r="E28" s="123"/>
      <c r="F28" s="123"/>
    </row>
    <row r="29" spans="1:6" ht="18" customHeight="1">
      <c r="A29" s="123"/>
      <c r="B29" s="124"/>
      <c r="C29" s="124"/>
      <c r="D29" s="123"/>
      <c r="E29" s="123"/>
      <c r="F29" s="123"/>
    </row>
    <row r="30" spans="1:6" ht="18" customHeight="1">
      <c r="A30" s="123"/>
      <c r="B30" s="124"/>
      <c r="C30" s="124"/>
      <c r="D30" s="123"/>
      <c r="E30" s="123"/>
      <c r="F30" s="123"/>
    </row>
    <row r="31" spans="1:6" ht="18" customHeight="1">
      <c r="A31" s="123"/>
      <c r="B31" s="124"/>
      <c r="C31" s="124"/>
      <c r="D31" s="123"/>
      <c r="E31" s="123"/>
      <c r="F31" s="123"/>
    </row>
    <row r="32" spans="1:6" ht="18" customHeight="1">
      <c r="A32" s="123"/>
      <c r="B32" s="124"/>
      <c r="C32" s="124"/>
      <c r="D32" s="123"/>
      <c r="E32" s="123"/>
      <c r="F32" s="123"/>
    </row>
    <row r="33" spans="1:6" ht="18" customHeight="1">
      <c r="A33" s="123"/>
      <c r="B33" s="124"/>
      <c r="C33" s="124"/>
      <c r="D33" s="123"/>
      <c r="E33" s="123"/>
      <c r="F33" s="123"/>
    </row>
    <row r="34" spans="1:6" ht="18" customHeight="1">
      <c r="A34" s="123"/>
      <c r="B34" s="124"/>
      <c r="C34" s="124"/>
      <c r="D34" s="123"/>
      <c r="E34" s="123"/>
      <c r="F34" s="123"/>
    </row>
    <row r="35" spans="1:6" ht="18" customHeight="1">
      <c r="A35" s="123"/>
      <c r="B35" s="124"/>
      <c r="C35" s="124"/>
      <c r="D35" s="123"/>
      <c r="E35" s="123"/>
      <c r="F35" s="123"/>
    </row>
    <row r="36" spans="1:6" ht="18" customHeight="1">
      <c r="A36" s="202"/>
      <c r="B36" s="206"/>
      <c r="C36" s="206"/>
      <c r="D36" s="202"/>
      <c r="E36" s="202"/>
      <c r="F36" s="202"/>
    </row>
    <row r="37" spans="1:6" ht="18" customHeight="1">
      <c r="A37" s="202"/>
      <c r="B37" s="206"/>
      <c r="C37" s="206"/>
      <c r="D37" s="202"/>
      <c r="E37" s="202"/>
      <c r="F37" s="202"/>
    </row>
    <row r="38" spans="1:6" ht="18" customHeight="1">
      <c r="A38" s="202"/>
      <c r="B38" s="206"/>
      <c r="C38" s="206"/>
      <c r="D38" s="202"/>
      <c r="E38" s="202"/>
      <c r="F38" s="202"/>
    </row>
    <row r="39" spans="1:6" ht="18" customHeight="1">
      <c r="A39" s="202"/>
      <c r="B39" s="206"/>
      <c r="C39" s="206"/>
      <c r="D39" s="202"/>
      <c r="E39" s="202"/>
      <c r="F39" s="202"/>
    </row>
    <row r="40" spans="1:6" ht="18" customHeight="1">
      <c r="A40" s="202"/>
      <c r="B40" s="206"/>
      <c r="C40" s="206"/>
      <c r="D40" s="202"/>
      <c r="E40" s="202"/>
      <c r="F40" s="202"/>
    </row>
    <row r="41" spans="1:6" ht="18" customHeight="1">
      <c r="A41" s="202"/>
      <c r="B41" s="206"/>
      <c r="C41" s="206"/>
      <c r="D41" s="202"/>
      <c r="E41" s="202"/>
      <c r="F41" s="202"/>
    </row>
    <row r="42" spans="1:6" ht="18" customHeight="1">
      <c r="A42" s="202"/>
      <c r="B42" s="206"/>
      <c r="C42" s="206"/>
      <c r="D42" s="202"/>
      <c r="E42" s="202"/>
      <c r="F42" s="202"/>
    </row>
    <row r="43" spans="1:6" ht="18" customHeight="1">
      <c r="A43" s="202"/>
      <c r="B43" s="206"/>
      <c r="C43" s="206"/>
      <c r="D43" s="202"/>
      <c r="E43" s="202"/>
      <c r="F43" s="202"/>
    </row>
    <row r="44" spans="1:6" ht="18" customHeight="1">
      <c r="A44" s="202"/>
      <c r="B44" s="206"/>
      <c r="C44" s="206"/>
      <c r="D44" s="202"/>
      <c r="E44" s="202"/>
      <c r="F44" s="202"/>
    </row>
    <row r="45" spans="1:6" ht="18" customHeight="1">
      <c r="A45" s="202"/>
      <c r="B45" s="206"/>
      <c r="C45" s="206"/>
      <c r="D45" s="202"/>
      <c r="E45" s="202"/>
      <c r="F45" s="202"/>
    </row>
    <row r="46" spans="1:6" ht="18" customHeight="1">
      <c r="A46" s="202"/>
      <c r="B46" s="206"/>
      <c r="C46" s="206"/>
      <c r="D46" s="202"/>
      <c r="E46" s="202"/>
      <c r="F46" s="202"/>
    </row>
    <row r="47" spans="1:6" ht="18" customHeight="1">
      <c r="A47" s="202"/>
      <c r="B47" s="206"/>
      <c r="C47" s="206"/>
      <c r="D47" s="202"/>
      <c r="E47" s="202"/>
      <c r="F47" s="202"/>
    </row>
    <row r="48" spans="1:6" ht="18" customHeight="1">
      <c r="A48" s="202"/>
      <c r="B48" s="206"/>
      <c r="C48" s="206"/>
      <c r="D48" s="202"/>
      <c r="E48" s="202"/>
      <c r="F48" s="202"/>
    </row>
    <row r="49" spans="1:6" ht="18" customHeight="1">
      <c r="A49" s="202"/>
      <c r="B49" s="206"/>
      <c r="C49" s="206"/>
      <c r="D49" s="202"/>
      <c r="E49" s="202"/>
      <c r="F49" s="202"/>
    </row>
    <row r="50" spans="1:6" ht="18" customHeight="1">
      <c r="A50" s="202"/>
      <c r="B50" s="206"/>
      <c r="C50" s="206"/>
      <c r="D50" s="202"/>
      <c r="E50" s="202"/>
      <c r="F50" s="202"/>
    </row>
    <row r="51" spans="1:6" ht="18" customHeight="1">
      <c r="A51" s="202"/>
      <c r="B51" s="206"/>
      <c r="C51" s="206"/>
      <c r="D51" s="202"/>
      <c r="E51" s="202"/>
      <c r="F51" s="202"/>
    </row>
    <row r="52" spans="1:6" ht="18" customHeight="1">
      <c r="A52" s="202"/>
      <c r="B52" s="206"/>
      <c r="C52" s="206"/>
      <c r="D52" s="202"/>
      <c r="E52" s="202"/>
      <c r="F52" s="202"/>
    </row>
    <row r="53" spans="1:6" ht="18" customHeight="1">
      <c r="A53" s="202"/>
      <c r="B53" s="206"/>
      <c r="C53" s="206"/>
      <c r="D53" s="202"/>
      <c r="E53" s="202"/>
      <c r="F53" s="202"/>
    </row>
    <row r="54" spans="1:6" ht="18" customHeight="1">
      <c r="A54" s="202"/>
      <c r="B54" s="206"/>
      <c r="C54" s="206"/>
      <c r="D54" s="202"/>
      <c r="E54" s="202"/>
      <c r="F54" s="202"/>
    </row>
    <row r="55" spans="1:6" ht="18" customHeight="1">
      <c r="A55" s="202"/>
      <c r="B55" s="206"/>
      <c r="C55" s="206"/>
      <c r="D55" s="202"/>
      <c r="E55" s="202"/>
      <c r="F55" s="202"/>
    </row>
    <row r="56" spans="1:6" ht="18" customHeight="1">
      <c r="A56" s="202"/>
      <c r="B56" s="206"/>
      <c r="C56" s="206"/>
      <c r="D56" s="202"/>
      <c r="E56" s="202"/>
      <c r="F56" s="202"/>
    </row>
    <row r="57" spans="1:6" ht="18" customHeight="1">
      <c r="A57" s="202"/>
      <c r="B57" s="206"/>
      <c r="C57" s="206"/>
      <c r="D57" s="202"/>
      <c r="E57" s="202"/>
      <c r="F57" s="202"/>
    </row>
    <row r="58" spans="1:6" ht="18" customHeight="1">
      <c r="A58" s="202"/>
      <c r="B58" s="206"/>
      <c r="C58" s="206"/>
      <c r="D58" s="202"/>
      <c r="E58" s="202"/>
      <c r="F58" s="202"/>
    </row>
    <row r="59" spans="1:6" ht="18" customHeight="1">
      <c r="A59" s="202"/>
      <c r="B59" s="206"/>
      <c r="C59" s="206"/>
      <c r="D59" s="202"/>
      <c r="E59" s="202"/>
      <c r="F59" s="202"/>
    </row>
    <row r="60" spans="1:6" ht="18" customHeight="1">
      <c r="A60" s="202"/>
      <c r="B60" s="206"/>
      <c r="C60" s="206"/>
      <c r="D60" s="202"/>
      <c r="E60" s="202"/>
      <c r="F60" s="202"/>
    </row>
    <row r="61" spans="1:6" ht="11.25">
      <c r="A61" s="202"/>
      <c r="B61" s="206"/>
      <c r="C61" s="206"/>
      <c r="D61" s="202"/>
      <c r="E61" s="202"/>
      <c r="F61" s="202"/>
    </row>
    <row r="62" spans="1:6" ht="11.25">
      <c r="A62" s="202"/>
      <c r="B62" s="206"/>
      <c r="C62" s="206"/>
      <c r="D62" s="202"/>
      <c r="E62" s="202"/>
      <c r="F62" s="202"/>
    </row>
    <row r="63" spans="1:6" ht="11.25">
      <c r="A63" s="202"/>
      <c r="B63" s="206"/>
      <c r="C63" s="206"/>
      <c r="D63" s="202"/>
      <c r="E63" s="202"/>
      <c r="F63" s="202"/>
    </row>
    <row r="64" spans="1:6" ht="11.25">
      <c r="A64" s="202"/>
      <c r="B64" s="206"/>
      <c r="C64" s="206"/>
      <c r="D64" s="202"/>
      <c r="E64" s="202"/>
      <c r="F64" s="202"/>
    </row>
    <row r="65" spans="1:6" ht="11.25">
      <c r="A65" s="202"/>
      <c r="B65" s="206"/>
      <c r="C65" s="206"/>
      <c r="D65" s="202"/>
      <c r="E65" s="202"/>
      <c r="F65" s="202"/>
    </row>
    <row r="66" spans="1:6" ht="11.25">
      <c r="A66" s="202"/>
      <c r="B66" s="206"/>
      <c r="C66" s="206"/>
      <c r="D66" s="202"/>
      <c r="E66" s="202"/>
      <c r="F66" s="202"/>
    </row>
    <row r="67" spans="1:6" ht="11.25">
      <c r="A67" s="202"/>
      <c r="B67" s="206"/>
      <c r="C67" s="206"/>
      <c r="D67" s="202"/>
      <c r="E67" s="202"/>
      <c r="F67" s="202"/>
    </row>
    <row r="68" spans="1:6" ht="11.25">
      <c r="A68" s="202"/>
      <c r="B68" s="206"/>
      <c r="C68" s="206"/>
      <c r="D68" s="202"/>
      <c r="E68" s="202"/>
      <c r="F68" s="202"/>
    </row>
    <row r="69" spans="1:6" ht="11.25">
      <c r="A69" s="202"/>
      <c r="B69" s="206"/>
      <c r="C69" s="206"/>
      <c r="D69" s="202"/>
      <c r="E69" s="202"/>
      <c r="F69" s="202"/>
    </row>
    <row r="70" spans="1:6" ht="11.25">
      <c r="A70" s="202"/>
      <c r="B70" s="206"/>
      <c r="C70" s="206"/>
      <c r="D70" s="202"/>
      <c r="E70" s="202"/>
      <c r="F70" s="202"/>
    </row>
    <row r="71" spans="1:6" ht="11.25">
      <c r="A71" s="202"/>
      <c r="B71" s="206"/>
      <c r="C71" s="206"/>
      <c r="D71" s="202"/>
      <c r="E71" s="202"/>
      <c r="F71" s="202"/>
    </row>
    <row r="72" spans="1:6" ht="11.25">
      <c r="A72" s="202"/>
      <c r="B72" s="206"/>
      <c r="C72" s="206"/>
      <c r="D72" s="202"/>
      <c r="E72" s="202"/>
      <c r="F72" s="202"/>
    </row>
    <row r="73" spans="1:6" ht="11.25">
      <c r="A73" s="202"/>
      <c r="B73" s="206"/>
      <c r="C73" s="206"/>
      <c r="D73" s="202"/>
      <c r="E73" s="202"/>
      <c r="F73" s="202"/>
    </row>
    <row r="74" spans="1:6" ht="11.25">
      <c r="A74" s="202"/>
      <c r="B74" s="206"/>
      <c r="C74" s="206"/>
      <c r="D74" s="202"/>
      <c r="E74" s="202"/>
      <c r="F74" s="202"/>
    </row>
    <row r="75" spans="1:6" ht="11.25">
      <c r="A75" s="202"/>
      <c r="B75" s="206"/>
      <c r="C75" s="206"/>
      <c r="D75" s="202"/>
      <c r="E75" s="202"/>
      <c r="F75" s="202"/>
    </row>
    <row r="76" spans="1:6" ht="11.25">
      <c r="A76" s="202"/>
      <c r="B76" s="206"/>
      <c r="C76" s="206"/>
      <c r="D76" s="202"/>
      <c r="E76" s="202"/>
      <c r="F76" s="202"/>
    </row>
    <row r="77" spans="1:6" ht="11.25">
      <c r="A77" s="202"/>
      <c r="B77" s="206"/>
      <c r="C77" s="206"/>
      <c r="D77" s="202"/>
      <c r="E77" s="202"/>
      <c r="F77" s="202"/>
    </row>
    <row r="78" spans="1:6" ht="11.25">
      <c r="A78" s="202"/>
      <c r="B78" s="206"/>
      <c r="C78" s="206"/>
      <c r="D78" s="202"/>
      <c r="E78" s="202"/>
      <c r="F78" s="202"/>
    </row>
    <row r="79" spans="1:6" ht="11.25">
      <c r="A79" s="202"/>
      <c r="B79" s="206"/>
      <c r="C79" s="206"/>
      <c r="D79" s="202"/>
      <c r="E79" s="202"/>
      <c r="F79" s="202"/>
    </row>
    <row r="80" spans="1:6" ht="11.25">
      <c r="A80" s="202"/>
      <c r="B80" s="206"/>
      <c r="C80" s="206"/>
      <c r="D80" s="202"/>
      <c r="E80" s="202"/>
      <c r="F80" s="202"/>
    </row>
    <row r="81" spans="1:6" ht="11.25">
      <c r="A81" s="202"/>
      <c r="B81" s="206"/>
      <c r="C81" s="206"/>
      <c r="D81" s="202"/>
      <c r="E81" s="202"/>
      <c r="F81" s="202"/>
    </row>
    <row r="82" spans="1:6" ht="11.25">
      <c r="A82" s="202"/>
      <c r="B82" s="206"/>
      <c r="C82" s="206"/>
      <c r="D82" s="202"/>
      <c r="E82" s="202"/>
      <c r="F82" s="202"/>
    </row>
    <row r="83" spans="1:6" ht="11.25">
      <c r="A83" s="202"/>
      <c r="B83" s="206"/>
      <c r="C83" s="206"/>
      <c r="D83" s="202"/>
      <c r="E83" s="202"/>
      <c r="F83" s="202"/>
    </row>
    <row r="84" spans="1:6" ht="11.25">
      <c r="A84" s="202"/>
      <c r="B84" s="206"/>
      <c r="C84" s="206"/>
      <c r="D84" s="202"/>
      <c r="E84" s="202"/>
      <c r="F84" s="202"/>
    </row>
    <row r="85" spans="1:6" ht="11.25">
      <c r="A85" s="202"/>
      <c r="B85" s="206"/>
      <c r="C85" s="206"/>
      <c r="D85" s="202"/>
      <c r="E85" s="202"/>
      <c r="F85" s="202"/>
    </row>
    <row r="86" spans="1:6" ht="11.25">
      <c r="A86" s="202"/>
      <c r="B86" s="206"/>
      <c r="C86" s="206"/>
      <c r="D86" s="202"/>
      <c r="E86" s="202"/>
      <c r="F86" s="202"/>
    </row>
    <row r="87" spans="1:6" ht="11.25">
      <c r="A87" s="202"/>
      <c r="B87" s="206"/>
      <c r="C87" s="206"/>
      <c r="D87" s="202"/>
      <c r="E87" s="202"/>
      <c r="F87" s="202"/>
    </row>
    <row r="88" spans="1:6" ht="11.25">
      <c r="A88" s="202"/>
      <c r="B88" s="206"/>
      <c r="C88" s="206"/>
      <c r="D88" s="202"/>
      <c r="E88" s="202"/>
      <c r="F88" s="202"/>
    </row>
    <row r="89" spans="1:6" ht="11.25">
      <c r="A89" s="202"/>
      <c r="B89" s="206"/>
      <c r="C89" s="206"/>
      <c r="D89" s="202"/>
      <c r="E89" s="202"/>
      <c r="F89" s="202"/>
    </row>
    <row r="90" spans="1:6" ht="11.25">
      <c r="A90" s="202"/>
      <c r="B90" s="206"/>
      <c r="C90" s="206"/>
      <c r="D90" s="202"/>
      <c r="E90" s="202"/>
      <c r="F90" s="202"/>
    </row>
    <row r="91" spans="1:6" ht="11.25">
      <c r="A91" s="202"/>
      <c r="B91" s="206"/>
      <c r="C91" s="206"/>
      <c r="D91" s="202"/>
      <c r="E91" s="202"/>
      <c r="F91" s="202"/>
    </row>
    <row r="92" spans="1:6" ht="11.25">
      <c r="A92" s="202"/>
      <c r="B92" s="206"/>
      <c r="C92" s="206"/>
      <c r="D92" s="202"/>
      <c r="E92" s="202"/>
      <c r="F92" s="202"/>
    </row>
    <row r="93" spans="1:6" ht="11.25">
      <c r="A93" s="202"/>
      <c r="B93" s="206"/>
      <c r="C93" s="206"/>
      <c r="D93" s="202"/>
      <c r="E93" s="202"/>
      <c r="F93" s="202"/>
    </row>
    <row r="94" spans="1:6" ht="11.25">
      <c r="A94" s="202"/>
      <c r="B94" s="206"/>
      <c r="C94" s="206"/>
      <c r="D94" s="202"/>
      <c r="E94" s="202"/>
      <c r="F94" s="202"/>
    </row>
    <row r="95" spans="1:6" ht="11.25">
      <c r="A95" s="202"/>
      <c r="B95" s="206"/>
      <c r="C95" s="206"/>
      <c r="D95" s="202"/>
      <c r="E95" s="202"/>
      <c r="F95" s="202"/>
    </row>
    <row r="96" spans="1:6" ht="11.25">
      <c r="A96" s="202"/>
      <c r="B96" s="206"/>
      <c r="C96" s="206"/>
      <c r="D96" s="202"/>
      <c r="E96" s="202"/>
      <c r="F96" s="202"/>
    </row>
    <row r="97" spans="1:6" ht="11.25">
      <c r="A97" s="202"/>
      <c r="B97" s="206"/>
      <c r="C97" s="206"/>
      <c r="D97" s="202"/>
      <c r="E97" s="202"/>
      <c r="F97" s="202"/>
    </row>
    <row r="98" spans="1:6" ht="11.25">
      <c r="A98" s="202"/>
      <c r="B98" s="206"/>
      <c r="C98" s="206"/>
      <c r="D98" s="202"/>
      <c r="E98" s="202"/>
      <c r="F98" s="202"/>
    </row>
    <row r="99" spans="1:6" ht="11.25">
      <c r="A99" s="202"/>
      <c r="B99" s="206"/>
      <c r="C99" s="206"/>
      <c r="D99" s="202"/>
      <c r="E99" s="202"/>
      <c r="F99" s="202"/>
    </row>
    <row r="100" spans="1:6" ht="11.25">
      <c r="A100" s="202"/>
      <c r="B100" s="206"/>
      <c r="C100" s="206"/>
      <c r="D100" s="202"/>
      <c r="E100" s="202"/>
      <c r="F100" s="202"/>
    </row>
    <row r="101" spans="1:6" ht="11.25">
      <c r="A101" s="202"/>
      <c r="B101" s="206"/>
      <c r="C101" s="206"/>
      <c r="D101" s="202"/>
      <c r="E101" s="202"/>
      <c r="F101" s="202"/>
    </row>
    <row r="102" spans="1:6" ht="11.25">
      <c r="A102" s="202"/>
      <c r="B102" s="206"/>
      <c r="C102" s="206"/>
      <c r="D102" s="202"/>
      <c r="E102" s="202"/>
      <c r="F102" s="202"/>
    </row>
    <row r="103" spans="1:6" ht="11.25">
      <c r="A103" s="202"/>
      <c r="B103" s="206"/>
      <c r="C103" s="206"/>
      <c r="D103" s="202"/>
      <c r="E103" s="202"/>
      <c r="F103" s="202"/>
    </row>
    <row r="104" spans="1:6" ht="11.25">
      <c r="A104" s="202"/>
      <c r="B104" s="206"/>
      <c r="C104" s="206"/>
      <c r="D104" s="202"/>
      <c r="E104" s="202"/>
      <c r="F104" s="202"/>
    </row>
    <row r="105" spans="1:6" ht="11.25">
      <c r="A105" s="202"/>
      <c r="B105" s="206"/>
      <c r="C105" s="206"/>
      <c r="D105" s="202"/>
      <c r="E105" s="202"/>
      <c r="F105" s="202"/>
    </row>
    <row r="106" spans="1:6" ht="11.25">
      <c r="A106" s="202"/>
      <c r="B106" s="206"/>
      <c r="C106" s="206"/>
      <c r="D106" s="202"/>
      <c r="E106" s="202"/>
      <c r="F106" s="202"/>
    </row>
    <row r="107" spans="1:6" ht="11.25">
      <c r="A107" s="202"/>
      <c r="B107" s="206"/>
      <c r="C107" s="206"/>
      <c r="D107" s="202"/>
      <c r="E107" s="202"/>
      <c r="F107" s="202"/>
    </row>
    <row r="108" spans="1:6" ht="11.25">
      <c r="A108" s="202"/>
      <c r="B108" s="206"/>
      <c r="C108" s="206"/>
      <c r="D108" s="202"/>
      <c r="E108" s="202"/>
      <c r="F108" s="202"/>
    </row>
    <row r="109" spans="1:6" ht="11.25">
      <c r="A109" s="202"/>
      <c r="B109" s="206"/>
      <c r="C109" s="206"/>
      <c r="D109" s="202"/>
      <c r="E109" s="202"/>
      <c r="F109" s="202"/>
    </row>
    <row r="110" spans="1:6" ht="11.25">
      <c r="A110" s="202"/>
      <c r="B110" s="206"/>
      <c r="C110" s="206"/>
      <c r="D110" s="202"/>
      <c r="E110" s="202"/>
      <c r="F110" s="202"/>
    </row>
    <row r="111" spans="1:6" ht="11.25">
      <c r="A111" s="202"/>
      <c r="B111" s="206"/>
      <c r="C111" s="206"/>
      <c r="D111" s="202"/>
      <c r="E111" s="202"/>
      <c r="F111" s="202"/>
    </row>
    <row r="112" spans="1:6" ht="11.25">
      <c r="A112" s="202"/>
      <c r="B112" s="206"/>
      <c r="C112" s="206"/>
      <c r="D112" s="202"/>
      <c r="E112" s="202"/>
      <c r="F112" s="202"/>
    </row>
    <row r="113" spans="1:6" ht="11.25">
      <c r="A113" s="202"/>
      <c r="B113" s="206"/>
      <c r="C113" s="206"/>
      <c r="D113" s="202"/>
      <c r="E113" s="202"/>
      <c r="F113" s="202"/>
    </row>
    <row r="114" spans="1:6" ht="11.25">
      <c r="A114" s="202"/>
      <c r="B114" s="206"/>
      <c r="C114" s="206"/>
      <c r="D114" s="202"/>
      <c r="E114" s="202"/>
      <c r="F114" s="202"/>
    </row>
    <row r="115" spans="1:6" ht="11.25">
      <c r="A115" s="202"/>
      <c r="B115" s="206"/>
      <c r="C115" s="206"/>
      <c r="D115" s="202"/>
      <c r="E115" s="202"/>
      <c r="F115" s="202"/>
    </row>
    <row r="116" spans="1:6" ht="11.25">
      <c r="A116" s="202"/>
      <c r="B116" s="206"/>
      <c r="C116" s="206"/>
      <c r="D116" s="202"/>
      <c r="E116" s="202"/>
      <c r="F116" s="202"/>
    </row>
    <row r="117" spans="1:6" ht="11.25">
      <c r="A117" s="202"/>
      <c r="B117" s="206"/>
      <c r="C117" s="206"/>
      <c r="D117" s="202"/>
      <c r="E117" s="202"/>
      <c r="F117" s="202"/>
    </row>
    <row r="118" spans="1:6" ht="11.25">
      <c r="A118" s="202"/>
      <c r="B118" s="206"/>
      <c r="C118" s="206"/>
      <c r="D118" s="202"/>
      <c r="E118" s="202"/>
      <c r="F118" s="202"/>
    </row>
    <row r="119" spans="1:6" ht="11.25">
      <c r="A119" s="202"/>
      <c r="B119" s="206"/>
      <c r="C119" s="206"/>
      <c r="D119" s="202"/>
      <c r="E119" s="202"/>
      <c r="F119" s="202"/>
    </row>
    <row r="120" spans="1:6" ht="11.25">
      <c r="A120" s="202"/>
      <c r="B120" s="206"/>
      <c r="C120" s="206"/>
      <c r="D120" s="202"/>
      <c r="E120" s="202"/>
      <c r="F120" s="202"/>
    </row>
    <row r="121" spans="1:6" ht="11.25">
      <c r="A121" s="202"/>
      <c r="B121" s="206"/>
      <c r="C121" s="206"/>
      <c r="D121" s="202"/>
      <c r="E121" s="202"/>
      <c r="F121" s="202"/>
    </row>
    <row r="122" spans="1:6" ht="11.25">
      <c r="A122" s="202"/>
      <c r="B122" s="206"/>
      <c r="C122" s="206"/>
      <c r="D122" s="202"/>
      <c r="E122" s="202"/>
      <c r="F122" s="202"/>
    </row>
    <row r="123" spans="1:6" ht="11.25">
      <c r="A123" s="202"/>
      <c r="B123" s="206"/>
      <c r="C123" s="206"/>
      <c r="D123" s="202"/>
      <c r="E123" s="202"/>
      <c r="F123" s="202"/>
    </row>
    <row r="124" spans="1:6" ht="11.25">
      <c r="A124" s="202"/>
      <c r="B124" s="206"/>
      <c r="C124" s="206"/>
      <c r="D124" s="202"/>
      <c r="E124" s="202"/>
      <c r="F124" s="202"/>
    </row>
  </sheetData>
  <mergeCells count="1">
    <mergeCell ref="A1:F1"/>
  </mergeCells>
  <hyperlinks>
    <hyperlink ref="B10" location="'1'!A1" display="１"/>
    <hyperlink ref="B12" location="'2'!A1" display="(1)"/>
    <hyperlink ref="B13" location="'3'!A1" display="(2)"/>
    <hyperlink ref="B14" location="'4'!A1" display="(3)"/>
    <hyperlink ref="B15" location="'5'!A1" display="(4)"/>
    <hyperlink ref="B16" location="'6'!A1" display="(5)"/>
    <hyperlink ref="D10" location="'1'!A1" display="事業所数及び従業者数の推移"/>
    <hyperlink ref="D12" location="'2'!A1" display="　産業中分類，経営組織別"/>
    <hyperlink ref="D13" location="'3'!A1" display="　行政区域，経営組織別"/>
    <hyperlink ref="D14" location="'4'!A1" display="  産業大分類，従業者規模別"/>
    <hyperlink ref="D15" location="'5'!A1" display="  行政区域，従業者規模別"/>
    <hyperlink ref="D16" location="'6'!A1" display="  行政区域，産業大分類別事業所数"/>
    <hyperlink ref="B17" location="'7'!A1" display="７"/>
    <hyperlink ref="D17" location="'7'!A1" display="産業大分類，従業上の地位別従業者数"/>
    <hyperlink ref="B18" location="'8'!A1" display="８"/>
    <hyperlink ref="D18" location="'8'!A1" display="行政区域，産業大分類別事業所数"/>
    <hyperlink ref="B19" location="'9'!A1" display="９"/>
    <hyperlink ref="D19" location="'9'!A1" display="行政区域，開設時期別事業所数"/>
    <hyperlink ref="D21" location="'10'!A1" display="町別事業所数及び従業者数"/>
    <hyperlink ref="B21" location="'10'!A1" display="10"/>
  </hyperlinks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zoomScale="120" zoomScaleNormal="120" workbookViewId="0" topLeftCell="A1">
      <selection activeCell="E24" sqref="E24"/>
    </sheetView>
  </sheetViews>
  <sheetFormatPr defaultColWidth="9.00390625" defaultRowHeight="13.5"/>
  <cols>
    <col min="1" max="1" width="1.00390625" style="0" customWidth="1"/>
    <col min="2" max="2" width="1.75390625" style="0" customWidth="1"/>
    <col min="4" max="4" width="1.00390625" style="0" customWidth="1"/>
    <col min="5" max="10" width="6.50390625" style="0" customWidth="1"/>
    <col min="11" max="18" width="5.00390625" style="0" customWidth="1"/>
    <col min="19" max="19" width="5.875" style="0" customWidth="1"/>
  </cols>
  <sheetData>
    <row r="1" spans="1:19" ht="23.25" customHeight="1">
      <c r="A1" s="82" t="s">
        <v>867</v>
      </c>
      <c r="B1" s="82"/>
      <c r="C1" s="18"/>
      <c r="D1" s="18"/>
      <c r="E1" s="1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294"/>
      <c r="R1" s="294"/>
      <c r="S1" s="294"/>
    </row>
    <row r="2" spans="1:19" ht="14.25" thickBot="1">
      <c r="A2" s="520" t="s">
        <v>878</v>
      </c>
      <c r="B2" s="520"/>
      <c r="C2" s="520"/>
      <c r="D2" s="520"/>
      <c r="E2" s="520"/>
      <c r="F2" s="520"/>
      <c r="G2" s="520"/>
      <c r="H2" s="520"/>
      <c r="I2" s="101"/>
      <c r="J2" s="101"/>
      <c r="K2" s="101"/>
      <c r="L2" s="101"/>
      <c r="M2" s="101"/>
      <c r="N2" s="101"/>
      <c r="O2" s="101"/>
      <c r="P2" s="101"/>
      <c r="Q2" s="294"/>
      <c r="R2" s="294"/>
      <c r="S2" s="294"/>
    </row>
    <row r="3" spans="1:19" ht="13.5">
      <c r="A3" s="501" t="s">
        <v>62</v>
      </c>
      <c r="B3" s="491"/>
      <c r="C3" s="491"/>
      <c r="D3" s="491"/>
      <c r="E3" s="403" t="s">
        <v>82</v>
      </c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</row>
    <row r="4" spans="1:19" ht="13.5">
      <c r="A4" s="502"/>
      <c r="B4" s="493"/>
      <c r="C4" s="493"/>
      <c r="D4" s="493"/>
      <c r="E4" s="523" t="s">
        <v>235</v>
      </c>
      <c r="F4" s="521" t="s">
        <v>979</v>
      </c>
      <c r="G4" s="519" t="s">
        <v>851</v>
      </c>
      <c r="H4" s="519" t="s">
        <v>852</v>
      </c>
      <c r="I4" s="519" t="s">
        <v>853</v>
      </c>
      <c r="J4" s="293" t="s">
        <v>854</v>
      </c>
      <c r="K4" s="519" t="s">
        <v>856</v>
      </c>
      <c r="L4" s="519" t="s">
        <v>857</v>
      </c>
      <c r="M4" s="519" t="s">
        <v>858</v>
      </c>
      <c r="N4" s="519" t="s">
        <v>859</v>
      </c>
      <c r="O4" s="519" t="s">
        <v>860</v>
      </c>
      <c r="P4" s="519" t="s">
        <v>861</v>
      </c>
      <c r="Q4" s="517" t="s">
        <v>862</v>
      </c>
      <c r="R4" s="517" t="s">
        <v>826</v>
      </c>
      <c r="S4" s="295" t="s">
        <v>28</v>
      </c>
    </row>
    <row r="5" spans="1:19" ht="13.5">
      <c r="A5" s="503"/>
      <c r="B5" s="495"/>
      <c r="C5" s="495"/>
      <c r="D5" s="495"/>
      <c r="E5" s="479"/>
      <c r="F5" s="522"/>
      <c r="G5" s="518"/>
      <c r="H5" s="518"/>
      <c r="I5" s="518"/>
      <c r="J5" s="90" t="s">
        <v>855</v>
      </c>
      <c r="K5" s="518"/>
      <c r="L5" s="518"/>
      <c r="M5" s="518"/>
      <c r="N5" s="518"/>
      <c r="O5" s="518"/>
      <c r="P5" s="518"/>
      <c r="Q5" s="518"/>
      <c r="R5" s="518"/>
      <c r="S5" s="296" t="s">
        <v>29</v>
      </c>
    </row>
    <row r="6" spans="1:19" ht="13.5">
      <c r="A6" s="385"/>
      <c r="B6" s="409" t="s">
        <v>65</v>
      </c>
      <c r="C6" s="409"/>
      <c r="D6" s="386"/>
      <c r="E6" s="383">
        <f>IF(SUM(E7,E11:E15)=0,"-",SUM(E7,E11:E15))</f>
        <v>13655</v>
      </c>
      <c r="F6" s="387">
        <f>IF(SUM(F8:F15)=0,"-",SUM(F8:F15))</f>
        <v>949</v>
      </c>
      <c r="G6" s="387">
        <f aca="true" t="shared" si="0" ref="G6:S6">IF(SUM(G8:G15)=0,"-",SUM(G8:G15))</f>
        <v>943</v>
      </c>
      <c r="H6" s="387">
        <f t="shared" si="0"/>
        <v>1782</v>
      </c>
      <c r="I6" s="387">
        <f t="shared" si="0"/>
        <v>2235</v>
      </c>
      <c r="J6" s="387">
        <f t="shared" si="0"/>
        <v>3029</v>
      </c>
      <c r="K6" s="387">
        <f t="shared" si="0"/>
        <v>494</v>
      </c>
      <c r="L6" s="387">
        <f t="shared" si="0"/>
        <v>565</v>
      </c>
      <c r="M6" s="387">
        <f t="shared" si="0"/>
        <v>485</v>
      </c>
      <c r="N6" s="387">
        <f t="shared" si="0"/>
        <v>547</v>
      </c>
      <c r="O6" s="387">
        <f t="shared" si="0"/>
        <v>575</v>
      </c>
      <c r="P6" s="387">
        <f t="shared" si="0"/>
        <v>568</v>
      </c>
      <c r="Q6" s="387">
        <f t="shared" si="0"/>
        <v>605</v>
      </c>
      <c r="R6" s="387">
        <f t="shared" si="0"/>
        <v>434</v>
      </c>
      <c r="S6" s="387">
        <f t="shared" si="0"/>
        <v>444</v>
      </c>
    </row>
    <row r="7" spans="1:19" ht="13.5">
      <c r="A7" s="103"/>
      <c r="B7" s="488" t="s">
        <v>66</v>
      </c>
      <c r="C7" s="488"/>
      <c r="D7" s="104"/>
      <c r="E7" s="94">
        <f>IF(SUM(E8:E10)=0,"-",SUM(E8:E10))</f>
        <v>6561</v>
      </c>
      <c r="F7" s="70">
        <f aca="true" t="shared" si="1" ref="F7:P7">IF(SUM(F8:F10)=0,"-",SUM(F8:F10))</f>
        <v>501</v>
      </c>
      <c r="G7" s="70">
        <f t="shared" si="1"/>
        <v>432</v>
      </c>
      <c r="H7" s="70">
        <f t="shared" si="1"/>
        <v>853</v>
      </c>
      <c r="I7" s="70">
        <f t="shared" si="1"/>
        <v>1005</v>
      </c>
      <c r="J7" s="70">
        <f t="shared" si="1"/>
        <v>1441</v>
      </c>
      <c r="K7" s="70">
        <f t="shared" si="1"/>
        <v>274</v>
      </c>
      <c r="L7" s="70">
        <f t="shared" si="1"/>
        <v>285</v>
      </c>
      <c r="M7" s="70">
        <f t="shared" si="1"/>
        <v>250</v>
      </c>
      <c r="N7" s="70">
        <f t="shared" si="1"/>
        <v>286</v>
      </c>
      <c r="O7" s="70">
        <f t="shared" si="1"/>
        <v>271</v>
      </c>
      <c r="P7" s="70">
        <f t="shared" si="1"/>
        <v>287</v>
      </c>
      <c r="Q7" s="70">
        <f>IF(SUM(Q8:Q10)=0,"-",SUM(Q8:Q10))</f>
        <v>252</v>
      </c>
      <c r="R7" s="70">
        <f>IF(SUM(R8:R10)=0,"-",SUM(R8:R10))</f>
        <v>212</v>
      </c>
      <c r="S7" s="70">
        <f>IF(SUM(S8:S10)=0,"-",SUM(S8:S10))</f>
        <v>212</v>
      </c>
    </row>
    <row r="8" spans="1:19" ht="13.5">
      <c r="A8" s="103"/>
      <c r="B8" s="10"/>
      <c r="C8" s="74" t="s">
        <v>67</v>
      </c>
      <c r="D8" s="104"/>
      <c r="E8" s="94">
        <f>IF(SUM(F8:S8)=0,"-",SUM(F8:S8))</f>
        <v>2707</v>
      </c>
      <c r="F8" s="70">
        <v>125</v>
      </c>
      <c r="G8" s="70">
        <v>127</v>
      </c>
      <c r="H8" s="70">
        <v>348</v>
      </c>
      <c r="I8" s="70">
        <v>454</v>
      </c>
      <c r="J8" s="70">
        <v>570</v>
      </c>
      <c r="K8" s="70">
        <v>115</v>
      </c>
      <c r="L8" s="70">
        <v>138</v>
      </c>
      <c r="M8" s="70">
        <v>118</v>
      </c>
      <c r="N8" s="70">
        <v>127</v>
      </c>
      <c r="O8" s="70">
        <v>126</v>
      </c>
      <c r="P8" s="70">
        <v>129</v>
      </c>
      <c r="Q8" s="297">
        <v>132</v>
      </c>
      <c r="R8" s="297">
        <v>101</v>
      </c>
      <c r="S8" s="297">
        <v>97</v>
      </c>
    </row>
    <row r="9" spans="1:19" ht="13.5">
      <c r="A9" s="105"/>
      <c r="B9" s="106"/>
      <c r="C9" s="107" t="s">
        <v>113</v>
      </c>
      <c r="D9" s="104"/>
      <c r="E9" s="94">
        <f aca="true" t="shared" si="2" ref="E9:E15">IF(SUM(F9:S9)=0,"-",SUM(F9:S9))</f>
        <v>2450</v>
      </c>
      <c r="F9" s="70">
        <v>250</v>
      </c>
      <c r="G9" s="70">
        <v>174</v>
      </c>
      <c r="H9" s="70">
        <v>280</v>
      </c>
      <c r="I9" s="70">
        <v>324</v>
      </c>
      <c r="J9" s="70">
        <v>578</v>
      </c>
      <c r="K9" s="70">
        <v>100</v>
      </c>
      <c r="L9" s="70">
        <v>102</v>
      </c>
      <c r="M9" s="70">
        <v>80</v>
      </c>
      <c r="N9" s="70">
        <v>107</v>
      </c>
      <c r="O9" s="70">
        <v>105</v>
      </c>
      <c r="P9" s="70">
        <v>121</v>
      </c>
      <c r="Q9" s="297">
        <v>80</v>
      </c>
      <c r="R9" s="297">
        <v>67</v>
      </c>
      <c r="S9" s="297">
        <v>82</v>
      </c>
    </row>
    <row r="10" spans="1:19" ht="13.5">
      <c r="A10" s="103"/>
      <c r="B10" s="10"/>
      <c r="C10" s="74" t="s">
        <v>69</v>
      </c>
      <c r="D10" s="104"/>
      <c r="E10" s="94">
        <f t="shared" si="2"/>
        <v>1404</v>
      </c>
      <c r="F10" s="70">
        <v>126</v>
      </c>
      <c r="G10" s="70">
        <v>131</v>
      </c>
      <c r="H10" s="70">
        <v>225</v>
      </c>
      <c r="I10" s="70">
        <v>227</v>
      </c>
      <c r="J10" s="70">
        <v>293</v>
      </c>
      <c r="K10" s="70">
        <v>59</v>
      </c>
      <c r="L10" s="70">
        <v>45</v>
      </c>
      <c r="M10" s="70">
        <v>52</v>
      </c>
      <c r="N10" s="70">
        <v>52</v>
      </c>
      <c r="O10" s="70">
        <v>40</v>
      </c>
      <c r="P10" s="70">
        <v>37</v>
      </c>
      <c r="Q10" s="297">
        <v>40</v>
      </c>
      <c r="R10" s="297">
        <v>44</v>
      </c>
      <c r="S10" s="297">
        <v>33</v>
      </c>
    </row>
    <row r="11" spans="1:19" ht="13.5">
      <c r="A11" s="103"/>
      <c r="B11" s="488" t="s">
        <v>70</v>
      </c>
      <c r="C11" s="488"/>
      <c r="D11" s="104"/>
      <c r="E11" s="94">
        <f t="shared" si="2"/>
        <v>2666</v>
      </c>
      <c r="F11" s="70">
        <v>159</v>
      </c>
      <c r="G11" s="70">
        <v>247</v>
      </c>
      <c r="H11" s="70">
        <v>447</v>
      </c>
      <c r="I11" s="70">
        <v>496</v>
      </c>
      <c r="J11" s="70">
        <v>610</v>
      </c>
      <c r="K11" s="70">
        <v>75</v>
      </c>
      <c r="L11" s="70">
        <v>80</v>
      </c>
      <c r="M11" s="70">
        <v>71</v>
      </c>
      <c r="N11" s="70">
        <v>85</v>
      </c>
      <c r="O11" s="70">
        <v>85</v>
      </c>
      <c r="P11" s="70">
        <v>76</v>
      </c>
      <c r="Q11" s="297">
        <v>77</v>
      </c>
      <c r="R11" s="297">
        <v>77</v>
      </c>
      <c r="S11" s="297">
        <v>81</v>
      </c>
    </row>
    <row r="12" spans="1:19" ht="13.5">
      <c r="A12" s="103"/>
      <c r="B12" s="488" t="s">
        <v>71</v>
      </c>
      <c r="C12" s="488"/>
      <c r="D12" s="104"/>
      <c r="E12" s="94">
        <f t="shared" si="2"/>
        <v>2262</v>
      </c>
      <c r="F12" s="70">
        <v>160</v>
      </c>
      <c r="G12" s="70">
        <v>155</v>
      </c>
      <c r="H12" s="70">
        <v>243</v>
      </c>
      <c r="I12" s="70">
        <v>344</v>
      </c>
      <c r="J12" s="70">
        <v>463</v>
      </c>
      <c r="K12" s="70">
        <v>84</v>
      </c>
      <c r="L12" s="70">
        <v>96</v>
      </c>
      <c r="M12" s="70">
        <v>80</v>
      </c>
      <c r="N12" s="70">
        <v>85</v>
      </c>
      <c r="O12" s="70">
        <v>118</v>
      </c>
      <c r="P12" s="70">
        <v>102</v>
      </c>
      <c r="Q12" s="297">
        <v>200</v>
      </c>
      <c r="R12" s="297">
        <v>72</v>
      </c>
      <c r="S12" s="297">
        <v>60</v>
      </c>
    </row>
    <row r="13" spans="1:19" ht="13.5">
      <c r="A13" s="105"/>
      <c r="B13" s="488" t="s">
        <v>72</v>
      </c>
      <c r="C13" s="488"/>
      <c r="D13" s="104"/>
      <c r="E13" s="94">
        <f t="shared" si="2"/>
        <v>1340</v>
      </c>
      <c r="F13" s="70">
        <v>76</v>
      </c>
      <c r="G13" s="70">
        <v>82</v>
      </c>
      <c r="H13" s="70">
        <v>155</v>
      </c>
      <c r="I13" s="70">
        <v>209</v>
      </c>
      <c r="J13" s="70">
        <v>289</v>
      </c>
      <c r="K13" s="70">
        <v>44</v>
      </c>
      <c r="L13" s="70">
        <v>78</v>
      </c>
      <c r="M13" s="70">
        <v>49</v>
      </c>
      <c r="N13" s="70">
        <v>60</v>
      </c>
      <c r="O13" s="70">
        <v>68</v>
      </c>
      <c r="P13" s="70">
        <v>62</v>
      </c>
      <c r="Q13" s="297">
        <v>60</v>
      </c>
      <c r="R13" s="297">
        <v>53</v>
      </c>
      <c r="S13" s="297">
        <v>55</v>
      </c>
    </row>
    <row r="14" spans="1:19" ht="13.5">
      <c r="A14" s="103"/>
      <c r="B14" s="488" t="s">
        <v>73</v>
      </c>
      <c r="C14" s="488"/>
      <c r="D14" s="104"/>
      <c r="E14" s="94">
        <f t="shared" si="2"/>
        <v>252</v>
      </c>
      <c r="F14" s="70">
        <v>30</v>
      </c>
      <c r="G14" s="70">
        <v>18</v>
      </c>
      <c r="H14" s="70">
        <v>35</v>
      </c>
      <c r="I14" s="70">
        <v>45</v>
      </c>
      <c r="J14" s="70">
        <v>50</v>
      </c>
      <c r="K14" s="70">
        <v>3</v>
      </c>
      <c r="L14" s="70">
        <v>7</v>
      </c>
      <c r="M14" s="70">
        <v>11</v>
      </c>
      <c r="N14" s="70">
        <v>9</v>
      </c>
      <c r="O14" s="70">
        <v>5</v>
      </c>
      <c r="P14" s="70">
        <v>7</v>
      </c>
      <c r="Q14" s="297">
        <v>4</v>
      </c>
      <c r="R14" s="297">
        <v>6</v>
      </c>
      <c r="S14" s="297">
        <v>22</v>
      </c>
    </row>
    <row r="15" spans="1:19" ht="14.25" thickBot="1">
      <c r="A15" s="108"/>
      <c r="B15" s="489" t="s">
        <v>74</v>
      </c>
      <c r="C15" s="489"/>
      <c r="D15" s="109"/>
      <c r="E15" s="166">
        <f t="shared" si="2"/>
        <v>574</v>
      </c>
      <c r="F15" s="79">
        <v>23</v>
      </c>
      <c r="G15" s="79">
        <v>9</v>
      </c>
      <c r="H15" s="79">
        <v>49</v>
      </c>
      <c r="I15" s="79">
        <v>136</v>
      </c>
      <c r="J15" s="79">
        <v>176</v>
      </c>
      <c r="K15" s="79">
        <v>14</v>
      </c>
      <c r="L15" s="79">
        <v>19</v>
      </c>
      <c r="M15" s="79">
        <v>24</v>
      </c>
      <c r="N15" s="79">
        <v>22</v>
      </c>
      <c r="O15" s="79">
        <v>28</v>
      </c>
      <c r="P15" s="79">
        <v>34</v>
      </c>
      <c r="Q15" s="298">
        <v>12</v>
      </c>
      <c r="R15" s="298">
        <v>14</v>
      </c>
      <c r="S15" s="298">
        <v>14</v>
      </c>
    </row>
    <row r="16" ht="13.5">
      <c r="S16" s="199" t="s">
        <v>334</v>
      </c>
    </row>
  </sheetData>
  <mergeCells count="23">
    <mergeCell ref="L4:L5"/>
    <mergeCell ref="A3:D5"/>
    <mergeCell ref="E4:E5"/>
    <mergeCell ref="G4:G5"/>
    <mergeCell ref="A2:H2"/>
    <mergeCell ref="B13:C13"/>
    <mergeCell ref="B14:C14"/>
    <mergeCell ref="B15:C15"/>
    <mergeCell ref="F4:F5"/>
    <mergeCell ref="B6:C6"/>
    <mergeCell ref="B7:C7"/>
    <mergeCell ref="B11:C11"/>
    <mergeCell ref="B12:C12"/>
    <mergeCell ref="Q4:Q5"/>
    <mergeCell ref="E3:S3"/>
    <mergeCell ref="R4:R5"/>
    <mergeCell ref="M4:M5"/>
    <mergeCell ref="N4:N5"/>
    <mergeCell ref="O4:O5"/>
    <mergeCell ref="P4:P5"/>
    <mergeCell ref="H4:H5"/>
    <mergeCell ref="I4:I5"/>
    <mergeCell ref="K4:K5"/>
  </mergeCells>
  <hyperlinks>
    <hyperlink ref="S16" location="目次!A1" display="＜戻る＞"/>
  </hyperlinks>
  <printOptions/>
  <pageMargins left="0.3937007874015748" right="0.35433070866141736" top="0.73" bottom="0.5905511811023623" header="0.5118110236220472" footer="0.5118110236220472"/>
  <pageSetup blackAndWhite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4"/>
  <sheetViews>
    <sheetView zoomScale="120" zoomScaleNormal="120" workbookViewId="0" topLeftCell="A1">
      <selection activeCell="R11" sqref="R11"/>
    </sheetView>
  </sheetViews>
  <sheetFormatPr defaultColWidth="9.00390625" defaultRowHeight="13.5"/>
  <cols>
    <col min="1" max="1" width="1.625" style="211" customWidth="1"/>
    <col min="2" max="2" width="13.75390625" style="211" customWidth="1"/>
    <col min="3" max="3" width="7.375" style="211" customWidth="1"/>
    <col min="4" max="4" width="5.00390625" style="211" customWidth="1"/>
    <col min="5" max="5" width="4.875" style="211" customWidth="1"/>
    <col min="6" max="6" width="6.125" style="211" customWidth="1"/>
    <col min="7" max="8" width="5.75390625" style="211" customWidth="1"/>
    <col min="9" max="9" width="5.625" style="211" customWidth="1"/>
    <col min="10" max="10" width="6.25390625" style="211" customWidth="1"/>
    <col min="11" max="11" width="5.625" style="211" customWidth="1"/>
    <col min="12" max="12" width="5.875" style="211" customWidth="1"/>
    <col min="13" max="13" width="6.00390625" style="211" customWidth="1"/>
    <col min="14" max="14" width="5.375" style="211" customWidth="1"/>
    <col min="15" max="16" width="7.25390625" style="211" customWidth="1"/>
    <col min="17" max="16384" width="9.00390625" style="211" customWidth="1"/>
  </cols>
  <sheetData>
    <row r="1" spans="1:16" ht="17.25">
      <c r="A1" s="45" t="s">
        <v>882</v>
      </c>
      <c r="B1" s="4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9.75" customHeight="1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6" ht="13.5" customHeight="1">
      <c r="A3" s="533" t="s">
        <v>355</v>
      </c>
      <c r="B3" s="525"/>
      <c r="C3" s="525" t="s">
        <v>775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 t="s">
        <v>776</v>
      </c>
      <c r="P3" s="526"/>
    </row>
    <row r="4" spans="1:16" ht="6.75" customHeight="1">
      <c r="A4" s="534"/>
      <c r="B4" s="535"/>
      <c r="C4" s="527" t="s">
        <v>25</v>
      </c>
      <c r="D4" s="528" t="s">
        <v>345</v>
      </c>
      <c r="E4" s="527" t="s">
        <v>347</v>
      </c>
      <c r="F4" s="527" t="s">
        <v>92</v>
      </c>
      <c r="G4" s="527" t="s">
        <v>188</v>
      </c>
      <c r="H4" s="530" t="s">
        <v>346</v>
      </c>
      <c r="I4" s="528" t="s">
        <v>348</v>
      </c>
      <c r="J4" s="529" t="s">
        <v>349</v>
      </c>
      <c r="K4" s="528" t="s">
        <v>350</v>
      </c>
      <c r="L4" s="528" t="s">
        <v>351</v>
      </c>
      <c r="M4" s="528" t="s">
        <v>352</v>
      </c>
      <c r="N4" s="527" t="s">
        <v>353</v>
      </c>
      <c r="O4" s="531" t="s">
        <v>25</v>
      </c>
      <c r="P4" s="303"/>
    </row>
    <row r="5" spans="1:16" ht="27" customHeight="1">
      <c r="A5" s="534"/>
      <c r="B5" s="535"/>
      <c r="C5" s="527"/>
      <c r="D5" s="528"/>
      <c r="E5" s="527"/>
      <c r="F5" s="527"/>
      <c r="G5" s="527"/>
      <c r="H5" s="530"/>
      <c r="I5" s="528"/>
      <c r="J5" s="529"/>
      <c r="K5" s="528"/>
      <c r="L5" s="528"/>
      <c r="M5" s="528"/>
      <c r="N5" s="527"/>
      <c r="O5" s="527"/>
      <c r="P5" s="304" t="s">
        <v>354</v>
      </c>
    </row>
    <row r="6" spans="1:16" s="302" customFormat="1" ht="15.75" customHeight="1">
      <c r="A6" s="532" t="s">
        <v>356</v>
      </c>
      <c r="B6" s="532"/>
      <c r="C6" s="395">
        <f>SUM(C7,C202,C268,C311,C373,C415)</f>
        <v>13655</v>
      </c>
      <c r="D6" s="396">
        <f aca="true" t="shared" si="0" ref="D6:N6">SUM(D7,D202,D268,D311,D373,D415)</f>
        <v>4</v>
      </c>
      <c r="E6" s="397" t="str">
        <f>IF(SUM(E7,E202,E268,E311,E373,E415)=0,"-",SUM(E7,E202,E268,E311,E373,E415))</f>
        <v>-</v>
      </c>
      <c r="F6" s="396">
        <f t="shared" si="0"/>
        <v>857</v>
      </c>
      <c r="G6" s="396">
        <f t="shared" si="0"/>
        <v>488</v>
      </c>
      <c r="H6" s="396">
        <f t="shared" si="0"/>
        <v>19</v>
      </c>
      <c r="I6" s="396">
        <f t="shared" si="0"/>
        <v>342</v>
      </c>
      <c r="J6" s="396">
        <f t="shared" si="0"/>
        <v>6107</v>
      </c>
      <c r="K6" s="396">
        <f t="shared" si="0"/>
        <v>190</v>
      </c>
      <c r="L6" s="396">
        <f t="shared" si="0"/>
        <v>1219</v>
      </c>
      <c r="M6" s="396">
        <f t="shared" si="0"/>
        <v>4369</v>
      </c>
      <c r="N6" s="396">
        <f t="shared" si="0"/>
        <v>60</v>
      </c>
      <c r="O6" s="398">
        <v>134996</v>
      </c>
      <c r="P6" s="398">
        <v>114277</v>
      </c>
    </row>
    <row r="7" spans="1:16" s="302" customFormat="1" ht="15.75" customHeight="1">
      <c r="A7" s="532" t="s">
        <v>357</v>
      </c>
      <c r="B7" s="532"/>
      <c r="C7" s="399">
        <f>SUM(C8:C201)</f>
        <v>6561</v>
      </c>
      <c r="D7" s="400">
        <f aca="true" t="shared" si="1" ref="D7:N7">SUM(D8:D201)</f>
        <v>2</v>
      </c>
      <c r="E7" s="401" t="s">
        <v>990</v>
      </c>
      <c r="F7" s="400">
        <f t="shared" si="1"/>
        <v>412</v>
      </c>
      <c r="G7" s="400">
        <f t="shared" si="1"/>
        <v>257</v>
      </c>
      <c r="H7" s="400">
        <f t="shared" si="1"/>
        <v>7</v>
      </c>
      <c r="I7" s="400">
        <f t="shared" si="1"/>
        <v>139</v>
      </c>
      <c r="J7" s="400">
        <f t="shared" si="1"/>
        <v>3056</v>
      </c>
      <c r="K7" s="400">
        <f t="shared" si="1"/>
        <v>109</v>
      </c>
      <c r="L7" s="400">
        <f t="shared" si="1"/>
        <v>520</v>
      </c>
      <c r="M7" s="400">
        <f t="shared" si="1"/>
        <v>2024</v>
      </c>
      <c r="N7" s="400">
        <f t="shared" si="1"/>
        <v>35</v>
      </c>
      <c r="O7" s="398">
        <v>63496</v>
      </c>
      <c r="P7" s="398">
        <v>53176</v>
      </c>
    </row>
    <row r="8" spans="1:16" ht="15.75" customHeight="1">
      <c r="A8" s="305"/>
      <c r="B8" s="74" t="s">
        <v>358</v>
      </c>
      <c r="C8" s="310">
        <f>SUM(D8:N8)</f>
        <v>4</v>
      </c>
      <c r="D8" s="278" t="s">
        <v>236</v>
      </c>
      <c r="E8" s="278" t="s">
        <v>236</v>
      </c>
      <c r="F8" s="278" t="s">
        <v>236</v>
      </c>
      <c r="G8" s="278" t="s">
        <v>236</v>
      </c>
      <c r="H8" s="278" t="s">
        <v>236</v>
      </c>
      <c r="I8" s="278" t="s">
        <v>236</v>
      </c>
      <c r="J8" s="278">
        <v>2</v>
      </c>
      <c r="K8" s="278" t="s">
        <v>236</v>
      </c>
      <c r="L8" s="278" t="s">
        <v>236</v>
      </c>
      <c r="M8" s="278">
        <v>2</v>
      </c>
      <c r="N8" s="278" t="s">
        <v>236</v>
      </c>
      <c r="O8" s="278">
        <v>12</v>
      </c>
      <c r="P8" s="278">
        <v>12</v>
      </c>
    </row>
    <row r="9" spans="1:16" ht="15.75" customHeight="1">
      <c r="A9" s="305"/>
      <c r="B9" s="74" t="s">
        <v>359</v>
      </c>
      <c r="C9" s="310">
        <f aca="true" t="shared" si="2" ref="C9:C29">SUM(D9:N9)</f>
        <v>5</v>
      </c>
      <c r="D9" s="278" t="s">
        <v>236</v>
      </c>
      <c r="E9" s="278" t="s">
        <v>236</v>
      </c>
      <c r="F9" s="278" t="s">
        <v>236</v>
      </c>
      <c r="G9" s="278" t="s">
        <v>236</v>
      </c>
      <c r="H9" s="278" t="s">
        <v>236</v>
      </c>
      <c r="I9" s="278" t="s">
        <v>236</v>
      </c>
      <c r="J9" s="278">
        <v>5</v>
      </c>
      <c r="K9" s="278" t="s">
        <v>236</v>
      </c>
      <c r="L9" s="278" t="s">
        <v>236</v>
      </c>
      <c r="M9" s="278" t="s">
        <v>236</v>
      </c>
      <c r="N9" s="278" t="s">
        <v>236</v>
      </c>
      <c r="O9" s="278">
        <v>69</v>
      </c>
      <c r="P9" s="278">
        <v>52</v>
      </c>
    </row>
    <row r="10" spans="1:16" ht="15.75" customHeight="1">
      <c r="A10" s="305"/>
      <c r="B10" s="74" t="s">
        <v>360</v>
      </c>
      <c r="C10" s="310">
        <f t="shared" si="2"/>
        <v>1</v>
      </c>
      <c r="D10" s="278" t="s">
        <v>236</v>
      </c>
      <c r="E10" s="278" t="s">
        <v>236</v>
      </c>
      <c r="F10" s="278" t="s">
        <v>236</v>
      </c>
      <c r="G10" s="278">
        <v>1</v>
      </c>
      <c r="H10" s="278" t="s">
        <v>236</v>
      </c>
      <c r="I10" s="278" t="s">
        <v>236</v>
      </c>
      <c r="J10" s="278" t="s">
        <v>236</v>
      </c>
      <c r="K10" s="278" t="s">
        <v>236</v>
      </c>
      <c r="L10" s="278" t="s">
        <v>236</v>
      </c>
      <c r="M10" s="278" t="s">
        <v>236</v>
      </c>
      <c r="N10" s="278" t="s">
        <v>236</v>
      </c>
      <c r="O10" s="314" t="s">
        <v>906</v>
      </c>
      <c r="P10" s="314" t="s">
        <v>906</v>
      </c>
    </row>
    <row r="11" spans="1:16" ht="15.75" customHeight="1">
      <c r="A11" s="305"/>
      <c r="B11" s="74" t="s">
        <v>361</v>
      </c>
      <c r="C11" s="310">
        <f t="shared" si="2"/>
        <v>4</v>
      </c>
      <c r="D11" s="278" t="s">
        <v>236</v>
      </c>
      <c r="E11" s="278" t="s">
        <v>236</v>
      </c>
      <c r="F11" s="278">
        <v>2</v>
      </c>
      <c r="G11" s="278">
        <v>1</v>
      </c>
      <c r="H11" s="278" t="s">
        <v>236</v>
      </c>
      <c r="I11" s="278" t="s">
        <v>236</v>
      </c>
      <c r="J11" s="278" t="s">
        <v>236</v>
      </c>
      <c r="K11" s="278" t="s">
        <v>236</v>
      </c>
      <c r="L11" s="278" t="s">
        <v>236</v>
      </c>
      <c r="M11" s="278">
        <v>1</v>
      </c>
      <c r="N11" s="278" t="s">
        <v>236</v>
      </c>
      <c r="O11" s="278">
        <v>48</v>
      </c>
      <c r="P11" s="278">
        <v>36</v>
      </c>
    </row>
    <row r="12" spans="1:16" ht="15.75" customHeight="1">
      <c r="A12" s="305"/>
      <c r="B12" s="74" t="s">
        <v>362</v>
      </c>
      <c r="C12" s="310">
        <f t="shared" si="2"/>
        <v>5</v>
      </c>
      <c r="D12" s="278">
        <v>1</v>
      </c>
      <c r="E12" s="278" t="s">
        <v>236</v>
      </c>
      <c r="F12" s="278">
        <v>1</v>
      </c>
      <c r="G12" s="278" t="s">
        <v>236</v>
      </c>
      <c r="H12" s="278" t="s">
        <v>236</v>
      </c>
      <c r="I12" s="278" t="s">
        <v>236</v>
      </c>
      <c r="J12" s="278">
        <v>1</v>
      </c>
      <c r="K12" s="278" t="s">
        <v>236</v>
      </c>
      <c r="L12" s="278" t="s">
        <v>236</v>
      </c>
      <c r="M12" s="278">
        <v>2</v>
      </c>
      <c r="N12" s="278" t="s">
        <v>236</v>
      </c>
      <c r="O12" s="278">
        <v>29</v>
      </c>
      <c r="P12" s="278">
        <v>21</v>
      </c>
    </row>
    <row r="13" spans="1:16" ht="15.75" customHeight="1">
      <c r="A13" s="305"/>
      <c r="B13" s="74" t="s">
        <v>363</v>
      </c>
      <c r="C13" s="310">
        <f t="shared" si="2"/>
        <v>1</v>
      </c>
      <c r="D13" s="278" t="s">
        <v>236</v>
      </c>
      <c r="E13" s="278" t="s">
        <v>236</v>
      </c>
      <c r="F13" s="278" t="s">
        <v>236</v>
      </c>
      <c r="G13" s="278" t="s">
        <v>236</v>
      </c>
      <c r="H13" s="278" t="s">
        <v>236</v>
      </c>
      <c r="I13" s="278" t="s">
        <v>236</v>
      </c>
      <c r="J13" s="278">
        <v>1</v>
      </c>
      <c r="K13" s="278" t="s">
        <v>236</v>
      </c>
      <c r="L13" s="278" t="s">
        <v>236</v>
      </c>
      <c r="M13" s="278" t="s">
        <v>236</v>
      </c>
      <c r="N13" s="278" t="s">
        <v>236</v>
      </c>
      <c r="O13" s="314" t="s">
        <v>906</v>
      </c>
      <c r="P13" s="314" t="s">
        <v>906</v>
      </c>
    </row>
    <row r="14" spans="1:16" ht="15.75" customHeight="1">
      <c r="A14" s="305"/>
      <c r="B14" s="74" t="s">
        <v>364</v>
      </c>
      <c r="C14" s="310">
        <f t="shared" si="2"/>
        <v>2</v>
      </c>
      <c r="D14" s="278" t="s">
        <v>236</v>
      </c>
      <c r="E14" s="278" t="s">
        <v>236</v>
      </c>
      <c r="F14" s="278" t="s">
        <v>236</v>
      </c>
      <c r="G14" s="278" t="s">
        <v>236</v>
      </c>
      <c r="H14" s="278" t="s">
        <v>236</v>
      </c>
      <c r="I14" s="278" t="s">
        <v>236</v>
      </c>
      <c r="J14" s="278">
        <v>1</v>
      </c>
      <c r="K14" s="278" t="s">
        <v>236</v>
      </c>
      <c r="L14" s="278" t="s">
        <v>236</v>
      </c>
      <c r="M14" s="278">
        <v>1</v>
      </c>
      <c r="N14" s="278" t="s">
        <v>236</v>
      </c>
      <c r="O14" s="278">
        <v>65</v>
      </c>
      <c r="P14" s="278">
        <v>64</v>
      </c>
    </row>
    <row r="15" spans="1:16" ht="15.75" customHeight="1">
      <c r="A15" s="305"/>
      <c r="B15" s="74" t="s">
        <v>365</v>
      </c>
      <c r="C15" s="310">
        <f t="shared" si="2"/>
        <v>2</v>
      </c>
      <c r="D15" s="278" t="s">
        <v>236</v>
      </c>
      <c r="E15" s="278" t="s">
        <v>236</v>
      </c>
      <c r="F15" s="278" t="s">
        <v>236</v>
      </c>
      <c r="G15" s="278" t="s">
        <v>236</v>
      </c>
      <c r="H15" s="278" t="s">
        <v>236</v>
      </c>
      <c r="I15" s="278" t="s">
        <v>236</v>
      </c>
      <c r="J15" s="278">
        <v>1</v>
      </c>
      <c r="K15" s="278" t="s">
        <v>236</v>
      </c>
      <c r="L15" s="278">
        <v>1</v>
      </c>
      <c r="M15" s="278" t="s">
        <v>236</v>
      </c>
      <c r="N15" s="278" t="s">
        <v>236</v>
      </c>
      <c r="O15" s="278">
        <v>15</v>
      </c>
      <c r="P15" s="278">
        <v>12</v>
      </c>
    </row>
    <row r="16" spans="1:16" ht="15.75" customHeight="1">
      <c r="A16" s="305"/>
      <c r="B16" s="74" t="s">
        <v>868</v>
      </c>
      <c r="C16" s="310">
        <f t="shared" si="2"/>
        <v>6</v>
      </c>
      <c r="D16" s="278" t="s">
        <v>236</v>
      </c>
      <c r="E16" s="278" t="s">
        <v>236</v>
      </c>
      <c r="F16" s="278">
        <v>1</v>
      </c>
      <c r="G16" s="278" t="s">
        <v>236</v>
      </c>
      <c r="H16" s="278" t="s">
        <v>236</v>
      </c>
      <c r="I16" s="278" t="s">
        <v>236</v>
      </c>
      <c r="J16" s="278">
        <v>3</v>
      </c>
      <c r="K16" s="278" t="s">
        <v>236</v>
      </c>
      <c r="L16" s="278">
        <v>1</v>
      </c>
      <c r="M16" s="278">
        <v>1</v>
      </c>
      <c r="N16" s="278" t="s">
        <v>236</v>
      </c>
      <c r="O16" s="278">
        <v>13</v>
      </c>
      <c r="P16" s="278">
        <v>7</v>
      </c>
    </row>
    <row r="17" spans="1:16" ht="15.75" customHeight="1">
      <c r="A17" s="305"/>
      <c r="B17" s="74" t="s">
        <v>366</v>
      </c>
      <c r="C17" s="310">
        <f t="shared" si="2"/>
        <v>1</v>
      </c>
      <c r="D17" s="278" t="s">
        <v>236</v>
      </c>
      <c r="E17" s="278" t="s">
        <v>236</v>
      </c>
      <c r="F17" s="278" t="s">
        <v>236</v>
      </c>
      <c r="G17" s="278" t="s">
        <v>236</v>
      </c>
      <c r="H17" s="278" t="s">
        <v>236</v>
      </c>
      <c r="I17" s="278" t="s">
        <v>236</v>
      </c>
      <c r="J17" s="278" t="s">
        <v>236</v>
      </c>
      <c r="K17" s="278" t="s">
        <v>236</v>
      </c>
      <c r="L17" s="278" t="s">
        <v>236</v>
      </c>
      <c r="M17" s="278">
        <v>1</v>
      </c>
      <c r="N17" s="278" t="s">
        <v>236</v>
      </c>
      <c r="O17" s="314" t="s">
        <v>906</v>
      </c>
      <c r="P17" s="314" t="s">
        <v>906</v>
      </c>
    </row>
    <row r="18" spans="1:16" ht="15.75" customHeight="1">
      <c r="A18" s="305"/>
      <c r="B18" s="74" t="s">
        <v>367</v>
      </c>
      <c r="C18" s="310">
        <f t="shared" si="2"/>
        <v>2</v>
      </c>
      <c r="D18" s="278" t="s">
        <v>236</v>
      </c>
      <c r="E18" s="278" t="s">
        <v>236</v>
      </c>
      <c r="F18" s="278" t="s">
        <v>236</v>
      </c>
      <c r="G18" s="278" t="s">
        <v>236</v>
      </c>
      <c r="H18" s="278" t="s">
        <v>236</v>
      </c>
      <c r="I18" s="278" t="s">
        <v>236</v>
      </c>
      <c r="J18" s="278" t="s">
        <v>236</v>
      </c>
      <c r="K18" s="278" t="s">
        <v>236</v>
      </c>
      <c r="L18" s="278" t="s">
        <v>236</v>
      </c>
      <c r="M18" s="278">
        <v>2</v>
      </c>
      <c r="N18" s="278" t="s">
        <v>236</v>
      </c>
      <c r="O18" s="278">
        <v>16</v>
      </c>
      <c r="P18" s="278">
        <v>13</v>
      </c>
    </row>
    <row r="19" spans="1:16" ht="15.75" customHeight="1">
      <c r="A19" s="305"/>
      <c r="B19" s="74" t="s">
        <v>368</v>
      </c>
      <c r="C19" s="310">
        <f t="shared" si="2"/>
        <v>8</v>
      </c>
      <c r="D19" s="278" t="s">
        <v>236</v>
      </c>
      <c r="E19" s="278" t="s">
        <v>236</v>
      </c>
      <c r="F19" s="278">
        <v>1</v>
      </c>
      <c r="G19" s="278" t="s">
        <v>236</v>
      </c>
      <c r="H19" s="278" t="s">
        <v>236</v>
      </c>
      <c r="I19" s="278" t="s">
        <v>236</v>
      </c>
      <c r="J19" s="278">
        <v>1</v>
      </c>
      <c r="K19" s="278" t="s">
        <v>236</v>
      </c>
      <c r="L19" s="278">
        <v>1</v>
      </c>
      <c r="M19" s="278">
        <v>5</v>
      </c>
      <c r="N19" s="278" t="s">
        <v>236</v>
      </c>
      <c r="O19" s="278">
        <v>35</v>
      </c>
      <c r="P19" s="278">
        <v>21</v>
      </c>
    </row>
    <row r="20" spans="1:16" ht="15.75" customHeight="1">
      <c r="A20" s="305"/>
      <c r="B20" s="74" t="s">
        <v>369</v>
      </c>
      <c r="C20" s="310">
        <f t="shared" si="2"/>
        <v>6</v>
      </c>
      <c r="D20" s="278" t="s">
        <v>236</v>
      </c>
      <c r="E20" s="278" t="s">
        <v>236</v>
      </c>
      <c r="F20" s="278">
        <v>1</v>
      </c>
      <c r="G20" s="278" t="s">
        <v>236</v>
      </c>
      <c r="H20" s="278" t="s">
        <v>236</v>
      </c>
      <c r="I20" s="278" t="s">
        <v>236</v>
      </c>
      <c r="J20" s="278" t="s">
        <v>236</v>
      </c>
      <c r="K20" s="278" t="s">
        <v>236</v>
      </c>
      <c r="L20" s="278">
        <v>3</v>
      </c>
      <c r="M20" s="278">
        <v>2</v>
      </c>
      <c r="N20" s="278" t="s">
        <v>236</v>
      </c>
      <c r="O20" s="278">
        <v>53</v>
      </c>
      <c r="P20" s="278">
        <v>44</v>
      </c>
    </row>
    <row r="21" spans="1:16" ht="15.75" customHeight="1">
      <c r="A21" s="305"/>
      <c r="B21" s="74" t="s">
        <v>869</v>
      </c>
      <c r="C21" s="310">
        <f t="shared" si="2"/>
        <v>7</v>
      </c>
      <c r="D21" s="278" t="s">
        <v>236</v>
      </c>
      <c r="E21" s="278" t="s">
        <v>236</v>
      </c>
      <c r="F21" s="278" t="s">
        <v>236</v>
      </c>
      <c r="G21" s="278" t="s">
        <v>236</v>
      </c>
      <c r="H21" s="278" t="s">
        <v>236</v>
      </c>
      <c r="I21" s="278">
        <v>1</v>
      </c>
      <c r="J21" s="278">
        <v>2</v>
      </c>
      <c r="K21" s="278" t="s">
        <v>236</v>
      </c>
      <c r="L21" s="278">
        <v>3</v>
      </c>
      <c r="M21" s="278">
        <v>1</v>
      </c>
      <c r="N21" s="278" t="s">
        <v>236</v>
      </c>
      <c r="O21" s="278">
        <v>22</v>
      </c>
      <c r="P21" s="278">
        <v>18</v>
      </c>
    </row>
    <row r="22" spans="1:16" ht="15.75" customHeight="1">
      <c r="A22" s="305"/>
      <c r="B22" s="74" t="s">
        <v>370</v>
      </c>
      <c r="C22" s="310">
        <f t="shared" si="2"/>
        <v>32</v>
      </c>
      <c r="D22" s="278" t="s">
        <v>236</v>
      </c>
      <c r="E22" s="278" t="s">
        <v>236</v>
      </c>
      <c r="F22" s="278" t="s">
        <v>236</v>
      </c>
      <c r="G22" s="278">
        <v>3</v>
      </c>
      <c r="H22" s="278" t="s">
        <v>236</v>
      </c>
      <c r="I22" s="278">
        <v>1</v>
      </c>
      <c r="J22" s="278">
        <v>13</v>
      </c>
      <c r="K22" s="278" t="s">
        <v>236</v>
      </c>
      <c r="L22" s="278">
        <v>3</v>
      </c>
      <c r="M22" s="278">
        <v>12</v>
      </c>
      <c r="N22" s="278" t="s">
        <v>236</v>
      </c>
      <c r="O22" s="278">
        <v>267</v>
      </c>
      <c r="P22" s="278">
        <v>226</v>
      </c>
    </row>
    <row r="23" spans="1:16" ht="15.75" customHeight="1">
      <c r="A23" s="305"/>
      <c r="B23" s="74" t="s">
        <v>371</v>
      </c>
      <c r="C23" s="310">
        <f t="shared" si="2"/>
        <v>14</v>
      </c>
      <c r="D23" s="278" t="s">
        <v>236</v>
      </c>
      <c r="E23" s="278" t="s">
        <v>236</v>
      </c>
      <c r="F23" s="278" t="s">
        <v>236</v>
      </c>
      <c r="G23" s="278" t="s">
        <v>236</v>
      </c>
      <c r="H23" s="278" t="s">
        <v>236</v>
      </c>
      <c r="I23" s="278">
        <v>1</v>
      </c>
      <c r="J23" s="278">
        <v>7</v>
      </c>
      <c r="K23" s="278" t="s">
        <v>236</v>
      </c>
      <c r="L23" s="278">
        <v>2</v>
      </c>
      <c r="M23" s="278">
        <v>4</v>
      </c>
      <c r="N23" s="278" t="s">
        <v>236</v>
      </c>
      <c r="O23" s="278">
        <v>34</v>
      </c>
      <c r="P23" s="278">
        <v>14</v>
      </c>
    </row>
    <row r="24" spans="1:16" ht="15.75" customHeight="1">
      <c r="A24" s="305"/>
      <c r="B24" s="74" t="s">
        <v>372</v>
      </c>
      <c r="C24" s="310">
        <f t="shared" si="2"/>
        <v>54</v>
      </c>
      <c r="D24" s="278" t="s">
        <v>236</v>
      </c>
      <c r="E24" s="278" t="s">
        <v>236</v>
      </c>
      <c r="F24" s="278">
        <v>2</v>
      </c>
      <c r="G24" s="278">
        <v>1</v>
      </c>
      <c r="H24" s="278" t="s">
        <v>236</v>
      </c>
      <c r="I24" s="278" t="s">
        <v>236</v>
      </c>
      <c r="J24" s="278">
        <v>19</v>
      </c>
      <c r="K24" s="278">
        <v>1</v>
      </c>
      <c r="L24" s="278">
        <v>4</v>
      </c>
      <c r="M24" s="278">
        <v>27</v>
      </c>
      <c r="N24" s="278" t="s">
        <v>236</v>
      </c>
      <c r="O24" s="278">
        <v>355</v>
      </c>
      <c r="P24" s="278">
        <v>290</v>
      </c>
    </row>
    <row r="25" spans="1:16" ht="15.75" customHeight="1">
      <c r="A25" s="305"/>
      <c r="B25" s="74" t="s">
        <v>373</v>
      </c>
      <c r="C25" s="310">
        <f t="shared" si="2"/>
        <v>8</v>
      </c>
      <c r="D25" s="278" t="s">
        <v>236</v>
      </c>
      <c r="E25" s="278" t="s">
        <v>236</v>
      </c>
      <c r="F25" s="278" t="s">
        <v>236</v>
      </c>
      <c r="G25" s="278" t="s">
        <v>236</v>
      </c>
      <c r="H25" s="278" t="s">
        <v>236</v>
      </c>
      <c r="I25" s="278" t="s">
        <v>236</v>
      </c>
      <c r="J25" s="278">
        <v>1</v>
      </c>
      <c r="K25" s="278" t="s">
        <v>236</v>
      </c>
      <c r="L25" s="278" t="s">
        <v>236</v>
      </c>
      <c r="M25" s="278">
        <v>7</v>
      </c>
      <c r="N25" s="278" t="s">
        <v>236</v>
      </c>
      <c r="O25" s="278">
        <v>13</v>
      </c>
      <c r="P25" s="278">
        <v>1</v>
      </c>
    </row>
    <row r="26" spans="1:16" ht="15.75" customHeight="1">
      <c r="A26" s="305"/>
      <c r="B26" s="74" t="s">
        <v>374</v>
      </c>
      <c r="C26" s="310">
        <f t="shared" si="2"/>
        <v>28</v>
      </c>
      <c r="D26" s="278" t="s">
        <v>236</v>
      </c>
      <c r="E26" s="278" t="s">
        <v>236</v>
      </c>
      <c r="F26" s="278">
        <v>1</v>
      </c>
      <c r="G26" s="278">
        <v>1</v>
      </c>
      <c r="H26" s="278" t="s">
        <v>236</v>
      </c>
      <c r="I26" s="278">
        <v>1</v>
      </c>
      <c r="J26" s="278">
        <v>15</v>
      </c>
      <c r="K26" s="278">
        <v>1</v>
      </c>
      <c r="L26" s="278">
        <v>2</v>
      </c>
      <c r="M26" s="278">
        <v>7</v>
      </c>
      <c r="N26" s="278" t="s">
        <v>236</v>
      </c>
      <c r="O26" s="278">
        <v>161</v>
      </c>
      <c r="P26" s="278">
        <v>124</v>
      </c>
    </row>
    <row r="27" spans="1:16" ht="15.75" customHeight="1">
      <c r="A27" s="305"/>
      <c r="B27" s="74" t="s">
        <v>375</v>
      </c>
      <c r="C27" s="310">
        <f t="shared" si="2"/>
        <v>17</v>
      </c>
      <c r="D27" s="278" t="s">
        <v>236</v>
      </c>
      <c r="E27" s="278" t="s">
        <v>236</v>
      </c>
      <c r="F27" s="278" t="s">
        <v>236</v>
      </c>
      <c r="G27" s="278" t="s">
        <v>236</v>
      </c>
      <c r="H27" s="278" t="s">
        <v>236</v>
      </c>
      <c r="I27" s="278" t="s">
        <v>236</v>
      </c>
      <c r="J27" s="278">
        <v>9</v>
      </c>
      <c r="K27" s="278" t="s">
        <v>236</v>
      </c>
      <c r="L27" s="278">
        <v>1</v>
      </c>
      <c r="M27" s="278">
        <v>7</v>
      </c>
      <c r="N27" s="278" t="s">
        <v>236</v>
      </c>
      <c r="O27" s="278">
        <v>194</v>
      </c>
      <c r="P27" s="278">
        <v>184</v>
      </c>
    </row>
    <row r="28" spans="1:16" ht="15.75" customHeight="1">
      <c r="A28" s="305"/>
      <c r="B28" s="74" t="s">
        <v>376</v>
      </c>
      <c r="C28" s="310">
        <f t="shared" si="2"/>
        <v>37</v>
      </c>
      <c r="D28" s="278" t="s">
        <v>236</v>
      </c>
      <c r="E28" s="278" t="s">
        <v>236</v>
      </c>
      <c r="F28" s="278">
        <v>3</v>
      </c>
      <c r="G28" s="278" t="s">
        <v>236</v>
      </c>
      <c r="H28" s="278" t="s">
        <v>236</v>
      </c>
      <c r="I28" s="278">
        <v>1</v>
      </c>
      <c r="J28" s="278">
        <v>11</v>
      </c>
      <c r="K28" s="278" t="s">
        <v>236</v>
      </c>
      <c r="L28" s="278">
        <v>16</v>
      </c>
      <c r="M28" s="278">
        <v>6</v>
      </c>
      <c r="N28" s="278" t="s">
        <v>236</v>
      </c>
      <c r="O28" s="278">
        <v>137</v>
      </c>
      <c r="P28" s="278">
        <v>84</v>
      </c>
    </row>
    <row r="29" spans="1:16" ht="15.75" customHeight="1">
      <c r="A29" s="305"/>
      <c r="B29" s="74" t="s">
        <v>377</v>
      </c>
      <c r="C29" s="310">
        <f t="shared" si="2"/>
        <v>6</v>
      </c>
      <c r="D29" s="278" t="s">
        <v>236</v>
      </c>
      <c r="E29" s="278" t="s">
        <v>236</v>
      </c>
      <c r="F29" s="278" t="s">
        <v>236</v>
      </c>
      <c r="G29" s="278" t="s">
        <v>236</v>
      </c>
      <c r="H29" s="278" t="s">
        <v>236</v>
      </c>
      <c r="I29" s="278" t="s">
        <v>236</v>
      </c>
      <c r="J29" s="278">
        <v>2</v>
      </c>
      <c r="K29" s="278" t="s">
        <v>236</v>
      </c>
      <c r="L29" s="278">
        <v>1</v>
      </c>
      <c r="M29" s="278">
        <v>3</v>
      </c>
      <c r="N29" s="278" t="s">
        <v>236</v>
      </c>
      <c r="O29" s="278">
        <v>249</v>
      </c>
      <c r="P29" s="278">
        <v>247</v>
      </c>
    </row>
    <row r="30" spans="1:16" ht="15.75" customHeight="1">
      <c r="A30" s="305"/>
      <c r="B30" s="74" t="s">
        <v>378</v>
      </c>
      <c r="C30" s="311" t="s">
        <v>236</v>
      </c>
      <c r="D30" s="307" t="s">
        <v>236</v>
      </c>
      <c r="E30" s="307" t="s">
        <v>236</v>
      </c>
      <c r="F30" s="307" t="s">
        <v>236</v>
      </c>
      <c r="G30" s="307" t="s">
        <v>236</v>
      </c>
      <c r="H30" s="307" t="s">
        <v>236</v>
      </c>
      <c r="I30" s="307" t="s">
        <v>236</v>
      </c>
      <c r="J30" s="307" t="s">
        <v>236</v>
      </c>
      <c r="K30" s="307" t="s">
        <v>236</v>
      </c>
      <c r="L30" s="307" t="s">
        <v>236</v>
      </c>
      <c r="M30" s="307" t="s">
        <v>236</v>
      </c>
      <c r="N30" s="307" t="s">
        <v>236</v>
      </c>
      <c r="O30" s="307" t="s">
        <v>236</v>
      </c>
      <c r="P30" s="307" t="s">
        <v>236</v>
      </c>
    </row>
    <row r="31" spans="1:16" ht="15.75" customHeight="1">
      <c r="A31" s="305"/>
      <c r="B31" s="74" t="s">
        <v>379</v>
      </c>
      <c r="C31" s="310">
        <f aca="true" t="shared" si="3" ref="C31:C42">SUM(D31:N31)</f>
        <v>2</v>
      </c>
      <c r="D31" s="278" t="s">
        <v>236</v>
      </c>
      <c r="E31" s="278" t="s">
        <v>236</v>
      </c>
      <c r="F31" s="278" t="s">
        <v>236</v>
      </c>
      <c r="G31" s="278" t="s">
        <v>236</v>
      </c>
      <c r="H31" s="278" t="s">
        <v>236</v>
      </c>
      <c r="I31" s="278" t="s">
        <v>236</v>
      </c>
      <c r="J31" s="278" t="s">
        <v>236</v>
      </c>
      <c r="K31" s="278" t="s">
        <v>236</v>
      </c>
      <c r="L31" s="278" t="s">
        <v>236</v>
      </c>
      <c r="M31" s="278">
        <v>2</v>
      </c>
      <c r="N31" s="278" t="s">
        <v>236</v>
      </c>
      <c r="O31" s="278">
        <v>46</v>
      </c>
      <c r="P31" s="278">
        <v>46</v>
      </c>
    </row>
    <row r="32" spans="1:16" ht="15.75" customHeight="1">
      <c r="A32" s="305"/>
      <c r="B32" s="74" t="s">
        <v>380</v>
      </c>
      <c r="C32" s="310">
        <f t="shared" si="3"/>
        <v>11</v>
      </c>
      <c r="D32" s="278" t="s">
        <v>236</v>
      </c>
      <c r="E32" s="278" t="s">
        <v>236</v>
      </c>
      <c r="F32" s="278">
        <v>1</v>
      </c>
      <c r="G32" s="278" t="s">
        <v>236</v>
      </c>
      <c r="H32" s="278" t="s">
        <v>236</v>
      </c>
      <c r="I32" s="278" t="s">
        <v>236</v>
      </c>
      <c r="J32" s="278">
        <v>1</v>
      </c>
      <c r="K32" s="278" t="s">
        <v>236</v>
      </c>
      <c r="L32" s="278">
        <v>7</v>
      </c>
      <c r="M32" s="278">
        <v>2</v>
      </c>
      <c r="N32" s="278" t="s">
        <v>236</v>
      </c>
      <c r="O32" s="278">
        <v>32</v>
      </c>
      <c r="P32" s="278">
        <v>10</v>
      </c>
    </row>
    <row r="33" spans="1:16" ht="15.75" customHeight="1">
      <c r="A33" s="305"/>
      <c r="B33" s="74" t="s">
        <v>381</v>
      </c>
      <c r="C33" s="310">
        <f t="shared" si="3"/>
        <v>4</v>
      </c>
      <c r="D33" s="278" t="s">
        <v>236</v>
      </c>
      <c r="E33" s="278" t="s">
        <v>236</v>
      </c>
      <c r="F33" s="278">
        <v>1</v>
      </c>
      <c r="G33" s="278" t="s">
        <v>236</v>
      </c>
      <c r="H33" s="278" t="s">
        <v>236</v>
      </c>
      <c r="I33" s="278" t="s">
        <v>236</v>
      </c>
      <c r="J33" s="278" t="s">
        <v>236</v>
      </c>
      <c r="K33" s="278" t="s">
        <v>236</v>
      </c>
      <c r="L33" s="278">
        <v>1</v>
      </c>
      <c r="M33" s="278">
        <v>2</v>
      </c>
      <c r="N33" s="278" t="s">
        <v>236</v>
      </c>
      <c r="O33" s="278">
        <v>22</v>
      </c>
      <c r="P33" s="278">
        <v>17</v>
      </c>
    </row>
    <row r="34" spans="1:16" ht="15.75" customHeight="1">
      <c r="A34" s="305"/>
      <c r="B34" s="74" t="s">
        <v>870</v>
      </c>
      <c r="C34" s="310">
        <f t="shared" si="3"/>
        <v>9</v>
      </c>
      <c r="D34" s="278" t="s">
        <v>236</v>
      </c>
      <c r="E34" s="278" t="s">
        <v>236</v>
      </c>
      <c r="F34" s="278">
        <v>2</v>
      </c>
      <c r="G34" s="278" t="s">
        <v>236</v>
      </c>
      <c r="H34" s="278" t="s">
        <v>236</v>
      </c>
      <c r="I34" s="278" t="s">
        <v>236</v>
      </c>
      <c r="J34" s="278" t="s">
        <v>236</v>
      </c>
      <c r="K34" s="278">
        <v>1</v>
      </c>
      <c r="L34" s="278">
        <v>2</v>
      </c>
      <c r="M34" s="278">
        <v>4</v>
      </c>
      <c r="N34" s="278" t="s">
        <v>236</v>
      </c>
      <c r="O34" s="278">
        <v>28</v>
      </c>
      <c r="P34" s="278">
        <v>14</v>
      </c>
    </row>
    <row r="35" spans="1:16" ht="15.75" customHeight="1">
      <c r="A35" s="305"/>
      <c r="B35" s="74" t="s">
        <v>382</v>
      </c>
      <c r="C35" s="310">
        <f t="shared" si="3"/>
        <v>39</v>
      </c>
      <c r="D35" s="278" t="s">
        <v>236</v>
      </c>
      <c r="E35" s="278" t="s">
        <v>236</v>
      </c>
      <c r="F35" s="278">
        <v>3</v>
      </c>
      <c r="G35" s="278">
        <v>1</v>
      </c>
      <c r="H35" s="278" t="s">
        <v>236</v>
      </c>
      <c r="I35" s="278" t="s">
        <v>236</v>
      </c>
      <c r="J35" s="278">
        <v>16</v>
      </c>
      <c r="K35" s="278" t="s">
        <v>236</v>
      </c>
      <c r="L35" s="278">
        <v>2</v>
      </c>
      <c r="M35" s="278">
        <v>17</v>
      </c>
      <c r="N35" s="278" t="s">
        <v>236</v>
      </c>
      <c r="O35" s="278">
        <v>141</v>
      </c>
      <c r="P35" s="278">
        <v>67</v>
      </c>
    </row>
    <row r="36" spans="1:16" ht="15.75" customHeight="1">
      <c r="A36" s="305"/>
      <c r="B36" s="74" t="s">
        <v>383</v>
      </c>
      <c r="C36" s="310">
        <f t="shared" si="3"/>
        <v>24</v>
      </c>
      <c r="D36" s="278" t="s">
        <v>236</v>
      </c>
      <c r="E36" s="278" t="s">
        <v>236</v>
      </c>
      <c r="F36" s="278">
        <v>2</v>
      </c>
      <c r="G36" s="278">
        <v>2</v>
      </c>
      <c r="H36" s="278" t="s">
        <v>236</v>
      </c>
      <c r="I36" s="278" t="s">
        <v>236</v>
      </c>
      <c r="J36" s="278">
        <v>5</v>
      </c>
      <c r="K36" s="278" t="s">
        <v>236</v>
      </c>
      <c r="L36" s="278">
        <v>5</v>
      </c>
      <c r="M36" s="278">
        <v>9</v>
      </c>
      <c r="N36" s="278">
        <v>1</v>
      </c>
      <c r="O36" s="278">
        <v>131</v>
      </c>
      <c r="P36" s="278">
        <v>107</v>
      </c>
    </row>
    <row r="37" spans="1:16" ht="15.75" customHeight="1">
      <c r="A37" s="305"/>
      <c r="B37" s="74" t="s">
        <v>384</v>
      </c>
      <c r="C37" s="310">
        <f t="shared" si="3"/>
        <v>72</v>
      </c>
      <c r="D37" s="278" t="s">
        <v>236</v>
      </c>
      <c r="E37" s="278" t="s">
        <v>236</v>
      </c>
      <c r="F37" s="278">
        <v>4</v>
      </c>
      <c r="G37" s="278">
        <v>3</v>
      </c>
      <c r="H37" s="278" t="s">
        <v>236</v>
      </c>
      <c r="I37" s="278">
        <v>2</v>
      </c>
      <c r="J37" s="278">
        <v>31</v>
      </c>
      <c r="K37" s="278">
        <v>1</v>
      </c>
      <c r="L37" s="278">
        <v>10</v>
      </c>
      <c r="M37" s="278">
        <v>21</v>
      </c>
      <c r="N37" s="278" t="s">
        <v>236</v>
      </c>
      <c r="O37" s="278">
        <v>461</v>
      </c>
      <c r="P37" s="278">
        <v>346</v>
      </c>
    </row>
    <row r="38" spans="1:16" ht="15.75" customHeight="1">
      <c r="A38" s="305"/>
      <c r="B38" s="74" t="s">
        <v>385</v>
      </c>
      <c r="C38" s="310">
        <f t="shared" si="3"/>
        <v>10</v>
      </c>
      <c r="D38" s="278" t="s">
        <v>236</v>
      </c>
      <c r="E38" s="278" t="s">
        <v>236</v>
      </c>
      <c r="F38" s="278">
        <v>2</v>
      </c>
      <c r="G38" s="278">
        <v>2</v>
      </c>
      <c r="H38" s="278" t="s">
        <v>236</v>
      </c>
      <c r="I38" s="278" t="s">
        <v>236</v>
      </c>
      <c r="J38" s="278">
        <v>4</v>
      </c>
      <c r="K38" s="278" t="s">
        <v>236</v>
      </c>
      <c r="L38" s="278">
        <v>1</v>
      </c>
      <c r="M38" s="278">
        <v>1</v>
      </c>
      <c r="N38" s="278" t="s">
        <v>236</v>
      </c>
      <c r="O38" s="278">
        <v>25</v>
      </c>
      <c r="P38" s="278">
        <v>11</v>
      </c>
    </row>
    <row r="39" spans="1:16" ht="15.75" customHeight="1">
      <c r="A39" s="305"/>
      <c r="B39" s="74" t="s">
        <v>386</v>
      </c>
      <c r="C39" s="310">
        <f t="shared" si="3"/>
        <v>10</v>
      </c>
      <c r="D39" s="278" t="s">
        <v>236</v>
      </c>
      <c r="E39" s="278" t="s">
        <v>236</v>
      </c>
      <c r="F39" s="278" t="s">
        <v>236</v>
      </c>
      <c r="G39" s="278" t="s">
        <v>236</v>
      </c>
      <c r="H39" s="278" t="s">
        <v>236</v>
      </c>
      <c r="I39" s="278" t="s">
        <v>236</v>
      </c>
      <c r="J39" s="278">
        <v>6</v>
      </c>
      <c r="K39" s="278" t="s">
        <v>236</v>
      </c>
      <c r="L39" s="278" t="s">
        <v>236</v>
      </c>
      <c r="M39" s="278">
        <v>4</v>
      </c>
      <c r="N39" s="278" t="s">
        <v>236</v>
      </c>
      <c r="O39" s="278">
        <v>144</v>
      </c>
      <c r="P39" s="278">
        <v>133</v>
      </c>
    </row>
    <row r="40" spans="1:16" ht="15.75" customHeight="1">
      <c r="A40" s="305"/>
      <c r="B40" s="74" t="s">
        <v>387</v>
      </c>
      <c r="C40" s="310">
        <f t="shared" si="3"/>
        <v>9</v>
      </c>
      <c r="D40" s="278" t="s">
        <v>236</v>
      </c>
      <c r="E40" s="278" t="s">
        <v>236</v>
      </c>
      <c r="F40" s="278" t="s">
        <v>236</v>
      </c>
      <c r="G40" s="278" t="s">
        <v>236</v>
      </c>
      <c r="H40" s="278" t="s">
        <v>236</v>
      </c>
      <c r="I40" s="278" t="s">
        <v>236</v>
      </c>
      <c r="J40" s="278">
        <v>3</v>
      </c>
      <c r="K40" s="278" t="s">
        <v>236</v>
      </c>
      <c r="L40" s="278">
        <v>1</v>
      </c>
      <c r="M40" s="278">
        <v>5</v>
      </c>
      <c r="N40" s="278" t="s">
        <v>236</v>
      </c>
      <c r="O40" s="278">
        <v>95</v>
      </c>
      <c r="P40" s="278">
        <v>83</v>
      </c>
    </row>
    <row r="41" spans="1:16" ht="15.75" customHeight="1">
      <c r="A41" s="305"/>
      <c r="B41" s="74" t="s">
        <v>388</v>
      </c>
      <c r="C41" s="310">
        <f t="shared" si="3"/>
        <v>6</v>
      </c>
      <c r="D41" s="278" t="s">
        <v>236</v>
      </c>
      <c r="E41" s="278" t="s">
        <v>236</v>
      </c>
      <c r="F41" s="278">
        <v>1</v>
      </c>
      <c r="G41" s="278" t="s">
        <v>236</v>
      </c>
      <c r="H41" s="278" t="s">
        <v>236</v>
      </c>
      <c r="I41" s="278" t="s">
        <v>236</v>
      </c>
      <c r="J41" s="278">
        <v>2</v>
      </c>
      <c r="K41" s="278" t="s">
        <v>236</v>
      </c>
      <c r="L41" s="278" t="s">
        <v>236</v>
      </c>
      <c r="M41" s="278">
        <v>3</v>
      </c>
      <c r="N41" s="278" t="s">
        <v>236</v>
      </c>
      <c r="O41" s="278">
        <v>26</v>
      </c>
      <c r="P41" s="278">
        <v>18</v>
      </c>
    </row>
    <row r="42" spans="1:16" ht="15.75" customHeight="1">
      <c r="A42" s="305"/>
      <c r="B42" s="74" t="s">
        <v>389</v>
      </c>
      <c r="C42" s="310">
        <f t="shared" si="3"/>
        <v>4</v>
      </c>
      <c r="D42" s="278" t="s">
        <v>236</v>
      </c>
      <c r="E42" s="278" t="s">
        <v>236</v>
      </c>
      <c r="F42" s="278" t="s">
        <v>236</v>
      </c>
      <c r="G42" s="278" t="s">
        <v>236</v>
      </c>
      <c r="H42" s="278" t="s">
        <v>236</v>
      </c>
      <c r="I42" s="278" t="s">
        <v>236</v>
      </c>
      <c r="J42" s="278">
        <v>1</v>
      </c>
      <c r="K42" s="278" t="s">
        <v>236</v>
      </c>
      <c r="L42" s="278">
        <v>1</v>
      </c>
      <c r="M42" s="278">
        <v>2</v>
      </c>
      <c r="N42" s="278" t="s">
        <v>236</v>
      </c>
      <c r="O42" s="278">
        <v>5</v>
      </c>
      <c r="P42" s="278">
        <v>3</v>
      </c>
    </row>
    <row r="43" spans="1:16" ht="15.75" customHeight="1">
      <c r="A43" s="305"/>
      <c r="B43" s="74" t="s">
        <v>390</v>
      </c>
      <c r="C43" s="311" t="s">
        <v>236</v>
      </c>
      <c r="D43" s="307" t="s">
        <v>236</v>
      </c>
      <c r="E43" s="307" t="s">
        <v>236</v>
      </c>
      <c r="F43" s="307" t="s">
        <v>236</v>
      </c>
      <c r="G43" s="307" t="s">
        <v>236</v>
      </c>
      <c r="H43" s="307" t="s">
        <v>236</v>
      </c>
      <c r="I43" s="307" t="s">
        <v>236</v>
      </c>
      <c r="J43" s="307" t="s">
        <v>236</v>
      </c>
      <c r="K43" s="307" t="s">
        <v>236</v>
      </c>
      <c r="L43" s="307" t="s">
        <v>236</v>
      </c>
      <c r="M43" s="307" t="s">
        <v>236</v>
      </c>
      <c r="N43" s="307" t="s">
        <v>236</v>
      </c>
      <c r="O43" s="307" t="s">
        <v>236</v>
      </c>
      <c r="P43" s="307" t="s">
        <v>236</v>
      </c>
    </row>
    <row r="44" spans="1:16" ht="15.75" customHeight="1">
      <c r="A44" s="305"/>
      <c r="B44" s="74" t="s">
        <v>391</v>
      </c>
      <c r="C44" s="310">
        <f aca="true" t="shared" si="4" ref="C44:C85">SUM(D44:N44)</f>
        <v>163</v>
      </c>
      <c r="D44" s="278" t="s">
        <v>236</v>
      </c>
      <c r="E44" s="278" t="s">
        <v>236</v>
      </c>
      <c r="F44" s="278">
        <v>2</v>
      </c>
      <c r="G44" s="278">
        <v>1</v>
      </c>
      <c r="H44" s="278" t="s">
        <v>236</v>
      </c>
      <c r="I44" s="278">
        <v>1</v>
      </c>
      <c r="J44" s="278">
        <v>90</v>
      </c>
      <c r="K44" s="278">
        <v>2</v>
      </c>
      <c r="L44" s="278">
        <v>7</v>
      </c>
      <c r="M44" s="278">
        <v>59</v>
      </c>
      <c r="N44" s="278">
        <v>1</v>
      </c>
      <c r="O44" s="278">
        <v>1038</v>
      </c>
      <c r="P44" s="278">
        <v>859</v>
      </c>
    </row>
    <row r="45" spans="1:16" ht="15.75" customHeight="1">
      <c r="A45" s="305"/>
      <c r="B45" s="74" t="s">
        <v>392</v>
      </c>
      <c r="C45" s="310">
        <f t="shared" si="4"/>
        <v>24</v>
      </c>
      <c r="D45" s="278" t="s">
        <v>236</v>
      </c>
      <c r="E45" s="278" t="s">
        <v>236</v>
      </c>
      <c r="F45" s="278" t="s">
        <v>236</v>
      </c>
      <c r="G45" s="278" t="s">
        <v>236</v>
      </c>
      <c r="H45" s="278" t="s">
        <v>236</v>
      </c>
      <c r="I45" s="278" t="s">
        <v>236</v>
      </c>
      <c r="J45" s="278">
        <v>12</v>
      </c>
      <c r="K45" s="278" t="s">
        <v>236</v>
      </c>
      <c r="L45" s="278">
        <v>6</v>
      </c>
      <c r="M45" s="278">
        <v>6</v>
      </c>
      <c r="N45" s="278" t="s">
        <v>236</v>
      </c>
      <c r="O45" s="278">
        <v>312</v>
      </c>
      <c r="P45" s="278">
        <v>277</v>
      </c>
    </row>
    <row r="46" spans="1:16" ht="15.75" customHeight="1">
      <c r="A46" s="305"/>
      <c r="B46" s="74" t="s">
        <v>393</v>
      </c>
      <c r="C46" s="310">
        <f t="shared" si="4"/>
        <v>14</v>
      </c>
      <c r="D46" s="278" t="s">
        <v>236</v>
      </c>
      <c r="E46" s="278" t="s">
        <v>236</v>
      </c>
      <c r="F46" s="278" t="s">
        <v>236</v>
      </c>
      <c r="G46" s="278" t="s">
        <v>236</v>
      </c>
      <c r="H46" s="278" t="s">
        <v>236</v>
      </c>
      <c r="I46" s="278" t="s">
        <v>236</v>
      </c>
      <c r="J46" s="278">
        <v>8</v>
      </c>
      <c r="K46" s="278" t="s">
        <v>236</v>
      </c>
      <c r="L46" s="278">
        <v>1</v>
      </c>
      <c r="M46" s="278">
        <v>5</v>
      </c>
      <c r="N46" s="278" t="s">
        <v>236</v>
      </c>
      <c r="O46" s="278">
        <v>97</v>
      </c>
      <c r="P46" s="278">
        <v>76</v>
      </c>
    </row>
    <row r="47" spans="1:16" ht="15.75" customHeight="1">
      <c r="A47" s="305"/>
      <c r="B47" s="74" t="s">
        <v>394</v>
      </c>
      <c r="C47" s="310">
        <f t="shared" si="4"/>
        <v>9</v>
      </c>
      <c r="D47" s="278" t="s">
        <v>236</v>
      </c>
      <c r="E47" s="278" t="s">
        <v>236</v>
      </c>
      <c r="F47" s="278" t="s">
        <v>236</v>
      </c>
      <c r="G47" s="278" t="s">
        <v>236</v>
      </c>
      <c r="H47" s="278" t="s">
        <v>236</v>
      </c>
      <c r="I47" s="278" t="s">
        <v>236</v>
      </c>
      <c r="J47" s="278">
        <v>3</v>
      </c>
      <c r="K47" s="278" t="s">
        <v>236</v>
      </c>
      <c r="L47" s="278">
        <v>1</v>
      </c>
      <c r="M47" s="278">
        <v>5</v>
      </c>
      <c r="N47" s="278" t="s">
        <v>236</v>
      </c>
      <c r="O47" s="278">
        <v>70</v>
      </c>
      <c r="P47" s="278">
        <v>61</v>
      </c>
    </row>
    <row r="48" spans="1:16" ht="15.75" customHeight="1">
      <c r="A48" s="305"/>
      <c r="B48" s="74" t="s">
        <v>395</v>
      </c>
      <c r="C48" s="310">
        <f t="shared" si="4"/>
        <v>8</v>
      </c>
      <c r="D48" s="278" t="s">
        <v>236</v>
      </c>
      <c r="E48" s="278" t="s">
        <v>236</v>
      </c>
      <c r="F48" s="278" t="s">
        <v>236</v>
      </c>
      <c r="G48" s="278" t="s">
        <v>236</v>
      </c>
      <c r="H48" s="278" t="s">
        <v>236</v>
      </c>
      <c r="I48" s="278" t="s">
        <v>236</v>
      </c>
      <c r="J48" s="278">
        <v>5</v>
      </c>
      <c r="K48" s="278" t="s">
        <v>236</v>
      </c>
      <c r="L48" s="278" t="s">
        <v>236</v>
      </c>
      <c r="M48" s="278">
        <v>3</v>
      </c>
      <c r="N48" s="278" t="s">
        <v>236</v>
      </c>
      <c r="O48" s="278">
        <v>33</v>
      </c>
      <c r="P48" s="278">
        <v>16</v>
      </c>
    </row>
    <row r="49" spans="1:16" ht="15.75" customHeight="1">
      <c r="A49" s="305"/>
      <c r="B49" s="74" t="s">
        <v>396</v>
      </c>
      <c r="C49" s="310">
        <f t="shared" si="4"/>
        <v>29</v>
      </c>
      <c r="D49" s="278" t="s">
        <v>236</v>
      </c>
      <c r="E49" s="278" t="s">
        <v>236</v>
      </c>
      <c r="F49" s="278">
        <v>1</v>
      </c>
      <c r="G49" s="278" t="s">
        <v>236</v>
      </c>
      <c r="H49" s="278" t="s">
        <v>236</v>
      </c>
      <c r="I49" s="278">
        <v>1</v>
      </c>
      <c r="J49" s="278">
        <v>19</v>
      </c>
      <c r="K49" s="278" t="s">
        <v>236</v>
      </c>
      <c r="L49" s="278">
        <v>4</v>
      </c>
      <c r="M49" s="278">
        <v>4</v>
      </c>
      <c r="N49" s="278" t="s">
        <v>236</v>
      </c>
      <c r="O49" s="278">
        <v>170</v>
      </c>
      <c r="P49" s="278">
        <v>137</v>
      </c>
    </row>
    <row r="50" spans="1:16" ht="15.75" customHeight="1">
      <c r="A50" s="305"/>
      <c r="B50" s="74" t="s">
        <v>397</v>
      </c>
      <c r="C50" s="310">
        <f t="shared" si="4"/>
        <v>171</v>
      </c>
      <c r="D50" s="278" t="s">
        <v>236</v>
      </c>
      <c r="E50" s="278" t="s">
        <v>236</v>
      </c>
      <c r="F50" s="278">
        <v>4</v>
      </c>
      <c r="G50" s="278">
        <v>1</v>
      </c>
      <c r="H50" s="278" t="s">
        <v>236</v>
      </c>
      <c r="I50" s="278" t="s">
        <v>236</v>
      </c>
      <c r="J50" s="278">
        <v>105</v>
      </c>
      <c r="K50" s="278">
        <v>4</v>
      </c>
      <c r="L50" s="278">
        <v>6</v>
      </c>
      <c r="M50" s="278">
        <v>51</v>
      </c>
      <c r="N50" s="278" t="s">
        <v>236</v>
      </c>
      <c r="O50" s="278">
        <v>1182</v>
      </c>
      <c r="P50" s="278">
        <v>887</v>
      </c>
    </row>
    <row r="51" spans="1:16" ht="15.75" customHeight="1">
      <c r="A51" s="305"/>
      <c r="B51" s="74" t="s">
        <v>398</v>
      </c>
      <c r="C51" s="310">
        <f t="shared" si="4"/>
        <v>28</v>
      </c>
      <c r="D51" s="278" t="s">
        <v>236</v>
      </c>
      <c r="E51" s="278" t="s">
        <v>236</v>
      </c>
      <c r="F51" s="278">
        <v>1</v>
      </c>
      <c r="G51" s="278">
        <v>1</v>
      </c>
      <c r="H51" s="278" t="s">
        <v>236</v>
      </c>
      <c r="I51" s="278" t="s">
        <v>236</v>
      </c>
      <c r="J51" s="278">
        <v>16</v>
      </c>
      <c r="K51" s="278" t="s">
        <v>236</v>
      </c>
      <c r="L51" s="278">
        <v>1</v>
      </c>
      <c r="M51" s="278">
        <v>9</v>
      </c>
      <c r="N51" s="278" t="s">
        <v>236</v>
      </c>
      <c r="O51" s="278">
        <v>116</v>
      </c>
      <c r="P51" s="278">
        <v>76</v>
      </c>
    </row>
    <row r="52" spans="1:16" ht="15.75" customHeight="1">
      <c r="A52" s="305"/>
      <c r="B52" s="74" t="s">
        <v>399</v>
      </c>
      <c r="C52" s="310">
        <f t="shared" si="4"/>
        <v>30</v>
      </c>
      <c r="D52" s="278" t="s">
        <v>236</v>
      </c>
      <c r="E52" s="278" t="s">
        <v>236</v>
      </c>
      <c r="F52" s="278" t="s">
        <v>236</v>
      </c>
      <c r="G52" s="278" t="s">
        <v>236</v>
      </c>
      <c r="H52" s="278" t="s">
        <v>236</v>
      </c>
      <c r="I52" s="278" t="s">
        <v>236</v>
      </c>
      <c r="J52" s="278">
        <v>23</v>
      </c>
      <c r="K52" s="278" t="s">
        <v>236</v>
      </c>
      <c r="L52" s="278" t="s">
        <v>236</v>
      </c>
      <c r="M52" s="278">
        <v>7</v>
      </c>
      <c r="N52" s="278" t="s">
        <v>236</v>
      </c>
      <c r="O52" s="278">
        <v>203</v>
      </c>
      <c r="P52" s="278">
        <v>157</v>
      </c>
    </row>
    <row r="53" spans="1:16" ht="15.75" customHeight="1" thickBot="1">
      <c r="A53" s="318"/>
      <c r="B53" s="210" t="s">
        <v>400</v>
      </c>
      <c r="C53" s="319">
        <f t="shared" si="4"/>
        <v>2</v>
      </c>
      <c r="D53" s="271" t="s">
        <v>236</v>
      </c>
      <c r="E53" s="271" t="s">
        <v>236</v>
      </c>
      <c r="F53" s="271" t="s">
        <v>236</v>
      </c>
      <c r="G53" s="271" t="s">
        <v>236</v>
      </c>
      <c r="H53" s="271" t="s">
        <v>236</v>
      </c>
      <c r="I53" s="271" t="s">
        <v>236</v>
      </c>
      <c r="J53" s="271" t="s">
        <v>236</v>
      </c>
      <c r="K53" s="271" t="s">
        <v>236</v>
      </c>
      <c r="L53" s="271">
        <v>2</v>
      </c>
      <c r="M53" s="271" t="s">
        <v>236</v>
      </c>
      <c r="N53" s="271" t="s">
        <v>236</v>
      </c>
      <c r="O53" s="271">
        <v>6</v>
      </c>
      <c r="P53" s="271">
        <v>1</v>
      </c>
    </row>
    <row r="54" spans="1:16" ht="17.25">
      <c r="A54" s="45" t="s">
        <v>883</v>
      </c>
      <c r="B54" s="45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5" spans="1:16" ht="12" thickBo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</row>
    <row r="56" spans="1:16" ht="13.5" customHeight="1">
      <c r="A56" s="533" t="s">
        <v>355</v>
      </c>
      <c r="B56" s="525"/>
      <c r="C56" s="525" t="s">
        <v>775</v>
      </c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 t="s">
        <v>776</v>
      </c>
      <c r="P56" s="526"/>
    </row>
    <row r="57" spans="1:16" ht="6.75" customHeight="1">
      <c r="A57" s="534"/>
      <c r="B57" s="535"/>
      <c r="C57" s="527" t="s">
        <v>25</v>
      </c>
      <c r="D57" s="528" t="s">
        <v>345</v>
      </c>
      <c r="E57" s="527" t="s">
        <v>347</v>
      </c>
      <c r="F57" s="527" t="s">
        <v>92</v>
      </c>
      <c r="G57" s="527" t="s">
        <v>188</v>
      </c>
      <c r="H57" s="530" t="s">
        <v>346</v>
      </c>
      <c r="I57" s="528" t="s">
        <v>348</v>
      </c>
      <c r="J57" s="529" t="s">
        <v>349</v>
      </c>
      <c r="K57" s="528" t="s">
        <v>350</v>
      </c>
      <c r="L57" s="528" t="s">
        <v>351</v>
      </c>
      <c r="M57" s="528" t="s">
        <v>352</v>
      </c>
      <c r="N57" s="527" t="s">
        <v>353</v>
      </c>
      <c r="O57" s="531" t="s">
        <v>25</v>
      </c>
      <c r="P57" s="303"/>
    </row>
    <row r="58" spans="1:16" ht="27" customHeight="1">
      <c r="A58" s="534"/>
      <c r="B58" s="535"/>
      <c r="C58" s="527"/>
      <c r="D58" s="528"/>
      <c r="E58" s="527"/>
      <c r="F58" s="527"/>
      <c r="G58" s="527"/>
      <c r="H58" s="530"/>
      <c r="I58" s="528"/>
      <c r="J58" s="529"/>
      <c r="K58" s="528"/>
      <c r="L58" s="528"/>
      <c r="M58" s="528"/>
      <c r="N58" s="527"/>
      <c r="O58" s="527"/>
      <c r="P58" s="304" t="s">
        <v>354</v>
      </c>
    </row>
    <row r="59" spans="1:16" ht="15" customHeight="1">
      <c r="A59" s="305"/>
      <c r="B59" s="74" t="s">
        <v>401</v>
      </c>
      <c r="C59" s="310">
        <f t="shared" si="4"/>
        <v>2</v>
      </c>
      <c r="D59" s="278" t="s">
        <v>236</v>
      </c>
      <c r="E59" s="278" t="s">
        <v>236</v>
      </c>
      <c r="F59" s="278" t="s">
        <v>236</v>
      </c>
      <c r="G59" s="278" t="s">
        <v>236</v>
      </c>
      <c r="H59" s="278" t="s">
        <v>236</v>
      </c>
      <c r="I59" s="278" t="s">
        <v>236</v>
      </c>
      <c r="J59" s="278" t="s">
        <v>236</v>
      </c>
      <c r="K59" s="278" t="s">
        <v>236</v>
      </c>
      <c r="L59" s="278" t="s">
        <v>236</v>
      </c>
      <c r="M59" s="278">
        <v>2</v>
      </c>
      <c r="N59" s="278" t="s">
        <v>236</v>
      </c>
      <c r="O59" s="278">
        <v>14</v>
      </c>
      <c r="P59" s="278">
        <v>7</v>
      </c>
    </row>
    <row r="60" spans="1:16" ht="15" customHeight="1">
      <c r="A60" s="305"/>
      <c r="B60" s="74" t="s">
        <v>402</v>
      </c>
      <c r="C60" s="310">
        <f t="shared" si="4"/>
        <v>2</v>
      </c>
      <c r="D60" s="278" t="s">
        <v>236</v>
      </c>
      <c r="E60" s="278" t="s">
        <v>236</v>
      </c>
      <c r="F60" s="278" t="s">
        <v>236</v>
      </c>
      <c r="G60" s="278" t="s">
        <v>236</v>
      </c>
      <c r="H60" s="278" t="s">
        <v>236</v>
      </c>
      <c r="I60" s="278" t="s">
        <v>236</v>
      </c>
      <c r="J60" s="278" t="s">
        <v>236</v>
      </c>
      <c r="K60" s="278" t="s">
        <v>236</v>
      </c>
      <c r="L60" s="278">
        <v>2</v>
      </c>
      <c r="M60" s="278" t="s">
        <v>236</v>
      </c>
      <c r="N60" s="278" t="s">
        <v>236</v>
      </c>
      <c r="O60" s="278">
        <v>16</v>
      </c>
      <c r="P60" s="278">
        <v>10</v>
      </c>
    </row>
    <row r="61" spans="1:16" ht="15" customHeight="1">
      <c r="A61" s="305"/>
      <c r="B61" s="74" t="s">
        <v>403</v>
      </c>
      <c r="C61" s="310">
        <f t="shared" si="4"/>
        <v>41</v>
      </c>
      <c r="D61" s="278" t="s">
        <v>236</v>
      </c>
      <c r="E61" s="278" t="s">
        <v>236</v>
      </c>
      <c r="F61" s="278" t="s">
        <v>236</v>
      </c>
      <c r="G61" s="278">
        <v>1</v>
      </c>
      <c r="H61" s="278" t="s">
        <v>236</v>
      </c>
      <c r="I61" s="278" t="s">
        <v>236</v>
      </c>
      <c r="J61" s="278">
        <v>19</v>
      </c>
      <c r="K61" s="278" t="s">
        <v>236</v>
      </c>
      <c r="L61" s="278">
        <v>1</v>
      </c>
      <c r="M61" s="278">
        <v>20</v>
      </c>
      <c r="N61" s="278" t="s">
        <v>236</v>
      </c>
      <c r="O61" s="278">
        <v>185</v>
      </c>
      <c r="P61" s="278">
        <v>124</v>
      </c>
    </row>
    <row r="62" spans="1:16" ht="15" customHeight="1">
      <c r="A62" s="305"/>
      <c r="B62" s="74" t="s">
        <v>404</v>
      </c>
      <c r="C62" s="310">
        <f t="shared" si="4"/>
        <v>3</v>
      </c>
      <c r="D62" s="278" t="s">
        <v>236</v>
      </c>
      <c r="E62" s="278" t="s">
        <v>236</v>
      </c>
      <c r="F62" s="278">
        <v>1</v>
      </c>
      <c r="G62" s="278" t="s">
        <v>236</v>
      </c>
      <c r="H62" s="278" t="s">
        <v>236</v>
      </c>
      <c r="I62" s="278" t="s">
        <v>236</v>
      </c>
      <c r="J62" s="278">
        <v>1</v>
      </c>
      <c r="K62" s="278" t="s">
        <v>236</v>
      </c>
      <c r="L62" s="278" t="s">
        <v>236</v>
      </c>
      <c r="M62" s="278">
        <v>1</v>
      </c>
      <c r="N62" s="278" t="s">
        <v>236</v>
      </c>
      <c r="O62" s="278">
        <v>8</v>
      </c>
      <c r="P62" s="278">
        <v>5</v>
      </c>
    </row>
    <row r="63" spans="1:16" ht="15" customHeight="1">
      <c r="A63" s="305"/>
      <c r="B63" s="74" t="s">
        <v>405</v>
      </c>
      <c r="C63" s="310">
        <f t="shared" si="4"/>
        <v>16</v>
      </c>
      <c r="D63" s="278" t="s">
        <v>236</v>
      </c>
      <c r="E63" s="278" t="s">
        <v>236</v>
      </c>
      <c r="F63" s="278" t="s">
        <v>236</v>
      </c>
      <c r="G63" s="278" t="s">
        <v>236</v>
      </c>
      <c r="H63" s="278" t="s">
        <v>236</v>
      </c>
      <c r="I63" s="278" t="s">
        <v>236</v>
      </c>
      <c r="J63" s="278">
        <v>3</v>
      </c>
      <c r="K63" s="278" t="s">
        <v>236</v>
      </c>
      <c r="L63" s="278">
        <v>1</v>
      </c>
      <c r="M63" s="278">
        <v>12</v>
      </c>
      <c r="N63" s="278" t="s">
        <v>236</v>
      </c>
      <c r="O63" s="278">
        <v>92</v>
      </c>
      <c r="P63" s="278">
        <v>79</v>
      </c>
    </row>
    <row r="64" spans="1:16" ht="15" customHeight="1">
      <c r="A64" s="305"/>
      <c r="B64" s="74" t="s">
        <v>406</v>
      </c>
      <c r="C64" s="310">
        <f t="shared" si="4"/>
        <v>24</v>
      </c>
      <c r="D64" s="278" t="s">
        <v>236</v>
      </c>
      <c r="E64" s="278" t="s">
        <v>236</v>
      </c>
      <c r="F64" s="278" t="s">
        <v>236</v>
      </c>
      <c r="G64" s="278" t="s">
        <v>236</v>
      </c>
      <c r="H64" s="278" t="s">
        <v>236</v>
      </c>
      <c r="I64" s="278" t="s">
        <v>236</v>
      </c>
      <c r="J64" s="278">
        <v>8</v>
      </c>
      <c r="K64" s="278" t="s">
        <v>236</v>
      </c>
      <c r="L64" s="278">
        <v>5</v>
      </c>
      <c r="M64" s="278">
        <v>11</v>
      </c>
      <c r="N64" s="278" t="s">
        <v>236</v>
      </c>
      <c r="O64" s="278">
        <v>145</v>
      </c>
      <c r="P64" s="278">
        <v>121</v>
      </c>
    </row>
    <row r="65" spans="1:16" ht="15" customHeight="1">
      <c r="A65" s="305"/>
      <c r="B65" s="74" t="s">
        <v>407</v>
      </c>
      <c r="C65" s="310">
        <f t="shared" si="4"/>
        <v>10</v>
      </c>
      <c r="D65" s="278" t="s">
        <v>236</v>
      </c>
      <c r="E65" s="278" t="s">
        <v>236</v>
      </c>
      <c r="F65" s="278">
        <v>1</v>
      </c>
      <c r="G65" s="278" t="s">
        <v>236</v>
      </c>
      <c r="H65" s="278" t="s">
        <v>236</v>
      </c>
      <c r="I65" s="278" t="s">
        <v>236</v>
      </c>
      <c r="J65" s="278">
        <v>7</v>
      </c>
      <c r="K65" s="278" t="s">
        <v>236</v>
      </c>
      <c r="L65" s="278">
        <v>1</v>
      </c>
      <c r="M65" s="278">
        <v>1</v>
      </c>
      <c r="N65" s="278" t="s">
        <v>236</v>
      </c>
      <c r="O65" s="278">
        <v>27</v>
      </c>
      <c r="P65" s="278">
        <v>11</v>
      </c>
    </row>
    <row r="66" spans="1:16" ht="15" customHeight="1">
      <c r="A66" s="305"/>
      <c r="B66" s="74" t="s">
        <v>408</v>
      </c>
      <c r="C66" s="310">
        <f t="shared" si="4"/>
        <v>7</v>
      </c>
      <c r="D66" s="278" t="s">
        <v>236</v>
      </c>
      <c r="E66" s="278" t="s">
        <v>236</v>
      </c>
      <c r="F66" s="278">
        <v>2</v>
      </c>
      <c r="G66" s="278">
        <v>1</v>
      </c>
      <c r="H66" s="278" t="s">
        <v>236</v>
      </c>
      <c r="I66" s="278" t="s">
        <v>236</v>
      </c>
      <c r="J66" s="278">
        <v>2</v>
      </c>
      <c r="K66" s="278" t="s">
        <v>236</v>
      </c>
      <c r="L66" s="278">
        <v>1</v>
      </c>
      <c r="M66" s="278">
        <v>1</v>
      </c>
      <c r="N66" s="278" t="s">
        <v>236</v>
      </c>
      <c r="O66" s="278">
        <v>30</v>
      </c>
      <c r="P66" s="278">
        <v>18</v>
      </c>
    </row>
    <row r="67" spans="1:16" ht="15" customHeight="1">
      <c r="A67" s="305"/>
      <c r="B67" s="74" t="s">
        <v>409</v>
      </c>
      <c r="C67" s="310">
        <f t="shared" si="4"/>
        <v>32</v>
      </c>
      <c r="D67" s="278" t="s">
        <v>236</v>
      </c>
      <c r="E67" s="278" t="s">
        <v>236</v>
      </c>
      <c r="F67" s="278">
        <v>2</v>
      </c>
      <c r="G67" s="278" t="s">
        <v>236</v>
      </c>
      <c r="H67" s="278" t="s">
        <v>236</v>
      </c>
      <c r="I67" s="278" t="s">
        <v>236</v>
      </c>
      <c r="J67" s="278">
        <v>12</v>
      </c>
      <c r="K67" s="278" t="s">
        <v>236</v>
      </c>
      <c r="L67" s="278">
        <v>4</v>
      </c>
      <c r="M67" s="278">
        <v>14</v>
      </c>
      <c r="N67" s="278" t="s">
        <v>236</v>
      </c>
      <c r="O67" s="278">
        <v>276</v>
      </c>
      <c r="P67" s="278">
        <v>236</v>
      </c>
    </row>
    <row r="68" spans="1:16" ht="15" customHeight="1">
      <c r="A68" s="305"/>
      <c r="B68" s="74" t="s">
        <v>410</v>
      </c>
      <c r="C68" s="310">
        <f t="shared" si="4"/>
        <v>17</v>
      </c>
      <c r="D68" s="278" t="s">
        <v>236</v>
      </c>
      <c r="E68" s="278" t="s">
        <v>236</v>
      </c>
      <c r="F68" s="278">
        <v>1</v>
      </c>
      <c r="G68" s="278" t="s">
        <v>236</v>
      </c>
      <c r="H68" s="278" t="s">
        <v>236</v>
      </c>
      <c r="I68" s="278" t="s">
        <v>236</v>
      </c>
      <c r="J68" s="278">
        <v>4</v>
      </c>
      <c r="K68" s="278" t="s">
        <v>236</v>
      </c>
      <c r="L68" s="278">
        <v>2</v>
      </c>
      <c r="M68" s="278">
        <v>10</v>
      </c>
      <c r="N68" s="278" t="s">
        <v>236</v>
      </c>
      <c r="O68" s="278">
        <v>113</v>
      </c>
      <c r="P68" s="278">
        <v>99</v>
      </c>
    </row>
    <row r="69" spans="1:16" ht="15" customHeight="1">
      <c r="A69" s="305"/>
      <c r="B69" s="74" t="s">
        <v>411</v>
      </c>
      <c r="C69" s="310">
        <f t="shared" si="4"/>
        <v>9</v>
      </c>
      <c r="D69" s="278" t="s">
        <v>236</v>
      </c>
      <c r="E69" s="278" t="s">
        <v>236</v>
      </c>
      <c r="F69" s="278" t="s">
        <v>236</v>
      </c>
      <c r="G69" s="278" t="s">
        <v>236</v>
      </c>
      <c r="H69" s="278">
        <v>1</v>
      </c>
      <c r="I69" s="278" t="s">
        <v>236</v>
      </c>
      <c r="J69" s="278">
        <v>4</v>
      </c>
      <c r="K69" s="278">
        <v>1</v>
      </c>
      <c r="L69" s="278" t="s">
        <v>236</v>
      </c>
      <c r="M69" s="278">
        <v>3</v>
      </c>
      <c r="N69" s="278" t="s">
        <v>236</v>
      </c>
      <c r="O69" s="278">
        <v>174</v>
      </c>
      <c r="P69" s="278">
        <v>163</v>
      </c>
    </row>
    <row r="70" spans="1:16" ht="15" customHeight="1">
      <c r="A70" s="305"/>
      <c r="B70" s="74" t="s">
        <v>412</v>
      </c>
      <c r="C70" s="310">
        <f t="shared" si="4"/>
        <v>23</v>
      </c>
      <c r="D70" s="278" t="s">
        <v>236</v>
      </c>
      <c r="E70" s="278" t="s">
        <v>236</v>
      </c>
      <c r="F70" s="278">
        <v>1</v>
      </c>
      <c r="G70" s="278">
        <v>1</v>
      </c>
      <c r="H70" s="278" t="s">
        <v>236</v>
      </c>
      <c r="I70" s="278" t="s">
        <v>236</v>
      </c>
      <c r="J70" s="278">
        <v>12</v>
      </c>
      <c r="K70" s="278">
        <v>1</v>
      </c>
      <c r="L70" s="278" t="s">
        <v>236</v>
      </c>
      <c r="M70" s="278">
        <v>8</v>
      </c>
      <c r="N70" s="278" t="s">
        <v>236</v>
      </c>
      <c r="O70" s="278">
        <v>420</v>
      </c>
      <c r="P70" s="278">
        <v>393</v>
      </c>
    </row>
    <row r="71" spans="1:16" ht="15" customHeight="1">
      <c r="A71" s="305"/>
      <c r="B71" s="74" t="s">
        <v>413</v>
      </c>
      <c r="C71" s="310">
        <f t="shared" si="4"/>
        <v>38</v>
      </c>
      <c r="D71" s="278" t="s">
        <v>236</v>
      </c>
      <c r="E71" s="278" t="s">
        <v>236</v>
      </c>
      <c r="F71" s="278">
        <v>5</v>
      </c>
      <c r="G71" s="278">
        <v>1</v>
      </c>
      <c r="H71" s="278" t="s">
        <v>236</v>
      </c>
      <c r="I71" s="278" t="s">
        <v>236</v>
      </c>
      <c r="J71" s="278">
        <v>16</v>
      </c>
      <c r="K71" s="278" t="s">
        <v>236</v>
      </c>
      <c r="L71" s="278">
        <v>3</v>
      </c>
      <c r="M71" s="278">
        <v>13</v>
      </c>
      <c r="N71" s="278" t="s">
        <v>236</v>
      </c>
      <c r="O71" s="278">
        <v>234</v>
      </c>
      <c r="P71" s="278">
        <v>147</v>
      </c>
    </row>
    <row r="72" spans="1:16" ht="15" customHeight="1">
      <c r="A72" s="305"/>
      <c r="B72" s="74" t="s">
        <v>414</v>
      </c>
      <c r="C72" s="310">
        <f t="shared" si="4"/>
        <v>39</v>
      </c>
      <c r="D72" s="278" t="s">
        <v>236</v>
      </c>
      <c r="E72" s="278" t="s">
        <v>236</v>
      </c>
      <c r="F72" s="278">
        <v>1</v>
      </c>
      <c r="G72" s="278">
        <v>1</v>
      </c>
      <c r="H72" s="278" t="s">
        <v>236</v>
      </c>
      <c r="I72" s="278" t="s">
        <v>236</v>
      </c>
      <c r="J72" s="278">
        <v>7</v>
      </c>
      <c r="K72" s="278">
        <v>1</v>
      </c>
      <c r="L72" s="278">
        <v>15</v>
      </c>
      <c r="M72" s="278">
        <v>14</v>
      </c>
      <c r="N72" s="278" t="s">
        <v>236</v>
      </c>
      <c r="O72" s="278">
        <v>125</v>
      </c>
      <c r="P72" s="278">
        <v>55</v>
      </c>
    </row>
    <row r="73" spans="1:16" ht="15" customHeight="1">
      <c r="A73" s="305"/>
      <c r="B73" s="74" t="s">
        <v>415</v>
      </c>
      <c r="C73" s="310">
        <f t="shared" si="4"/>
        <v>29</v>
      </c>
      <c r="D73" s="278" t="s">
        <v>236</v>
      </c>
      <c r="E73" s="278" t="s">
        <v>236</v>
      </c>
      <c r="F73" s="278">
        <v>4</v>
      </c>
      <c r="G73" s="278">
        <v>1</v>
      </c>
      <c r="H73" s="278" t="s">
        <v>236</v>
      </c>
      <c r="I73" s="278" t="s">
        <v>236</v>
      </c>
      <c r="J73" s="278">
        <v>11</v>
      </c>
      <c r="K73" s="278" t="s">
        <v>236</v>
      </c>
      <c r="L73" s="278">
        <v>3</v>
      </c>
      <c r="M73" s="278">
        <v>10</v>
      </c>
      <c r="N73" s="278" t="s">
        <v>236</v>
      </c>
      <c r="O73" s="278">
        <v>89</v>
      </c>
      <c r="P73" s="278">
        <v>43</v>
      </c>
    </row>
    <row r="74" spans="1:16" ht="15" customHeight="1">
      <c r="A74" s="305"/>
      <c r="B74" s="74" t="s">
        <v>416</v>
      </c>
      <c r="C74" s="310">
        <f t="shared" si="4"/>
        <v>19</v>
      </c>
      <c r="D74" s="278" t="s">
        <v>236</v>
      </c>
      <c r="E74" s="278" t="s">
        <v>236</v>
      </c>
      <c r="F74" s="278" t="s">
        <v>236</v>
      </c>
      <c r="G74" s="278" t="s">
        <v>236</v>
      </c>
      <c r="H74" s="278" t="s">
        <v>236</v>
      </c>
      <c r="I74" s="278" t="s">
        <v>236</v>
      </c>
      <c r="J74" s="278">
        <v>5</v>
      </c>
      <c r="K74" s="278" t="s">
        <v>236</v>
      </c>
      <c r="L74" s="278">
        <v>4</v>
      </c>
      <c r="M74" s="278">
        <v>10</v>
      </c>
      <c r="N74" s="278" t="s">
        <v>236</v>
      </c>
      <c r="O74" s="278">
        <v>125</v>
      </c>
      <c r="P74" s="278">
        <v>109</v>
      </c>
    </row>
    <row r="75" spans="1:16" ht="15" customHeight="1">
      <c r="A75" s="305"/>
      <c r="B75" s="74" t="s">
        <v>417</v>
      </c>
      <c r="C75" s="310">
        <f t="shared" si="4"/>
        <v>40</v>
      </c>
      <c r="D75" s="278" t="s">
        <v>236</v>
      </c>
      <c r="E75" s="278" t="s">
        <v>236</v>
      </c>
      <c r="F75" s="278" t="s">
        <v>236</v>
      </c>
      <c r="G75" s="278">
        <v>1</v>
      </c>
      <c r="H75" s="278" t="s">
        <v>236</v>
      </c>
      <c r="I75" s="278">
        <v>1</v>
      </c>
      <c r="J75" s="278">
        <v>19</v>
      </c>
      <c r="K75" s="278" t="s">
        <v>236</v>
      </c>
      <c r="L75" s="278">
        <v>2</v>
      </c>
      <c r="M75" s="278">
        <v>17</v>
      </c>
      <c r="N75" s="278" t="s">
        <v>236</v>
      </c>
      <c r="O75" s="278">
        <v>196</v>
      </c>
      <c r="P75" s="278">
        <v>135</v>
      </c>
    </row>
    <row r="76" spans="1:16" ht="15" customHeight="1">
      <c r="A76" s="305"/>
      <c r="B76" s="74" t="s">
        <v>418</v>
      </c>
      <c r="C76" s="310">
        <f t="shared" si="4"/>
        <v>10</v>
      </c>
      <c r="D76" s="278" t="s">
        <v>236</v>
      </c>
      <c r="E76" s="278" t="s">
        <v>236</v>
      </c>
      <c r="F76" s="278" t="s">
        <v>236</v>
      </c>
      <c r="G76" s="278" t="s">
        <v>236</v>
      </c>
      <c r="H76" s="278" t="s">
        <v>236</v>
      </c>
      <c r="I76" s="278" t="s">
        <v>236</v>
      </c>
      <c r="J76" s="278">
        <v>6</v>
      </c>
      <c r="K76" s="278" t="s">
        <v>236</v>
      </c>
      <c r="L76" s="278">
        <v>1</v>
      </c>
      <c r="M76" s="278">
        <v>3</v>
      </c>
      <c r="N76" s="278" t="s">
        <v>236</v>
      </c>
      <c r="O76" s="278">
        <v>108</v>
      </c>
      <c r="P76" s="278">
        <v>96</v>
      </c>
    </row>
    <row r="77" spans="1:16" ht="15" customHeight="1">
      <c r="A77" s="305"/>
      <c r="B77" s="74" t="s">
        <v>419</v>
      </c>
      <c r="C77" s="310">
        <f t="shared" si="4"/>
        <v>55</v>
      </c>
      <c r="D77" s="278" t="s">
        <v>236</v>
      </c>
      <c r="E77" s="278" t="s">
        <v>236</v>
      </c>
      <c r="F77" s="278">
        <v>8</v>
      </c>
      <c r="G77" s="278">
        <v>2</v>
      </c>
      <c r="H77" s="278" t="s">
        <v>236</v>
      </c>
      <c r="I77" s="278" t="s">
        <v>236</v>
      </c>
      <c r="J77" s="278">
        <v>20</v>
      </c>
      <c r="K77" s="278">
        <v>1</v>
      </c>
      <c r="L77" s="278">
        <v>2</v>
      </c>
      <c r="M77" s="278">
        <v>20</v>
      </c>
      <c r="N77" s="278">
        <v>2</v>
      </c>
      <c r="O77" s="278">
        <v>646</v>
      </c>
      <c r="P77" s="278">
        <v>557</v>
      </c>
    </row>
    <row r="78" spans="1:16" ht="15" customHeight="1">
      <c r="A78" s="305"/>
      <c r="B78" s="74" t="s">
        <v>420</v>
      </c>
      <c r="C78" s="310">
        <f t="shared" si="4"/>
        <v>66</v>
      </c>
      <c r="D78" s="278" t="s">
        <v>236</v>
      </c>
      <c r="E78" s="278" t="s">
        <v>236</v>
      </c>
      <c r="F78" s="278">
        <v>4</v>
      </c>
      <c r="G78" s="278" t="s">
        <v>236</v>
      </c>
      <c r="H78" s="278" t="s">
        <v>236</v>
      </c>
      <c r="I78" s="278" t="s">
        <v>236</v>
      </c>
      <c r="J78" s="278">
        <v>26</v>
      </c>
      <c r="K78" s="278" t="s">
        <v>236</v>
      </c>
      <c r="L78" s="278">
        <v>10</v>
      </c>
      <c r="M78" s="278">
        <v>26</v>
      </c>
      <c r="N78" s="278" t="s">
        <v>236</v>
      </c>
      <c r="O78" s="278">
        <v>411</v>
      </c>
      <c r="P78" s="278">
        <v>312</v>
      </c>
    </row>
    <row r="79" spans="1:16" ht="15" customHeight="1">
      <c r="A79" s="305"/>
      <c r="B79" s="74" t="s">
        <v>421</v>
      </c>
      <c r="C79" s="310">
        <f t="shared" si="4"/>
        <v>87</v>
      </c>
      <c r="D79" s="278">
        <v>1</v>
      </c>
      <c r="E79" s="278" t="s">
        <v>236</v>
      </c>
      <c r="F79" s="278">
        <v>7</v>
      </c>
      <c r="G79" s="278">
        <v>1</v>
      </c>
      <c r="H79" s="278" t="s">
        <v>236</v>
      </c>
      <c r="I79" s="278" t="s">
        <v>236</v>
      </c>
      <c r="J79" s="278">
        <v>53</v>
      </c>
      <c r="K79" s="278">
        <v>1</v>
      </c>
      <c r="L79" s="278">
        <v>1</v>
      </c>
      <c r="M79" s="278">
        <v>23</v>
      </c>
      <c r="N79" s="278" t="s">
        <v>236</v>
      </c>
      <c r="O79" s="278">
        <v>1214</v>
      </c>
      <c r="P79" s="278">
        <v>1100</v>
      </c>
    </row>
    <row r="80" spans="1:16" ht="15" customHeight="1">
      <c r="A80" s="305"/>
      <c r="B80" s="74" t="s">
        <v>422</v>
      </c>
      <c r="C80" s="310">
        <f t="shared" si="4"/>
        <v>9</v>
      </c>
      <c r="D80" s="278" t="s">
        <v>236</v>
      </c>
      <c r="E80" s="278" t="s">
        <v>236</v>
      </c>
      <c r="F80" s="278">
        <v>1</v>
      </c>
      <c r="G80" s="278" t="s">
        <v>236</v>
      </c>
      <c r="H80" s="278" t="s">
        <v>236</v>
      </c>
      <c r="I80" s="278" t="s">
        <v>236</v>
      </c>
      <c r="J80" s="278">
        <v>1</v>
      </c>
      <c r="K80" s="278" t="s">
        <v>236</v>
      </c>
      <c r="L80" s="278">
        <v>1</v>
      </c>
      <c r="M80" s="278">
        <v>6</v>
      </c>
      <c r="N80" s="278" t="s">
        <v>236</v>
      </c>
      <c r="O80" s="278">
        <v>60</v>
      </c>
      <c r="P80" s="278">
        <v>54</v>
      </c>
    </row>
    <row r="81" spans="1:16" ht="15" customHeight="1">
      <c r="A81" s="305"/>
      <c r="B81" s="74" t="s">
        <v>423</v>
      </c>
      <c r="C81" s="310">
        <f t="shared" si="4"/>
        <v>80</v>
      </c>
      <c r="D81" s="278" t="s">
        <v>236</v>
      </c>
      <c r="E81" s="278" t="s">
        <v>236</v>
      </c>
      <c r="F81" s="278">
        <v>6</v>
      </c>
      <c r="G81" s="278">
        <v>2</v>
      </c>
      <c r="H81" s="278" t="s">
        <v>236</v>
      </c>
      <c r="I81" s="278">
        <v>1</v>
      </c>
      <c r="J81" s="278">
        <v>43</v>
      </c>
      <c r="K81" s="278" t="s">
        <v>236</v>
      </c>
      <c r="L81" s="278">
        <v>5</v>
      </c>
      <c r="M81" s="278">
        <v>23</v>
      </c>
      <c r="N81" s="278" t="s">
        <v>236</v>
      </c>
      <c r="O81" s="278">
        <v>423</v>
      </c>
      <c r="P81" s="278">
        <v>306</v>
      </c>
    </row>
    <row r="82" spans="1:16" ht="15" customHeight="1">
      <c r="A82" s="305"/>
      <c r="B82" s="74" t="s">
        <v>424</v>
      </c>
      <c r="C82" s="310">
        <f t="shared" si="4"/>
        <v>3</v>
      </c>
      <c r="D82" s="278" t="s">
        <v>236</v>
      </c>
      <c r="E82" s="278" t="s">
        <v>236</v>
      </c>
      <c r="F82" s="278" t="s">
        <v>236</v>
      </c>
      <c r="G82" s="278" t="s">
        <v>236</v>
      </c>
      <c r="H82" s="278" t="s">
        <v>236</v>
      </c>
      <c r="I82" s="278" t="s">
        <v>236</v>
      </c>
      <c r="J82" s="278" t="s">
        <v>236</v>
      </c>
      <c r="K82" s="278" t="s">
        <v>236</v>
      </c>
      <c r="L82" s="278" t="s">
        <v>236</v>
      </c>
      <c r="M82" s="278">
        <v>3</v>
      </c>
      <c r="N82" s="278" t="s">
        <v>236</v>
      </c>
      <c r="O82" s="278">
        <v>7</v>
      </c>
      <c r="P82" s="278">
        <v>7</v>
      </c>
    </row>
    <row r="83" spans="1:16" ht="15" customHeight="1">
      <c r="A83" s="305"/>
      <c r="B83" s="74" t="s">
        <v>425</v>
      </c>
      <c r="C83" s="310">
        <f t="shared" si="4"/>
        <v>14</v>
      </c>
      <c r="D83" s="278" t="s">
        <v>236</v>
      </c>
      <c r="E83" s="278" t="s">
        <v>236</v>
      </c>
      <c r="F83" s="278" t="s">
        <v>236</v>
      </c>
      <c r="G83" s="278" t="s">
        <v>236</v>
      </c>
      <c r="H83" s="278" t="s">
        <v>236</v>
      </c>
      <c r="I83" s="278" t="s">
        <v>236</v>
      </c>
      <c r="J83" s="278">
        <v>3</v>
      </c>
      <c r="K83" s="278" t="s">
        <v>236</v>
      </c>
      <c r="L83" s="278">
        <v>3</v>
      </c>
      <c r="M83" s="278">
        <v>8</v>
      </c>
      <c r="N83" s="278" t="s">
        <v>236</v>
      </c>
      <c r="O83" s="278">
        <v>133</v>
      </c>
      <c r="P83" s="278">
        <v>120</v>
      </c>
    </row>
    <row r="84" spans="1:16" ht="15" customHeight="1">
      <c r="A84" s="305"/>
      <c r="B84" s="74" t="s">
        <v>871</v>
      </c>
      <c r="C84" s="310">
        <f t="shared" si="4"/>
        <v>72</v>
      </c>
      <c r="D84" s="278" t="s">
        <v>236</v>
      </c>
      <c r="E84" s="278" t="s">
        <v>236</v>
      </c>
      <c r="F84" s="278">
        <v>4</v>
      </c>
      <c r="G84" s="278">
        <v>1</v>
      </c>
      <c r="H84" s="278" t="s">
        <v>236</v>
      </c>
      <c r="I84" s="278" t="s">
        <v>236</v>
      </c>
      <c r="J84" s="278">
        <v>48</v>
      </c>
      <c r="K84" s="278">
        <v>2</v>
      </c>
      <c r="L84" s="278">
        <v>4</v>
      </c>
      <c r="M84" s="278">
        <v>13</v>
      </c>
      <c r="N84" s="278" t="s">
        <v>236</v>
      </c>
      <c r="O84" s="278">
        <v>305</v>
      </c>
      <c r="P84" s="278">
        <v>194</v>
      </c>
    </row>
    <row r="85" spans="1:16" ht="15" customHeight="1">
      <c r="A85" s="305"/>
      <c r="B85" s="74" t="s">
        <v>426</v>
      </c>
      <c r="C85" s="310">
        <f t="shared" si="4"/>
        <v>1</v>
      </c>
      <c r="D85" s="278" t="s">
        <v>236</v>
      </c>
      <c r="E85" s="278" t="s">
        <v>236</v>
      </c>
      <c r="F85" s="278" t="s">
        <v>236</v>
      </c>
      <c r="G85" s="278" t="s">
        <v>236</v>
      </c>
      <c r="H85" s="278" t="s">
        <v>236</v>
      </c>
      <c r="I85" s="278" t="s">
        <v>236</v>
      </c>
      <c r="J85" s="278" t="s">
        <v>236</v>
      </c>
      <c r="K85" s="278" t="s">
        <v>236</v>
      </c>
      <c r="L85" s="278" t="s">
        <v>236</v>
      </c>
      <c r="M85" s="278">
        <v>1</v>
      </c>
      <c r="N85" s="278" t="s">
        <v>236</v>
      </c>
      <c r="O85" s="314" t="s">
        <v>906</v>
      </c>
      <c r="P85" s="314" t="s">
        <v>906</v>
      </c>
    </row>
    <row r="86" spans="1:16" ht="15" customHeight="1">
      <c r="A86" s="305"/>
      <c r="B86" s="74" t="s">
        <v>427</v>
      </c>
      <c r="C86" s="311" t="s">
        <v>236</v>
      </c>
      <c r="D86" s="307" t="s">
        <v>236</v>
      </c>
      <c r="E86" s="307" t="s">
        <v>236</v>
      </c>
      <c r="F86" s="307" t="s">
        <v>236</v>
      </c>
      <c r="G86" s="307" t="s">
        <v>236</v>
      </c>
      <c r="H86" s="307" t="s">
        <v>236</v>
      </c>
      <c r="I86" s="307" t="s">
        <v>236</v>
      </c>
      <c r="J86" s="307" t="s">
        <v>236</v>
      </c>
      <c r="K86" s="307" t="s">
        <v>236</v>
      </c>
      <c r="L86" s="307" t="s">
        <v>236</v>
      </c>
      <c r="M86" s="307" t="s">
        <v>236</v>
      </c>
      <c r="N86" s="307" t="s">
        <v>236</v>
      </c>
      <c r="O86" s="307" t="s">
        <v>236</v>
      </c>
      <c r="P86" s="307" t="s">
        <v>236</v>
      </c>
    </row>
    <row r="87" spans="1:16" ht="15.75" customHeight="1">
      <c r="A87" s="305"/>
      <c r="B87" s="74" t="s">
        <v>428</v>
      </c>
      <c r="C87" s="310">
        <f aca="true" t="shared" si="5" ref="C87:C150">SUM(D87:N87)</f>
        <v>63</v>
      </c>
      <c r="D87" s="278" t="s">
        <v>236</v>
      </c>
      <c r="E87" s="278" t="s">
        <v>236</v>
      </c>
      <c r="F87" s="278">
        <v>3</v>
      </c>
      <c r="G87" s="278" t="s">
        <v>236</v>
      </c>
      <c r="H87" s="278" t="s">
        <v>236</v>
      </c>
      <c r="I87" s="278" t="s">
        <v>236</v>
      </c>
      <c r="J87" s="278">
        <v>33</v>
      </c>
      <c r="K87" s="278" t="s">
        <v>236</v>
      </c>
      <c r="L87" s="278">
        <v>6</v>
      </c>
      <c r="M87" s="278">
        <v>21</v>
      </c>
      <c r="N87" s="278" t="s">
        <v>236</v>
      </c>
      <c r="O87" s="278">
        <v>287</v>
      </c>
      <c r="P87" s="278">
        <v>193</v>
      </c>
    </row>
    <row r="88" spans="1:16" ht="15.75" customHeight="1">
      <c r="A88" s="305"/>
      <c r="B88" s="74" t="s">
        <v>429</v>
      </c>
      <c r="C88" s="310">
        <f t="shared" si="5"/>
        <v>22</v>
      </c>
      <c r="D88" s="278" t="s">
        <v>236</v>
      </c>
      <c r="E88" s="278" t="s">
        <v>236</v>
      </c>
      <c r="F88" s="278" t="s">
        <v>236</v>
      </c>
      <c r="G88" s="278" t="s">
        <v>236</v>
      </c>
      <c r="H88" s="278" t="s">
        <v>236</v>
      </c>
      <c r="I88" s="278" t="s">
        <v>236</v>
      </c>
      <c r="J88" s="278">
        <v>9</v>
      </c>
      <c r="K88" s="278" t="s">
        <v>236</v>
      </c>
      <c r="L88" s="278">
        <v>4</v>
      </c>
      <c r="M88" s="278">
        <v>9</v>
      </c>
      <c r="N88" s="278" t="s">
        <v>236</v>
      </c>
      <c r="O88" s="278">
        <v>116</v>
      </c>
      <c r="P88" s="278">
        <v>86</v>
      </c>
    </row>
    <row r="89" spans="1:16" ht="15.75" customHeight="1">
      <c r="A89" s="305"/>
      <c r="B89" s="74" t="s">
        <v>430</v>
      </c>
      <c r="C89" s="310">
        <f t="shared" si="5"/>
        <v>16</v>
      </c>
      <c r="D89" s="278" t="s">
        <v>236</v>
      </c>
      <c r="E89" s="278" t="s">
        <v>236</v>
      </c>
      <c r="F89" s="278" t="s">
        <v>236</v>
      </c>
      <c r="G89" s="278" t="s">
        <v>236</v>
      </c>
      <c r="H89" s="278" t="s">
        <v>236</v>
      </c>
      <c r="I89" s="278">
        <v>1</v>
      </c>
      <c r="J89" s="278">
        <v>9</v>
      </c>
      <c r="K89" s="278" t="s">
        <v>236</v>
      </c>
      <c r="L89" s="278">
        <v>3</v>
      </c>
      <c r="M89" s="278">
        <v>3</v>
      </c>
      <c r="N89" s="278" t="s">
        <v>236</v>
      </c>
      <c r="O89" s="278">
        <v>93</v>
      </c>
      <c r="P89" s="278">
        <v>69</v>
      </c>
    </row>
    <row r="90" spans="1:16" ht="15.75" customHeight="1">
      <c r="A90" s="305"/>
      <c r="B90" s="74" t="s">
        <v>431</v>
      </c>
      <c r="C90" s="310">
        <f t="shared" si="5"/>
        <v>62</v>
      </c>
      <c r="D90" s="278" t="s">
        <v>236</v>
      </c>
      <c r="E90" s="278" t="s">
        <v>236</v>
      </c>
      <c r="F90" s="278">
        <v>1</v>
      </c>
      <c r="G90" s="278" t="s">
        <v>236</v>
      </c>
      <c r="H90" s="278" t="s">
        <v>236</v>
      </c>
      <c r="I90" s="278" t="s">
        <v>236</v>
      </c>
      <c r="J90" s="278">
        <v>37</v>
      </c>
      <c r="K90" s="278" t="s">
        <v>236</v>
      </c>
      <c r="L90" s="278">
        <v>7</v>
      </c>
      <c r="M90" s="278">
        <v>17</v>
      </c>
      <c r="N90" s="278" t="s">
        <v>236</v>
      </c>
      <c r="O90" s="278">
        <v>254</v>
      </c>
      <c r="P90" s="278">
        <v>178</v>
      </c>
    </row>
    <row r="91" spans="1:16" ht="15.75" customHeight="1">
      <c r="A91" s="305"/>
      <c r="B91" s="74" t="s">
        <v>432</v>
      </c>
      <c r="C91" s="310">
        <f t="shared" si="5"/>
        <v>14</v>
      </c>
      <c r="D91" s="278" t="s">
        <v>236</v>
      </c>
      <c r="E91" s="278" t="s">
        <v>236</v>
      </c>
      <c r="F91" s="278">
        <v>1</v>
      </c>
      <c r="G91" s="278">
        <v>1</v>
      </c>
      <c r="H91" s="278" t="s">
        <v>236</v>
      </c>
      <c r="I91" s="278" t="s">
        <v>236</v>
      </c>
      <c r="J91" s="278">
        <v>5</v>
      </c>
      <c r="K91" s="278" t="s">
        <v>236</v>
      </c>
      <c r="L91" s="278">
        <v>1</v>
      </c>
      <c r="M91" s="278">
        <v>6</v>
      </c>
      <c r="N91" s="278" t="s">
        <v>236</v>
      </c>
      <c r="O91" s="278">
        <v>93</v>
      </c>
      <c r="P91" s="278">
        <v>61</v>
      </c>
    </row>
    <row r="92" spans="1:16" ht="15.75" customHeight="1">
      <c r="A92" s="305"/>
      <c r="B92" s="74" t="s">
        <v>433</v>
      </c>
      <c r="C92" s="310">
        <f t="shared" si="5"/>
        <v>34</v>
      </c>
      <c r="D92" s="278" t="s">
        <v>236</v>
      </c>
      <c r="E92" s="278" t="s">
        <v>236</v>
      </c>
      <c r="F92" s="278" t="s">
        <v>236</v>
      </c>
      <c r="G92" s="278" t="s">
        <v>236</v>
      </c>
      <c r="H92" s="278" t="s">
        <v>236</v>
      </c>
      <c r="I92" s="278" t="s">
        <v>236</v>
      </c>
      <c r="J92" s="278">
        <v>12</v>
      </c>
      <c r="K92" s="278">
        <v>2</v>
      </c>
      <c r="L92" s="278">
        <v>3</v>
      </c>
      <c r="M92" s="278">
        <v>17</v>
      </c>
      <c r="N92" s="278" t="s">
        <v>236</v>
      </c>
      <c r="O92" s="278">
        <v>240</v>
      </c>
      <c r="P92" s="278">
        <v>193</v>
      </c>
    </row>
    <row r="93" spans="1:16" ht="15.75" customHeight="1">
      <c r="A93" s="305"/>
      <c r="B93" s="74" t="s">
        <v>434</v>
      </c>
      <c r="C93" s="310">
        <f t="shared" si="5"/>
        <v>12</v>
      </c>
      <c r="D93" s="278" t="s">
        <v>236</v>
      </c>
      <c r="E93" s="278" t="s">
        <v>236</v>
      </c>
      <c r="F93" s="278">
        <v>1</v>
      </c>
      <c r="G93" s="278">
        <v>3</v>
      </c>
      <c r="H93" s="278" t="s">
        <v>236</v>
      </c>
      <c r="I93" s="278" t="s">
        <v>236</v>
      </c>
      <c r="J93" s="278">
        <v>6</v>
      </c>
      <c r="K93" s="278" t="s">
        <v>236</v>
      </c>
      <c r="L93" s="278" t="s">
        <v>236</v>
      </c>
      <c r="M93" s="278">
        <v>2</v>
      </c>
      <c r="N93" s="278" t="s">
        <v>236</v>
      </c>
      <c r="O93" s="278">
        <v>894</v>
      </c>
      <c r="P93" s="278">
        <v>860</v>
      </c>
    </row>
    <row r="94" spans="1:16" ht="15.75" customHeight="1">
      <c r="A94" s="305"/>
      <c r="B94" s="74" t="s">
        <v>435</v>
      </c>
      <c r="C94" s="310">
        <f t="shared" si="5"/>
        <v>3</v>
      </c>
      <c r="D94" s="278" t="s">
        <v>236</v>
      </c>
      <c r="E94" s="278" t="s">
        <v>236</v>
      </c>
      <c r="F94" s="278">
        <v>1</v>
      </c>
      <c r="G94" s="278" t="s">
        <v>236</v>
      </c>
      <c r="H94" s="278" t="s">
        <v>236</v>
      </c>
      <c r="I94" s="278" t="s">
        <v>236</v>
      </c>
      <c r="J94" s="278" t="s">
        <v>236</v>
      </c>
      <c r="K94" s="278" t="s">
        <v>236</v>
      </c>
      <c r="L94" s="278" t="s">
        <v>236</v>
      </c>
      <c r="M94" s="278">
        <v>2</v>
      </c>
      <c r="N94" s="278" t="s">
        <v>236</v>
      </c>
      <c r="O94" s="278">
        <v>80</v>
      </c>
      <c r="P94" s="278">
        <v>78</v>
      </c>
    </row>
    <row r="95" spans="1:16" ht="15.75" customHeight="1">
      <c r="A95" s="305"/>
      <c r="B95" s="74" t="s">
        <v>436</v>
      </c>
      <c r="C95" s="310">
        <f t="shared" si="5"/>
        <v>19</v>
      </c>
      <c r="D95" s="278" t="s">
        <v>236</v>
      </c>
      <c r="E95" s="278" t="s">
        <v>236</v>
      </c>
      <c r="F95" s="278">
        <v>3</v>
      </c>
      <c r="G95" s="278" t="s">
        <v>236</v>
      </c>
      <c r="H95" s="278" t="s">
        <v>236</v>
      </c>
      <c r="I95" s="278" t="s">
        <v>236</v>
      </c>
      <c r="J95" s="278">
        <v>10</v>
      </c>
      <c r="K95" s="278" t="s">
        <v>236</v>
      </c>
      <c r="L95" s="278" t="s">
        <v>236</v>
      </c>
      <c r="M95" s="278">
        <v>6</v>
      </c>
      <c r="N95" s="278" t="s">
        <v>236</v>
      </c>
      <c r="O95" s="278">
        <v>87</v>
      </c>
      <c r="P95" s="278">
        <v>59</v>
      </c>
    </row>
    <row r="96" spans="1:16" ht="15.75" customHeight="1">
      <c r="A96" s="305"/>
      <c r="B96" s="74" t="s">
        <v>437</v>
      </c>
      <c r="C96" s="310">
        <f t="shared" si="5"/>
        <v>18</v>
      </c>
      <c r="D96" s="278" t="s">
        <v>236</v>
      </c>
      <c r="E96" s="278" t="s">
        <v>236</v>
      </c>
      <c r="F96" s="278" t="s">
        <v>236</v>
      </c>
      <c r="G96" s="278">
        <v>1</v>
      </c>
      <c r="H96" s="278" t="s">
        <v>236</v>
      </c>
      <c r="I96" s="278">
        <v>1</v>
      </c>
      <c r="J96" s="278">
        <v>7</v>
      </c>
      <c r="K96" s="278" t="s">
        <v>236</v>
      </c>
      <c r="L96" s="278" t="s">
        <v>236</v>
      </c>
      <c r="M96" s="278">
        <v>9</v>
      </c>
      <c r="N96" s="278" t="s">
        <v>236</v>
      </c>
      <c r="O96" s="278">
        <v>111</v>
      </c>
      <c r="P96" s="278">
        <v>79</v>
      </c>
    </row>
    <row r="97" spans="1:16" ht="15.75" customHeight="1">
      <c r="A97" s="305"/>
      <c r="B97" s="74" t="s">
        <v>438</v>
      </c>
      <c r="C97" s="310">
        <f t="shared" si="5"/>
        <v>20</v>
      </c>
      <c r="D97" s="278" t="s">
        <v>236</v>
      </c>
      <c r="E97" s="278" t="s">
        <v>236</v>
      </c>
      <c r="F97" s="278" t="s">
        <v>236</v>
      </c>
      <c r="G97" s="278" t="s">
        <v>236</v>
      </c>
      <c r="H97" s="278" t="s">
        <v>236</v>
      </c>
      <c r="I97" s="278" t="s">
        <v>236</v>
      </c>
      <c r="J97" s="278">
        <v>15</v>
      </c>
      <c r="K97" s="278" t="s">
        <v>236</v>
      </c>
      <c r="L97" s="278" t="s">
        <v>236</v>
      </c>
      <c r="M97" s="278">
        <v>5</v>
      </c>
      <c r="N97" s="278" t="s">
        <v>236</v>
      </c>
      <c r="O97" s="278">
        <v>105</v>
      </c>
      <c r="P97" s="278">
        <v>76</v>
      </c>
    </row>
    <row r="98" spans="1:16" ht="15.75" customHeight="1">
      <c r="A98" s="305"/>
      <c r="B98" s="74" t="s">
        <v>439</v>
      </c>
      <c r="C98" s="310">
        <f t="shared" si="5"/>
        <v>21</v>
      </c>
      <c r="D98" s="278" t="s">
        <v>236</v>
      </c>
      <c r="E98" s="278" t="s">
        <v>236</v>
      </c>
      <c r="F98" s="278">
        <v>1</v>
      </c>
      <c r="G98" s="278" t="s">
        <v>236</v>
      </c>
      <c r="H98" s="278" t="s">
        <v>236</v>
      </c>
      <c r="I98" s="278" t="s">
        <v>236</v>
      </c>
      <c r="J98" s="278">
        <v>14</v>
      </c>
      <c r="K98" s="278" t="s">
        <v>236</v>
      </c>
      <c r="L98" s="278">
        <v>1</v>
      </c>
      <c r="M98" s="278">
        <v>5</v>
      </c>
      <c r="N98" s="278" t="s">
        <v>236</v>
      </c>
      <c r="O98" s="278">
        <v>55</v>
      </c>
      <c r="P98" s="278">
        <v>19</v>
      </c>
    </row>
    <row r="99" spans="1:16" ht="15.75" customHeight="1">
      <c r="A99" s="305"/>
      <c r="B99" s="74" t="s">
        <v>440</v>
      </c>
      <c r="C99" s="310">
        <f t="shared" si="5"/>
        <v>36</v>
      </c>
      <c r="D99" s="278" t="s">
        <v>236</v>
      </c>
      <c r="E99" s="278" t="s">
        <v>236</v>
      </c>
      <c r="F99" s="278">
        <v>1</v>
      </c>
      <c r="G99" s="278">
        <v>3</v>
      </c>
      <c r="H99" s="278" t="s">
        <v>236</v>
      </c>
      <c r="I99" s="278" t="s">
        <v>236</v>
      </c>
      <c r="J99" s="278">
        <v>23</v>
      </c>
      <c r="K99" s="278" t="s">
        <v>236</v>
      </c>
      <c r="L99" s="278">
        <v>2</v>
      </c>
      <c r="M99" s="278">
        <v>7</v>
      </c>
      <c r="N99" s="278" t="s">
        <v>236</v>
      </c>
      <c r="O99" s="278">
        <v>203</v>
      </c>
      <c r="P99" s="278">
        <v>136</v>
      </c>
    </row>
    <row r="100" spans="1:16" ht="15.75" customHeight="1">
      <c r="A100" s="305"/>
      <c r="B100" s="74" t="s">
        <v>441</v>
      </c>
      <c r="C100" s="310">
        <f t="shared" si="5"/>
        <v>16</v>
      </c>
      <c r="D100" s="278" t="s">
        <v>236</v>
      </c>
      <c r="E100" s="278" t="s">
        <v>236</v>
      </c>
      <c r="F100" s="278">
        <v>2</v>
      </c>
      <c r="G100" s="278" t="s">
        <v>236</v>
      </c>
      <c r="H100" s="278" t="s">
        <v>236</v>
      </c>
      <c r="I100" s="278" t="s">
        <v>236</v>
      </c>
      <c r="J100" s="278">
        <v>6</v>
      </c>
      <c r="K100" s="278" t="s">
        <v>236</v>
      </c>
      <c r="L100" s="278">
        <v>2</v>
      </c>
      <c r="M100" s="278">
        <v>5</v>
      </c>
      <c r="N100" s="278">
        <v>1</v>
      </c>
      <c r="O100" s="278">
        <v>442</v>
      </c>
      <c r="P100" s="278">
        <v>420</v>
      </c>
    </row>
    <row r="101" spans="1:16" ht="15.75" customHeight="1">
      <c r="A101" s="305"/>
      <c r="B101" s="74" t="s">
        <v>442</v>
      </c>
      <c r="C101" s="310">
        <f t="shared" si="5"/>
        <v>47</v>
      </c>
      <c r="D101" s="278" t="s">
        <v>236</v>
      </c>
      <c r="E101" s="278" t="s">
        <v>236</v>
      </c>
      <c r="F101" s="278">
        <v>5</v>
      </c>
      <c r="G101" s="278">
        <v>1</v>
      </c>
      <c r="H101" s="278" t="s">
        <v>236</v>
      </c>
      <c r="I101" s="278" t="s">
        <v>236</v>
      </c>
      <c r="J101" s="278">
        <v>21</v>
      </c>
      <c r="K101" s="278" t="s">
        <v>236</v>
      </c>
      <c r="L101" s="278">
        <v>2</v>
      </c>
      <c r="M101" s="278">
        <v>18</v>
      </c>
      <c r="N101" s="278" t="s">
        <v>236</v>
      </c>
      <c r="O101" s="278">
        <v>291</v>
      </c>
      <c r="P101" s="278">
        <v>242</v>
      </c>
    </row>
    <row r="102" spans="1:16" ht="15.75" customHeight="1">
      <c r="A102" s="305"/>
      <c r="B102" s="74" t="s">
        <v>443</v>
      </c>
      <c r="C102" s="310">
        <f t="shared" si="5"/>
        <v>65</v>
      </c>
      <c r="D102" s="278" t="s">
        <v>236</v>
      </c>
      <c r="E102" s="278" t="s">
        <v>236</v>
      </c>
      <c r="F102" s="278">
        <v>3</v>
      </c>
      <c r="G102" s="278" t="s">
        <v>236</v>
      </c>
      <c r="H102" s="278" t="s">
        <v>236</v>
      </c>
      <c r="I102" s="278">
        <v>1</v>
      </c>
      <c r="J102" s="278">
        <v>17</v>
      </c>
      <c r="K102" s="278">
        <v>2</v>
      </c>
      <c r="L102" s="278">
        <v>7</v>
      </c>
      <c r="M102" s="278">
        <v>33</v>
      </c>
      <c r="N102" s="278">
        <v>2</v>
      </c>
      <c r="O102" s="278">
        <v>597</v>
      </c>
      <c r="P102" s="278">
        <v>490</v>
      </c>
    </row>
    <row r="103" spans="1:16" ht="15.75" customHeight="1">
      <c r="A103" s="305"/>
      <c r="B103" s="74" t="s">
        <v>444</v>
      </c>
      <c r="C103" s="310">
        <f t="shared" si="5"/>
        <v>70</v>
      </c>
      <c r="D103" s="278" t="s">
        <v>236</v>
      </c>
      <c r="E103" s="278" t="s">
        <v>236</v>
      </c>
      <c r="F103" s="278">
        <v>7</v>
      </c>
      <c r="G103" s="278">
        <v>1</v>
      </c>
      <c r="H103" s="278" t="s">
        <v>236</v>
      </c>
      <c r="I103" s="278">
        <v>2</v>
      </c>
      <c r="J103" s="278">
        <v>18</v>
      </c>
      <c r="K103" s="278">
        <v>4</v>
      </c>
      <c r="L103" s="278">
        <v>9</v>
      </c>
      <c r="M103" s="278">
        <v>29</v>
      </c>
      <c r="N103" s="278" t="s">
        <v>236</v>
      </c>
      <c r="O103" s="278">
        <v>368</v>
      </c>
      <c r="P103" s="278">
        <v>281</v>
      </c>
    </row>
    <row r="104" spans="1:16" ht="15.75" customHeight="1">
      <c r="A104" s="305"/>
      <c r="B104" s="74" t="s">
        <v>445</v>
      </c>
      <c r="C104" s="310">
        <f t="shared" si="5"/>
        <v>49</v>
      </c>
      <c r="D104" s="278" t="s">
        <v>236</v>
      </c>
      <c r="E104" s="278" t="s">
        <v>236</v>
      </c>
      <c r="F104" s="278">
        <v>3</v>
      </c>
      <c r="G104" s="278">
        <v>3</v>
      </c>
      <c r="H104" s="278" t="s">
        <v>236</v>
      </c>
      <c r="I104" s="278">
        <v>1</v>
      </c>
      <c r="J104" s="278">
        <v>15</v>
      </c>
      <c r="K104" s="278" t="s">
        <v>236</v>
      </c>
      <c r="L104" s="278">
        <v>2</v>
      </c>
      <c r="M104" s="278">
        <v>22</v>
      </c>
      <c r="N104" s="278">
        <v>3</v>
      </c>
      <c r="O104" s="278">
        <v>563</v>
      </c>
      <c r="P104" s="278">
        <v>471</v>
      </c>
    </row>
    <row r="105" spans="1:16" ht="15.75" customHeight="1">
      <c r="A105" s="305"/>
      <c r="B105" s="74" t="s">
        <v>446</v>
      </c>
      <c r="C105" s="310">
        <f t="shared" si="5"/>
        <v>33</v>
      </c>
      <c r="D105" s="278" t="s">
        <v>236</v>
      </c>
      <c r="E105" s="278" t="s">
        <v>236</v>
      </c>
      <c r="F105" s="278">
        <v>3</v>
      </c>
      <c r="G105" s="278" t="s">
        <v>236</v>
      </c>
      <c r="H105" s="278" t="s">
        <v>236</v>
      </c>
      <c r="I105" s="278" t="s">
        <v>236</v>
      </c>
      <c r="J105" s="278">
        <v>8</v>
      </c>
      <c r="K105" s="278" t="s">
        <v>236</v>
      </c>
      <c r="L105" s="278">
        <v>7</v>
      </c>
      <c r="M105" s="278">
        <v>15</v>
      </c>
      <c r="N105" s="278" t="s">
        <v>236</v>
      </c>
      <c r="O105" s="278">
        <v>115</v>
      </c>
      <c r="P105" s="278">
        <v>72</v>
      </c>
    </row>
    <row r="106" spans="1:16" ht="15.75" customHeight="1">
      <c r="A106" s="305"/>
      <c r="B106" s="74" t="s">
        <v>447</v>
      </c>
      <c r="C106" s="310">
        <f t="shared" si="5"/>
        <v>26</v>
      </c>
      <c r="D106" s="278" t="s">
        <v>236</v>
      </c>
      <c r="E106" s="278" t="s">
        <v>236</v>
      </c>
      <c r="F106" s="278" t="s">
        <v>236</v>
      </c>
      <c r="G106" s="278">
        <v>3</v>
      </c>
      <c r="H106" s="278" t="s">
        <v>236</v>
      </c>
      <c r="I106" s="278">
        <v>2</v>
      </c>
      <c r="J106" s="278">
        <v>12</v>
      </c>
      <c r="K106" s="278" t="s">
        <v>236</v>
      </c>
      <c r="L106" s="278">
        <v>2</v>
      </c>
      <c r="M106" s="278">
        <v>7</v>
      </c>
      <c r="N106" s="278" t="s">
        <v>236</v>
      </c>
      <c r="O106" s="278">
        <v>359</v>
      </c>
      <c r="P106" s="278">
        <v>321</v>
      </c>
    </row>
    <row r="107" spans="1:16" ht="15.75" customHeight="1" thickBot="1">
      <c r="A107" s="318"/>
      <c r="B107" s="210" t="s">
        <v>448</v>
      </c>
      <c r="C107" s="319">
        <f t="shared" si="5"/>
        <v>23</v>
      </c>
      <c r="D107" s="271" t="s">
        <v>236</v>
      </c>
      <c r="E107" s="271" t="s">
        <v>236</v>
      </c>
      <c r="F107" s="271" t="s">
        <v>236</v>
      </c>
      <c r="G107" s="271" t="s">
        <v>236</v>
      </c>
      <c r="H107" s="271" t="s">
        <v>236</v>
      </c>
      <c r="I107" s="271">
        <v>1</v>
      </c>
      <c r="J107" s="271">
        <v>8</v>
      </c>
      <c r="K107" s="271" t="s">
        <v>236</v>
      </c>
      <c r="L107" s="271">
        <v>3</v>
      </c>
      <c r="M107" s="271">
        <v>11</v>
      </c>
      <c r="N107" s="271" t="s">
        <v>236</v>
      </c>
      <c r="O107" s="271">
        <v>161</v>
      </c>
      <c r="P107" s="271">
        <v>132</v>
      </c>
    </row>
    <row r="108" spans="1:16" ht="15.75" customHeight="1">
      <c r="A108" s="305"/>
      <c r="B108" s="74" t="s">
        <v>449</v>
      </c>
      <c r="C108" s="310">
        <f t="shared" si="5"/>
        <v>23</v>
      </c>
      <c r="D108" s="278" t="s">
        <v>236</v>
      </c>
      <c r="E108" s="278" t="s">
        <v>236</v>
      </c>
      <c r="F108" s="278">
        <v>1</v>
      </c>
      <c r="G108" s="278">
        <v>1</v>
      </c>
      <c r="H108" s="278" t="s">
        <v>236</v>
      </c>
      <c r="I108" s="278" t="s">
        <v>236</v>
      </c>
      <c r="J108" s="278">
        <v>10</v>
      </c>
      <c r="K108" s="278" t="s">
        <v>236</v>
      </c>
      <c r="L108" s="278">
        <v>3</v>
      </c>
      <c r="M108" s="278">
        <v>8</v>
      </c>
      <c r="N108" s="278" t="s">
        <v>236</v>
      </c>
      <c r="O108" s="278">
        <v>106</v>
      </c>
      <c r="P108" s="278">
        <v>63</v>
      </c>
    </row>
    <row r="109" spans="1:16" ht="15.75" customHeight="1">
      <c r="A109" s="305"/>
      <c r="B109" s="74" t="s">
        <v>450</v>
      </c>
      <c r="C109" s="310">
        <f t="shared" si="5"/>
        <v>33</v>
      </c>
      <c r="D109" s="278" t="s">
        <v>236</v>
      </c>
      <c r="E109" s="278" t="s">
        <v>236</v>
      </c>
      <c r="F109" s="278" t="s">
        <v>236</v>
      </c>
      <c r="G109" s="278" t="s">
        <v>236</v>
      </c>
      <c r="H109" s="278" t="s">
        <v>236</v>
      </c>
      <c r="I109" s="278" t="s">
        <v>236</v>
      </c>
      <c r="J109" s="278">
        <v>16</v>
      </c>
      <c r="K109" s="278" t="s">
        <v>236</v>
      </c>
      <c r="L109" s="278">
        <v>4</v>
      </c>
      <c r="M109" s="278">
        <v>13</v>
      </c>
      <c r="N109" s="278" t="s">
        <v>236</v>
      </c>
      <c r="O109" s="278">
        <v>124</v>
      </c>
      <c r="P109" s="278">
        <v>66</v>
      </c>
    </row>
    <row r="110" spans="1:16" ht="15.75" customHeight="1">
      <c r="A110" s="305"/>
      <c r="B110" s="74" t="s">
        <v>451</v>
      </c>
      <c r="C110" s="310">
        <f t="shared" si="5"/>
        <v>11</v>
      </c>
      <c r="D110" s="278" t="s">
        <v>236</v>
      </c>
      <c r="E110" s="278" t="s">
        <v>236</v>
      </c>
      <c r="F110" s="278">
        <v>2</v>
      </c>
      <c r="G110" s="278" t="s">
        <v>236</v>
      </c>
      <c r="H110" s="278" t="s">
        <v>236</v>
      </c>
      <c r="I110" s="278">
        <v>1</v>
      </c>
      <c r="J110" s="278" t="s">
        <v>236</v>
      </c>
      <c r="K110" s="278" t="s">
        <v>236</v>
      </c>
      <c r="L110" s="278" t="s">
        <v>236</v>
      </c>
      <c r="M110" s="278">
        <v>8</v>
      </c>
      <c r="N110" s="278" t="s">
        <v>236</v>
      </c>
      <c r="O110" s="278">
        <v>61</v>
      </c>
      <c r="P110" s="278">
        <v>44</v>
      </c>
    </row>
    <row r="111" spans="1:16" ht="15.75" customHeight="1">
      <c r="A111" s="305"/>
      <c r="B111" s="74" t="s">
        <v>452</v>
      </c>
      <c r="C111" s="310">
        <f t="shared" si="5"/>
        <v>9</v>
      </c>
      <c r="D111" s="278" t="s">
        <v>236</v>
      </c>
      <c r="E111" s="278" t="s">
        <v>236</v>
      </c>
      <c r="F111" s="278" t="s">
        <v>236</v>
      </c>
      <c r="G111" s="278" t="s">
        <v>236</v>
      </c>
      <c r="H111" s="278" t="s">
        <v>236</v>
      </c>
      <c r="I111" s="278" t="s">
        <v>236</v>
      </c>
      <c r="J111" s="278">
        <v>1</v>
      </c>
      <c r="K111" s="278" t="s">
        <v>236</v>
      </c>
      <c r="L111" s="278" t="s">
        <v>236</v>
      </c>
      <c r="M111" s="278">
        <v>8</v>
      </c>
      <c r="N111" s="278" t="s">
        <v>236</v>
      </c>
      <c r="O111" s="278">
        <v>71</v>
      </c>
      <c r="P111" s="278">
        <v>67</v>
      </c>
    </row>
    <row r="112" spans="1:16" ht="15.75" customHeight="1">
      <c r="A112" s="305"/>
      <c r="B112" s="74" t="s">
        <v>453</v>
      </c>
      <c r="C112" s="310">
        <f t="shared" si="5"/>
        <v>231</v>
      </c>
      <c r="D112" s="278" t="s">
        <v>236</v>
      </c>
      <c r="E112" s="278" t="s">
        <v>236</v>
      </c>
      <c r="F112" s="278">
        <v>3</v>
      </c>
      <c r="G112" s="278">
        <v>1</v>
      </c>
      <c r="H112" s="278" t="s">
        <v>236</v>
      </c>
      <c r="I112" s="278">
        <v>6</v>
      </c>
      <c r="J112" s="278">
        <v>128</v>
      </c>
      <c r="K112" s="278">
        <v>4</v>
      </c>
      <c r="L112" s="278">
        <v>17</v>
      </c>
      <c r="M112" s="278">
        <v>71</v>
      </c>
      <c r="N112" s="278">
        <v>1</v>
      </c>
      <c r="O112" s="278">
        <v>1416</v>
      </c>
      <c r="P112" s="278">
        <v>1035</v>
      </c>
    </row>
    <row r="113" spans="1:16" ht="15.75" customHeight="1">
      <c r="A113" s="305"/>
      <c r="B113" s="74" t="s">
        <v>454</v>
      </c>
      <c r="C113" s="310">
        <f t="shared" si="5"/>
        <v>27</v>
      </c>
      <c r="D113" s="278" t="s">
        <v>236</v>
      </c>
      <c r="E113" s="278" t="s">
        <v>236</v>
      </c>
      <c r="F113" s="278">
        <v>1</v>
      </c>
      <c r="G113" s="278" t="s">
        <v>236</v>
      </c>
      <c r="H113" s="278" t="s">
        <v>236</v>
      </c>
      <c r="I113" s="278" t="s">
        <v>236</v>
      </c>
      <c r="J113" s="278">
        <v>13</v>
      </c>
      <c r="K113" s="278" t="s">
        <v>236</v>
      </c>
      <c r="L113" s="278">
        <v>2</v>
      </c>
      <c r="M113" s="278">
        <v>11</v>
      </c>
      <c r="N113" s="278" t="s">
        <v>236</v>
      </c>
      <c r="O113" s="278">
        <v>116</v>
      </c>
      <c r="P113" s="278">
        <v>71</v>
      </c>
    </row>
    <row r="114" spans="1:16" ht="15.75" customHeight="1">
      <c r="A114" s="305"/>
      <c r="B114" s="74" t="s">
        <v>455</v>
      </c>
      <c r="C114" s="310">
        <f t="shared" si="5"/>
        <v>10</v>
      </c>
      <c r="D114" s="278" t="s">
        <v>236</v>
      </c>
      <c r="E114" s="278" t="s">
        <v>236</v>
      </c>
      <c r="F114" s="278">
        <v>1</v>
      </c>
      <c r="G114" s="278" t="s">
        <v>236</v>
      </c>
      <c r="H114" s="278" t="s">
        <v>236</v>
      </c>
      <c r="I114" s="278">
        <v>1</v>
      </c>
      <c r="J114" s="278">
        <v>1</v>
      </c>
      <c r="K114" s="278" t="s">
        <v>236</v>
      </c>
      <c r="L114" s="278">
        <v>5</v>
      </c>
      <c r="M114" s="278">
        <v>2</v>
      </c>
      <c r="N114" s="278" t="s">
        <v>236</v>
      </c>
      <c r="O114" s="278">
        <v>18</v>
      </c>
      <c r="P114" s="278">
        <v>6</v>
      </c>
    </row>
    <row r="115" spans="1:16" ht="15.75" customHeight="1">
      <c r="A115" s="305"/>
      <c r="B115" s="74" t="s">
        <v>456</v>
      </c>
      <c r="C115" s="310">
        <f t="shared" si="5"/>
        <v>18</v>
      </c>
      <c r="D115" s="278" t="s">
        <v>236</v>
      </c>
      <c r="E115" s="278" t="s">
        <v>236</v>
      </c>
      <c r="F115" s="278" t="s">
        <v>236</v>
      </c>
      <c r="G115" s="278" t="s">
        <v>236</v>
      </c>
      <c r="H115" s="278" t="s">
        <v>236</v>
      </c>
      <c r="I115" s="278" t="s">
        <v>236</v>
      </c>
      <c r="J115" s="278">
        <v>4</v>
      </c>
      <c r="K115" s="278" t="s">
        <v>236</v>
      </c>
      <c r="L115" s="278">
        <v>4</v>
      </c>
      <c r="M115" s="278">
        <v>10</v>
      </c>
      <c r="N115" s="278" t="s">
        <v>236</v>
      </c>
      <c r="O115" s="278">
        <v>58</v>
      </c>
      <c r="P115" s="278">
        <v>40</v>
      </c>
    </row>
    <row r="116" spans="1:16" ht="15.75" customHeight="1">
      <c r="A116" s="305"/>
      <c r="B116" s="74" t="s">
        <v>457</v>
      </c>
      <c r="C116" s="310">
        <f t="shared" si="5"/>
        <v>22</v>
      </c>
      <c r="D116" s="278" t="s">
        <v>236</v>
      </c>
      <c r="E116" s="278" t="s">
        <v>236</v>
      </c>
      <c r="F116" s="278">
        <v>1</v>
      </c>
      <c r="G116" s="278">
        <v>1</v>
      </c>
      <c r="H116" s="278" t="s">
        <v>236</v>
      </c>
      <c r="I116" s="278" t="s">
        <v>236</v>
      </c>
      <c r="J116" s="278">
        <v>8</v>
      </c>
      <c r="K116" s="278" t="s">
        <v>236</v>
      </c>
      <c r="L116" s="278">
        <v>4</v>
      </c>
      <c r="M116" s="278">
        <v>8</v>
      </c>
      <c r="N116" s="278" t="s">
        <v>236</v>
      </c>
      <c r="O116" s="278">
        <v>104</v>
      </c>
      <c r="P116" s="278">
        <v>87</v>
      </c>
    </row>
    <row r="117" spans="1:16" ht="15.75" customHeight="1">
      <c r="A117" s="305"/>
      <c r="B117" s="74" t="s">
        <v>458</v>
      </c>
      <c r="C117" s="310">
        <f t="shared" si="5"/>
        <v>19</v>
      </c>
      <c r="D117" s="278" t="s">
        <v>236</v>
      </c>
      <c r="E117" s="278" t="s">
        <v>236</v>
      </c>
      <c r="F117" s="278">
        <v>1</v>
      </c>
      <c r="G117" s="278" t="s">
        <v>236</v>
      </c>
      <c r="H117" s="278" t="s">
        <v>236</v>
      </c>
      <c r="I117" s="278">
        <v>1</v>
      </c>
      <c r="J117" s="278">
        <v>9</v>
      </c>
      <c r="K117" s="278" t="s">
        <v>236</v>
      </c>
      <c r="L117" s="278">
        <v>2</v>
      </c>
      <c r="M117" s="278">
        <v>6</v>
      </c>
      <c r="N117" s="278" t="s">
        <v>236</v>
      </c>
      <c r="O117" s="278">
        <v>388</v>
      </c>
      <c r="P117" s="278">
        <v>356</v>
      </c>
    </row>
    <row r="118" spans="1:16" ht="15.75" customHeight="1">
      <c r="A118" s="305"/>
      <c r="B118" s="74" t="s">
        <v>459</v>
      </c>
      <c r="C118" s="310">
        <f t="shared" si="5"/>
        <v>24</v>
      </c>
      <c r="D118" s="278" t="s">
        <v>236</v>
      </c>
      <c r="E118" s="278" t="s">
        <v>236</v>
      </c>
      <c r="F118" s="278" t="s">
        <v>236</v>
      </c>
      <c r="G118" s="278" t="s">
        <v>236</v>
      </c>
      <c r="H118" s="278" t="s">
        <v>236</v>
      </c>
      <c r="I118" s="278" t="s">
        <v>236</v>
      </c>
      <c r="J118" s="278">
        <v>10</v>
      </c>
      <c r="K118" s="278">
        <v>1</v>
      </c>
      <c r="L118" s="278">
        <v>6</v>
      </c>
      <c r="M118" s="278">
        <v>7</v>
      </c>
      <c r="N118" s="278" t="s">
        <v>236</v>
      </c>
      <c r="O118" s="278">
        <v>125</v>
      </c>
      <c r="P118" s="278">
        <v>89</v>
      </c>
    </row>
    <row r="119" spans="1:16" ht="15.75" customHeight="1">
      <c r="A119" s="305"/>
      <c r="B119" s="74" t="s">
        <v>460</v>
      </c>
      <c r="C119" s="310">
        <f t="shared" si="5"/>
        <v>36</v>
      </c>
      <c r="D119" s="278" t="s">
        <v>236</v>
      </c>
      <c r="E119" s="278" t="s">
        <v>236</v>
      </c>
      <c r="F119" s="278">
        <v>1</v>
      </c>
      <c r="G119" s="278">
        <v>1</v>
      </c>
      <c r="H119" s="278" t="s">
        <v>236</v>
      </c>
      <c r="I119" s="278" t="s">
        <v>236</v>
      </c>
      <c r="J119" s="278">
        <v>16</v>
      </c>
      <c r="K119" s="278">
        <v>1</v>
      </c>
      <c r="L119" s="278">
        <v>5</v>
      </c>
      <c r="M119" s="278">
        <v>12</v>
      </c>
      <c r="N119" s="278" t="s">
        <v>236</v>
      </c>
      <c r="O119" s="278">
        <v>135</v>
      </c>
      <c r="P119" s="278">
        <v>70</v>
      </c>
    </row>
    <row r="120" spans="1:16" ht="15.75" customHeight="1">
      <c r="A120" s="305"/>
      <c r="B120" s="74" t="s">
        <v>461</v>
      </c>
      <c r="C120" s="310">
        <f t="shared" si="5"/>
        <v>32</v>
      </c>
      <c r="D120" s="278" t="s">
        <v>236</v>
      </c>
      <c r="E120" s="278" t="s">
        <v>236</v>
      </c>
      <c r="F120" s="278">
        <v>4</v>
      </c>
      <c r="G120" s="278">
        <v>1</v>
      </c>
      <c r="H120" s="278" t="s">
        <v>236</v>
      </c>
      <c r="I120" s="278" t="s">
        <v>236</v>
      </c>
      <c r="J120" s="278">
        <v>15</v>
      </c>
      <c r="K120" s="278" t="s">
        <v>236</v>
      </c>
      <c r="L120" s="278">
        <v>3</v>
      </c>
      <c r="M120" s="278">
        <v>9</v>
      </c>
      <c r="N120" s="278" t="s">
        <v>236</v>
      </c>
      <c r="O120" s="278">
        <v>467</v>
      </c>
      <c r="P120" s="278">
        <v>432</v>
      </c>
    </row>
    <row r="121" spans="1:16" ht="15.75" customHeight="1">
      <c r="A121" s="305"/>
      <c r="B121" s="74" t="s">
        <v>462</v>
      </c>
      <c r="C121" s="310">
        <f t="shared" si="5"/>
        <v>49</v>
      </c>
      <c r="D121" s="278" t="s">
        <v>236</v>
      </c>
      <c r="E121" s="278" t="s">
        <v>236</v>
      </c>
      <c r="F121" s="278">
        <v>6</v>
      </c>
      <c r="G121" s="278">
        <v>1</v>
      </c>
      <c r="H121" s="278" t="s">
        <v>236</v>
      </c>
      <c r="I121" s="278" t="s">
        <v>236</v>
      </c>
      <c r="J121" s="278">
        <v>22</v>
      </c>
      <c r="K121" s="278" t="s">
        <v>236</v>
      </c>
      <c r="L121" s="278">
        <v>5</v>
      </c>
      <c r="M121" s="278">
        <v>15</v>
      </c>
      <c r="N121" s="278" t="s">
        <v>236</v>
      </c>
      <c r="O121" s="278">
        <v>237</v>
      </c>
      <c r="P121" s="278">
        <v>147</v>
      </c>
    </row>
    <row r="122" spans="1:16" ht="15.75" customHeight="1">
      <c r="A122" s="305"/>
      <c r="B122" s="74" t="s">
        <v>463</v>
      </c>
      <c r="C122" s="310">
        <f t="shared" si="5"/>
        <v>9</v>
      </c>
      <c r="D122" s="278" t="s">
        <v>236</v>
      </c>
      <c r="E122" s="278" t="s">
        <v>236</v>
      </c>
      <c r="F122" s="278" t="s">
        <v>236</v>
      </c>
      <c r="G122" s="278" t="s">
        <v>236</v>
      </c>
      <c r="H122" s="278" t="s">
        <v>236</v>
      </c>
      <c r="I122" s="278" t="s">
        <v>236</v>
      </c>
      <c r="J122" s="278">
        <v>1</v>
      </c>
      <c r="K122" s="278" t="s">
        <v>236</v>
      </c>
      <c r="L122" s="278" t="s">
        <v>236</v>
      </c>
      <c r="M122" s="278">
        <v>8</v>
      </c>
      <c r="N122" s="278" t="s">
        <v>236</v>
      </c>
      <c r="O122" s="278">
        <v>67</v>
      </c>
      <c r="P122" s="278">
        <v>56</v>
      </c>
    </row>
    <row r="123" spans="1:16" ht="15.75" customHeight="1">
      <c r="A123" s="305"/>
      <c r="B123" s="74" t="s">
        <v>464</v>
      </c>
      <c r="C123" s="310">
        <f t="shared" si="5"/>
        <v>4</v>
      </c>
      <c r="D123" s="278" t="s">
        <v>236</v>
      </c>
      <c r="E123" s="278" t="s">
        <v>236</v>
      </c>
      <c r="F123" s="278">
        <v>1</v>
      </c>
      <c r="G123" s="278" t="s">
        <v>236</v>
      </c>
      <c r="H123" s="278" t="s">
        <v>236</v>
      </c>
      <c r="I123" s="278" t="s">
        <v>236</v>
      </c>
      <c r="J123" s="278" t="s">
        <v>236</v>
      </c>
      <c r="K123" s="278" t="s">
        <v>236</v>
      </c>
      <c r="L123" s="278">
        <v>1</v>
      </c>
      <c r="M123" s="278">
        <v>2</v>
      </c>
      <c r="N123" s="278" t="s">
        <v>236</v>
      </c>
      <c r="O123" s="278">
        <v>22</v>
      </c>
      <c r="P123" s="278">
        <v>17</v>
      </c>
    </row>
    <row r="124" spans="1:16" ht="15.75" customHeight="1">
      <c r="A124" s="305"/>
      <c r="B124" s="74" t="s">
        <v>465</v>
      </c>
      <c r="C124" s="310">
        <f t="shared" si="5"/>
        <v>4</v>
      </c>
      <c r="D124" s="278" t="s">
        <v>236</v>
      </c>
      <c r="E124" s="278" t="s">
        <v>236</v>
      </c>
      <c r="F124" s="278" t="s">
        <v>236</v>
      </c>
      <c r="G124" s="278" t="s">
        <v>236</v>
      </c>
      <c r="H124" s="278" t="s">
        <v>236</v>
      </c>
      <c r="I124" s="278" t="s">
        <v>236</v>
      </c>
      <c r="J124" s="278" t="s">
        <v>236</v>
      </c>
      <c r="K124" s="278" t="s">
        <v>236</v>
      </c>
      <c r="L124" s="278">
        <v>2</v>
      </c>
      <c r="M124" s="278">
        <v>2</v>
      </c>
      <c r="N124" s="278" t="s">
        <v>236</v>
      </c>
      <c r="O124" s="278">
        <v>33</v>
      </c>
      <c r="P124" s="278">
        <v>31</v>
      </c>
    </row>
    <row r="125" spans="1:16" ht="15.75" customHeight="1">
      <c r="A125" s="305"/>
      <c r="B125" s="74" t="s">
        <v>466</v>
      </c>
      <c r="C125" s="310">
        <f t="shared" si="5"/>
        <v>1</v>
      </c>
      <c r="D125" s="278" t="s">
        <v>236</v>
      </c>
      <c r="E125" s="278" t="s">
        <v>236</v>
      </c>
      <c r="F125" s="278" t="s">
        <v>236</v>
      </c>
      <c r="G125" s="278" t="s">
        <v>236</v>
      </c>
      <c r="H125" s="278" t="s">
        <v>236</v>
      </c>
      <c r="I125" s="278" t="s">
        <v>236</v>
      </c>
      <c r="J125" s="278" t="s">
        <v>236</v>
      </c>
      <c r="K125" s="278" t="s">
        <v>236</v>
      </c>
      <c r="L125" s="278" t="s">
        <v>236</v>
      </c>
      <c r="M125" s="278">
        <v>1</v>
      </c>
      <c r="N125" s="278" t="s">
        <v>236</v>
      </c>
      <c r="O125" s="314" t="s">
        <v>906</v>
      </c>
      <c r="P125" s="314" t="s">
        <v>906</v>
      </c>
    </row>
    <row r="126" spans="1:16" ht="15.75" customHeight="1">
      <c r="A126" s="305"/>
      <c r="B126" s="74" t="s">
        <v>467</v>
      </c>
      <c r="C126" s="310">
        <f t="shared" si="5"/>
        <v>1</v>
      </c>
      <c r="D126" s="278" t="s">
        <v>236</v>
      </c>
      <c r="E126" s="278" t="s">
        <v>236</v>
      </c>
      <c r="F126" s="278" t="s">
        <v>236</v>
      </c>
      <c r="G126" s="278" t="s">
        <v>236</v>
      </c>
      <c r="H126" s="278" t="s">
        <v>236</v>
      </c>
      <c r="I126" s="278" t="s">
        <v>236</v>
      </c>
      <c r="J126" s="278" t="s">
        <v>236</v>
      </c>
      <c r="K126" s="278" t="s">
        <v>236</v>
      </c>
      <c r="L126" s="278" t="s">
        <v>236</v>
      </c>
      <c r="M126" s="278">
        <v>1</v>
      </c>
      <c r="N126" s="278" t="s">
        <v>236</v>
      </c>
      <c r="O126" s="314" t="s">
        <v>906</v>
      </c>
      <c r="P126" s="314" t="s">
        <v>906</v>
      </c>
    </row>
    <row r="127" spans="1:16" ht="15" customHeight="1">
      <c r="A127" s="305"/>
      <c r="B127" s="74" t="s">
        <v>468</v>
      </c>
      <c r="C127" s="310">
        <f t="shared" si="5"/>
        <v>5</v>
      </c>
      <c r="D127" s="278" t="s">
        <v>236</v>
      </c>
      <c r="E127" s="278" t="s">
        <v>236</v>
      </c>
      <c r="F127" s="278" t="s">
        <v>236</v>
      </c>
      <c r="G127" s="278" t="s">
        <v>236</v>
      </c>
      <c r="H127" s="278" t="s">
        <v>236</v>
      </c>
      <c r="I127" s="278" t="s">
        <v>236</v>
      </c>
      <c r="J127" s="278">
        <v>3</v>
      </c>
      <c r="K127" s="278" t="s">
        <v>236</v>
      </c>
      <c r="L127" s="278" t="s">
        <v>236</v>
      </c>
      <c r="M127" s="278">
        <v>2</v>
      </c>
      <c r="N127" s="278" t="s">
        <v>236</v>
      </c>
      <c r="O127" s="278">
        <v>158</v>
      </c>
      <c r="P127" s="278">
        <v>150</v>
      </c>
    </row>
    <row r="128" spans="1:16" ht="15" customHeight="1">
      <c r="A128" s="305"/>
      <c r="B128" s="74" t="s">
        <v>469</v>
      </c>
      <c r="C128" s="310">
        <f t="shared" si="5"/>
        <v>80</v>
      </c>
      <c r="D128" s="278" t="s">
        <v>236</v>
      </c>
      <c r="E128" s="278" t="s">
        <v>236</v>
      </c>
      <c r="F128" s="278">
        <v>7</v>
      </c>
      <c r="G128" s="278">
        <v>3</v>
      </c>
      <c r="H128" s="278" t="s">
        <v>236</v>
      </c>
      <c r="I128" s="278" t="s">
        <v>236</v>
      </c>
      <c r="J128" s="278">
        <v>34</v>
      </c>
      <c r="K128" s="278">
        <v>3</v>
      </c>
      <c r="L128" s="278">
        <v>6</v>
      </c>
      <c r="M128" s="278">
        <v>27</v>
      </c>
      <c r="N128" s="278" t="s">
        <v>236</v>
      </c>
      <c r="O128" s="278">
        <v>792</v>
      </c>
      <c r="P128" s="278">
        <v>657</v>
      </c>
    </row>
    <row r="129" spans="1:16" ht="15" customHeight="1">
      <c r="A129" s="305"/>
      <c r="B129" s="74" t="s">
        <v>872</v>
      </c>
      <c r="C129" s="310">
        <f t="shared" si="5"/>
        <v>104</v>
      </c>
      <c r="D129" s="278" t="s">
        <v>236</v>
      </c>
      <c r="E129" s="278" t="s">
        <v>236</v>
      </c>
      <c r="F129" s="278">
        <v>9</v>
      </c>
      <c r="G129" s="278">
        <v>3</v>
      </c>
      <c r="H129" s="278" t="s">
        <v>236</v>
      </c>
      <c r="I129" s="278">
        <v>4</v>
      </c>
      <c r="J129" s="278">
        <v>45</v>
      </c>
      <c r="K129" s="278">
        <v>7</v>
      </c>
      <c r="L129" s="278">
        <v>10</v>
      </c>
      <c r="M129" s="278">
        <v>26</v>
      </c>
      <c r="N129" s="278" t="s">
        <v>236</v>
      </c>
      <c r="O129" s="278">
        <v>1201</v>
      </c>
      <c r="P129" s="278">
        <v>1068</v>
      </c>
    </row>
    <row r="130" spans="1:16" ht="15" customHeight="1">
      <c r="A130" s="305"/>
      <c r="B130" s="74" t="s">
        <v>470</v>
      </c>
      <c r="C130" s="310">
        <f t="shared" si="5"/>
        <v>30</v>
      </c>
      <c r="D130" s="278" t="s">
        <v>236</v>
      </c>
      <c r="E130" s="278" t="s">
        <v>236</v>
      </c>
      <c r="F130" s="278">
        <v>2</v>
      </c>
      <c r="G130" s="278">
        <v>1</v>
      </c>
      <c r="H130" s="278" t="s">
        <v>236</v>
      </c>
      <c r="I130" s="278" t="s">
        <v>236</v>
      </c>
      <c r="J130" s="278">
        <v>8</v>
      </c>
      <c r="K130" s="278" t="s">
        <v>236</v>
      </c>
      <c r="L130" s="278">
        <v>12</v>
      </c>
      <c r="M130" s="278">
        <v>7</v>
      </c>
      <c r="N130" s="278" t="s">
        <v>236</v>
      </c>
      <c r="O130" s="278">
        <v>138</v>
      </c>
      <c r="P130" s="278">
        <v>91</v>
      </c>
    </row>
    <row r="131" spans="1:16" ht="15" customHeight="1">
      <c r="A131" s="305"/>
      <c r="B131" s="74" t="s">
        <v>471</v>
      </c>
      <c r="C131" s="310">
        <f t="shared" si="5"/>
        <v>37</v>
      </c>
      <c r="D131" s="278" t="s">
        <v>236</v>
      </c>
      <c r="E131" s="278" t="s">
        <v>236</v>
      </c>
      <c r="F131" s="278">
        <v>9</v>
      </c>
      <c r="G131" s="278">
        <v>1</v>
      </c>
      <c r="H131" s="278" t="s">
        <v>236</v>
      </c>
      <c r="I131" s="278" t="s">
        <v>236</v>
      </c>
      <c r="J131" s="278">
        <v>13</v>
      </c>
      <c r="K131" s="278" t="s">
        <v>236</v>
      </c>
      <c r="L131" s="278">
        <v>2</v>
      </c>
      <c r="M131" s="278">
        <v>12</v>
      </c>
      <c r="N131" s="278" t="s">
        <v>236</v>
      </c>
      <c r="O131" s="278">
        <v>256</v>
      </c>
      <c r="P131" s="278">
        <v>184</v>
      </c>
    </row>
    <row r="132" spans="1:16" ht="15" customHeight="1">
      <c r="A132" s="305"/>
      <c r="B132" s="74" t="s">
        <v>472</v>
      </c>
      <c r="C132" s="310">
        <f t="shared" si="5"/>
        <v>21</v>
      </c>
      <c r="D132" s="278" t="s">
        <v>236</v>
      </c>
      <c r="E132" s="278" t="s">
        <v>236</v>
      </c>
      <c r="F132" s="278" t="s">
        <v>236</v>
      </c>
      <c r="G132" s="278" t="s">
        <v>236</v>
      </c>
      <c r="H132" s="278" t="s">
        <v>236</v>
      </c>
      <c r="I132" s="278">
        <v>1</v>
      </c>
      <c r="J132" s="278">
        <v>7</v>
      </c>
      <c r="K132" s="278">
        <v>1</v>
      </c>
      <c r="L132" s="278" t="s">
        <v>236</v>
      </c>
      <c r="M132" s="278">
        <v>12</v>
      </c>
      <c r="N132" s="278" t="s">
        <v>236</v>
      </c>
      <c r="O132" s="278">
        <v>252</v>
      </c>
      <c r="P132" s="278">
        <v>205</v>
      </c>
    </row>
    <row r="133" spans="1:16" ht="15" customHeight="1">
      <c r="A133" s="305"/>
      <c r="B133" s="74" t="s">
        <v>473</v>
      </c>
      <c r="C133" s="310">
        <f t="shared" si="5"/>
        <v>34</v>
      </c>
      <c r="D133" s="278" t="s">
        <v>236</v>
      </c>
      <c r="E133" s="278" t="s">
        <v>236</v>
      </c>
      <c r="F133" s="278">
        <v>6</v>
      </c>
      <c r="G133" s="278">
        <v>2</v>
      </c>
      <c r="H133" s="278" t="s">
        <v>236</v>
      </c>
      <c r="I133" s="278" t="s">
        <v>236</v>
      </c>
      <c r="J133" s="278">
        <v>14</v>
      </c>
      <c r="K133" s="278" t="s">
        <v>236</v>
      </c>
      <c r="L133" s="278">
        <v>3</v>
      </c>
      <c r="M133" s="278">
        <v>9</v>
      </c>
      <c r="N133" s="278" t="s">
        <v>236</v>
      </c>
      <c r="O133" s="278">
        <v>284</v>
      </c>
      <c r="P133" s="278">
        <v>246</v>
      </c>
    </row>
    <row r="134" spans="1:16" ht="15" customHeight="1">
      <c r="A134" s="305"/>
      <c r="B134" s="74" t="s">
        <v>474</v>
      </c>
      <c r="C134" s="310">
        <f t="shared" si="5"/>
        <v>20</v>
      </c>
      <c r="D134" s="278" t="s">
        <v>236</v>
      </c>
      <c r="E134" s="278" t="s">
        <v>236</v>
      </c>
      <c r="F134" s="278">
        <v>3</v>
      </c>
      <c r="G134" s="278" t="s">
        <v>236</v>
      </c>
      <c r="H134" s="278" t="s">
        <v>236</v>
      </c>
      <c r="I134" s="278" t="s">
        <v>236</v>
      </c>
      <c r="J134" s="278">
        <v>5</v>
      </c>
      <c r="K134" s="278">
        <v>1</v>
      </c>
      <c r="L134" s="278">
        <v>2</v>
      </c>
      <c r="M134" s="278">
        <v>9</v>
      </c>
      <c r="N134" s="278" t="s">
        <v>236</v>
      </c>
      <c r="O134" s="278">
        <v>91</v>
      </c>
      <c r="P134" s="278">
        <v>58</v>
      </c>
    </row>
    <row r="135" spans="1:16" ht="15" customHeight="1">
      <c r="A135" s="305"/>
      <c r="B135" s="74" t="s">
        <v>475</v>
      </c>
      <c r="C135" s="310">
        <f t="shared" si="5"/>
        <v>26</v>
      </c>
      <c r="D135" s="278" t="s">
        <v>236</v>
      </c>
      <c r="E135" s="278" t="s">
        <v>236</v>
      </c>
      <c r="F135" s="278" t="s">
        <v>236</v>
      </c>
      <c r="G135" s="278">
        <v>1</v>
      </c>
      <c r="H135" s="278" t="s">
        <v>236</v>
      </c>
      <c r="I135" s="278">
        <v>1</v>
      </c>
      <c r="J135" s="278">
        <v>16</v>
      </c>
      <c r="K135" s="278" t="s">
        <v>236</v>
      </c>
      <c r="L135" s="278" t="s">
        <v>236</v>
      </c>
      <c r="M135" s="278">
        <v>8</v>
      </c>
      <c r="N135" s="278" t="s">
        <v>236</v>
      </c>
      <c r="O135" s="278">
        <v>153</v>
      </c>
      <c r="P135" s="278">
        <v>109</v>
      </c>
    </row>
    <row r="136" spans="1:16" ht="15" customHeight="1">
      <c r="A136" s="305"/>
      <c r="B136" s="74" t="s">
        <v>476</v>
      </c>
      <c r="C136" s="310">
        <f t="shared" si="5"/>
        <v>24</v>
      </c>
      <c r="D136" s="278" t="s">
        <v>236</v>
      </c>
      <c r="E136" s="278" t="s">
        <v>236</v>
      </c>
      <c r="F136" s="278">
        <v>2</v>
      </c>
      <c r="G136" s="278">
        <v>1</v>
      </c>
      <c r="H136" s="278" t="s">
        <v>236</v>
      </c>
      <c r="I136" s="278" t="s">
        <v>236</v>
      </c>
      <c r="J136" s="278">
        <v>5</v>
      </c>
      <c r="K136" s="278" t="s">
        <v>236</v>
      </c>
      <c r="L136" s="278">
        <v>2</v>
      </c>
      <c r="M136" s="278">
        <v>14</v>
      </c>
      <c r="N136" s="278" t="s">
        <v>236</v>
      </c>
      <c r="O136" s="278">
        <v>166</v>
      </c>
      <c r="P136" s="278">
        <v>144</v>
      </c>
    </row>
    <row r="137" spans="1:16" ht="15" customHeight="1">
      <c r="A137" s="305"/>
      <c r="B137" s="74" t="s">
        <v>477</v>
      </c>
      <c r="C137" s="310">
        <f t="shared" si="5"/>
        <v>41</v>
      </c>
      <c r="D137" s="278" t="s">
        <v>236</v>
      </c>
      <c r="E137" s="278" t="s">
        <v>236</v>
      </c>
      <c r="F137" s="278">
        <v>4</v>
      </c>
      <c r="G137" s="278">
        <v>2</v>
      </c>
      <c r="H137" s="278" t="s">
        <v>236</v>
      </c>
      <c r="I137" s="278" t="s">
        <v>236</v>
      </c>
      <c r="J137" s="278">
        <v>22</v>
      </c>
      <c r="K137" s="278" t="s">
        <v>236</v>
      </c>
      <c r="L137" s="278">
        <v>3</v>
      </c>
      <c r="M137" s="278">
        <v>10</v>
      </c>
      <c r="N137" s="278" t="s">
        <v>236</v>
      </c>
      <c r="O137" s="278">
        <v>712</v>
      </c>
      <c r="P137" s="278">
        <v>642</v>
      </c>
    </row>
    <row r="138" spans="1:16" ht="15" customHeight="1">
      <c r="A138" s="305"/>
      <c r="B138" s="74" t="s">
        <v>478</v>
      </c>
      <c r="C138" s="310">
        <f t="shared" si="5"/>
        <v>24</v>
      </c>
      <c r="D138" s="278" t="s">
        <v>236</v>
      </c>
      <c r="E138" s="278" t="s">
        <v>236</v>
      </c>
      <c r="F138" s="278">
        <v>1</v>
      </c>
      <c r="G138" s="278">
        <v>2</v>
      </c>
      <c r="H138" s="278" t="s">
        <v>236</v>
      </c>
      <c r="I138" s="278" t="s">
        <v>236</v>
      </c>
      <c r="J138" s="278">
        <v>13</v>
      </c>
      <c r="K138" s="278" t="s">
        <v>236</v>
      </c>
      <c r="L138" s="278">
        <v>1</v>
      </c>
      <c r="M138" s="278">
        <v>7</v>
      </c>
      <c r="N138" s="278" t="s">
        <v>236</v>
      </c>
      <c r="O138" s="278">
        <v>83</v>
      </c>
      <c r="P138" s="278">
        <v>51</v>
      </c>
    </row>
    <row r="139" spans="1:16" ht="15" customHeight="1">
      <c r="A139" s="305"/>
      <c r="B139" s="74" t="s">
        <v>479</v>
      </c>
      <c r="C139" s="310">
        <f t="shared" si="5"/>
        <v>11</v>
      </c>
      <c r="D139" s="278" t="s">
        <v>236</v>
      </c>
      <c r="E139" s="278" t="s">
        <v>236</v>
      </c>
      <c r="F139" s="278">
        <v>2</v>
      </c>
      <c r="G139" s="278">
        <v>2</v>
      </c>
      <c r="H139" s="278" t="s">
        <v>236</v>
      </c>
      <c r="I139" s="278">
        <v>2</v>
      </c>
      <c r="J139" s="278" t="s">
        <v>236</v>
      </c>
      <c r="K139" s="278" t="s">
        <v>236</v>
      </c>
      <c r="L139" s="278">
        <v>3</v>
      </c>
      <c r="M139" s="278">
        <v>2</v>
      </c>
      <c r="N139" s="278" t="s">
        <v>236</v>
      </c>
      <c r="O139" s="278">
        <v>110</v>
      </c>
      <c r="P139" s="278">
        <v>97</v>
      </c>
    </row>
    <row r="140" spans="1:16" ht="15" customHeight="1">
      <c r="A140" s="305"/>
      <c r="B140" s="74" t="s">
        <v>480</v>
      </c>
      <c r="C140" s="310">
        <f t="shared" si="5"/>
        <v>11</v>
      </c>
      <c r="D140" s="278" t="s">
        <v>236</v>
      </c>
      <c r="E140" s="278" t="s">
        <v>236</v>
      </c>
      <c r="F140" s="278">
        <v>1</v>
      </c>
      <c r="G140" s="278">
        <v>2</v>
      </c>
      <c r="H140" s="278" t="s">
        <v>236</v>
      </c>
      <c r="I140" s="278" t="s">
        <v>236</v>
      </c>
      <c r="J140" s="278">
        <v>3</v>
      </c>
      <c r="K140" s="278" t="s">
        <v>236</v>
      </c>
      <c r="L140" s="278">
        <v>2</v>
      </c>
      <c r="M140" s="278">
        <v>3</v>
      </c>
      <c r="N140" s="278" t="s">
        <v>236</v>
      </c>
      <c r="O140" s="278">
        <v>91</v>
      </c>
      <c r="P140" s="278">
        <v>67</v>
      </c>
    </row>
    <row r="141" spans="1:16" ht="15" customHeight="1">
      <c r="A141" s="305"/>
      <c r="B141" s="74" t="s">
        <v>481</v>
      </c>
      <c r="C141" s="310">
        <f t="shared" si="5"/>
        <v>106</v>
      </c>
      <c r="D141" s="278" t="s">
        <v>236</v>
      </c>
      <c r="E141" s="278" t="s">
        <v>236</v>
      </c>
      <c r="F141" s="278">
        <v>3</v>
      </c>
      <c r="G141" s="278">
        <v>1</v>
      </c>
      <c r="H141" s="278">
        <v>1</v>
      </c>
      <c r="I141" s="278">
        <v>4</v>
      </c>
      <c r="J141" s="278">
        <v>45</v>
      </c>
      <c r="K141" s="278">
        <v>11</v>
      </c>
      <c r="L141" s="278">
        <v>4</v>
      </c>
      <c r="M141" s="278">
        <v>37</v>
      </c>
      <c r="N141" s="278" t="s">
        <v>236</v>
      </c>
      <c r="O141" s="278">
        <v>1481</v>
      </c>
      <c r="P141" s="278">
        <v>1333</v>
      </c>
    </row>
    <row r="142" spans="1:16" ht="15" customHeight="1">
      <c r="A142" s="305"/>
      <c r="B142" s="74" t="s">
        <v>482</v>
      </c>
      <c r="C142" s="310">
        <f t="shared" si="5"/>
        <v>124</v>
      </c>
      <c r="D142" s="278" t="s">
        <v>236</v>
      </c>
      <c r="E142" s="278" t="s">
        <v>236</v>
      </c>
      <c r="F142" s="278">
        <v>5</v>
      </c>
      <c r="G142" s="278">
        <v>2</v>
      </c>
      <c r="H142" s="278">
        <v>1</v>
      </c>
      <c r="I142" s="278">
        <v>4</v>
      </c>
      <c r="J142" s="278">
        <v>54</v>
      </c>
      <c r="K142" s="278">
        <v>9</v>
      </c>
      <c r="L142" s="278">
        <v>6</v>
      </c>
      <c r="M142" s="278">
        <v>33</v>
      </c>
      <c r="N142" s="278">
        <v>10</v>
      </c>
      <c r="O142" s="278">
        <v>5230</v>
      </c>
      <c r="P142" s="278">
        <v>5070</v>
      </c>
    </row>
    <row r="143" spans="1:16" ht="15" customHeight="1">
      <c r="A143" s="305"/>
      <c r="B143" s="74" t="s">
        <v>483</v>
      </c>
      <c r="C143" s="310">
        <f t="shared" si="5"/>
        <v>60</v>
      </c>
      <c r="D143" s="278" t="s">
        <v>236</v>
      </c>
      <c r="E143" s="278" t="s">
        <v>236</v>
      </c>
      <c r="F143" s="278">
        <v>2</v>
      </c>
      <c r="G143" s="278" t="s">
        <v>236</v>
      </c>
      <c r="H143" s="278" t="s">
        <v>236</v>
      </c>
      <c r="I143" s="278">
        <v>2</v>
      </c>
      <c r="J143" s="278">
        <v>25</v>
      </c>
      <c r="K143" s="278">
        <v>2</v>
      </c>
      <c r="L143" s="278">
        <v>4</v>
      </c>
      <c r="M143" s="278">
        <v>25</v>
      </c>
      <c r="N143" s="278" t="s">
        <v>236</v>
      </c>
      <c r="O143" s="278">
        <v>451</v>
      </c>
      <c r="P143" s="278">
        <v>360</v>
      </c>
    </row>
    <row r="144" spans="1:16" ht="15" customHeight="1">
      <c r="A144" s="305"/>
      <c r="B144" s="74" t="s">
        <v>484</v>
      </c>
      <c r="C144" s="310">
        <f t="shared" si="5"/>
        <v>61</v>
      </c>
      <c r="D144" s="278" t="s">
        <v>236</v>
      </c>
      <c r="E144" s="278" t="s">
        <v>236</v>
      </c>
      <c r="F144" s="278" t="s">
        <v>236</v>
      </c>
      <c r="G144" s="278">
        <v>1</v>
      </c>
      <c r="H144" s="278" t="s">
        <v>236</v>
      </c>
      <c r="I144" s="278">
        <v>1</v>
      </c>
      <c r="J144" s="278">
        <v>35</v>
      </c>
      <c r="K144" s="278">
        <v>3</v>
      </c>
      <c r="L144" s="278">
        <v>6</v>
      </c>
      <c r="M144" s="278">
        <v>15</v>
      </c>
      <c r="N144" s="278" t="s">
        <v>236</v>
      </c>
      <c r="O144" s="278">
        <v>368</v>
      </c>
      <c r="P144" s="278">
        <v>287</v>
      </c>
    </row>
    <row r="145" spans="1:16" ht="15" customHeight="1">
      <c r="A145" s="305"/>
      <c r="B145" s="74" t="s">
        <v>485</v>
      </c>
      <c r="C145" s="310">
        <f t="shared" si="5"/>
        <v>61</v>
      </c>
      <c r="D145" s="278" t="s">
        <v>236</v>
      </c>
      <c r="E145" s="278" t="s">
        <v>236</v>
      </c>
      <c r="F145" s="278" t="s">
        <v>236</v>
      </c>
      <c r="G145" s="278">
        <v>1</v>
      </c>
      <c r="H145" s="278" t="s">
        <v>236</v>
      </c>
      <c r="I145" s="278">
        <v>1</v>
      </c>
      <c r="J145" s="278">
        <v>32</v>
      </c>
      <c r="K145" s="278">
        <v>4</v>
      </c>
      <c r="L145" s="278">
        <v>2</v>
      </c>
      <c r="M145" s="278">
        <v>21</v>
      </c>
      <c r="N145" s="278" t="s">
        <v>236</v>
      </c>
      <c r="O145" s="278">
        <v>487</v>
      </c>
      <c r="P145" s="278">
        <v>391</v>
      </c>
    </row>
    <row r="146" spans="1:16" ht="15" customHeight="1">
      <c r="A146" s="305"/>
      <c r="B146" s="74" t="s">
        <v>486</v>
      </c>
      <c r="C146" s="310">
        <f t="shared" si="5"/>
        <v>141</v>
      </c>
      <c r="D146" s="278" t="s">
        <v>236</v>
      </c>
      <c r="E146" s="278" t="s">
        <v>236</v>
      </c>
      <c r="F146" s="278">
        <v>2</v>
      </c>
      <c r="G146" s="278">
        <v>2</v>
      </c>
      <c r="H146" s="278" t="s">
        <v>236</v>
      </c>
      <c r="I146" s="278" t="s">
        <v>236</v>
      </c>
      <c r="J146" s="278">
        <v>95</v>
      </c>
      <c r="K146" s="278">
        <v>4</v>
      </c>
      <c r="L146" s="278">
        <v>6</v>
      </c>
      <c r="M146" s="278">
        <v>32</v>
      </c>
      <c r="N146" s="278" t="s">
        <v>236</v>
      </c>
      <c r="O146" s="278">
        <v>845</v>
      </c>
      <c r="P146" s="278">
        <v>596</v>
      </c>
    </row>
    <row r="147" spans="1:16" ht="15" customHeight="1">
      <c r="A147" s="305"/>
      <c r="B147" s="74" t="s">
        <v>487</v>
      </c>
      <c r="C147" s="310">
        <f t="shared" si="5"/>
        <v>188</v>
      </c>
      <c r="D147" s="278" t="s">
        <v>236</v>
      </c>
      <c r="E147" s="278" t="s">
        <v>236</v>
      </c>
      <c r="F147" s="278">
        <v>5</v>
      </c>
      <c r="G147" s="278" t="s">
        <v>236</v>
      </c>
      <c r="H147" s="278" t="s">
        <v>236</v>
      </c>
      <c r="I147" s="278">
        <v>1</v>
      </c>
      <c r="J147" s="278">
        <v>140</v>
      </c>
      <c r="K147" s="278">
        <v>5</v>
      </c>
      <c r="L147" s="278">
        <v>8</v>
      </c>
      <c r="M147" s="278">
        <v>29</v>
      </c>
      <c r="N147" s="278" t="s">
        <v>236</v>
      </c>
      <c r="O147" s="278">
        <v>694</v>
      </c>
      <c r="P147" s="278">
        <v>433</v>
      </c>
    </row>
    <row r="148" spans="1:16" ht="15" customHeight="1">
      <c r="A148" s="305"/>
      <c r="B148" s="74" t="s">
        <v>488</v>
      </c>
      <c r="C148" s="310">
        <f t="shared" si="5"/>
        <v>97</v>
      </c>
      <c r="D148" s="278" t="s">
        <v>236</v>
      </c>
      <c r="E148" s="278" t="s">
        <v>236</v>
      </c>
      <c r="F148" s="278">
        <v>6</v>
      </c>
      <c r="G148" s="278">
        <v>2</v>
      </c>
      <c r="H148" s="278" t="s">
        <v>236</v>
      </c>
      <c r="I148" s="278">
        <v>2</v>
      </c>
      <c r="J148" s="278">
        <v>53</v>
      </c>
      <c r="K148" s="278">
        <v>1</v>
      </c>
      <c r="L148" s="278">
        <v>5</v>
      </c>
      <c r="M148" s="278">
        <v>28</v>
      </c>
      <c r="N148" s="278" t="s">
        <v>236</v>
      </c>
      <c r="O148" s="278">
        <v>620</v>
      </c>
      <c r="P148" s="278">
        <v>433</v>
      </c>
    </row>
    <row r="149" spans="1:16" ht="15" customHeight="1">
      <c r="A149" s="305"/>
      <c r="B149" s="74" t="s">
        <v>489</v>
      </c>
      <c r="C149" s="310">
        <f t="shared" si="5"/>
        <v>13</v>
      </c>
      <c r="D149" s="278" t="s">
        <v>236</v>
      </c>
      <c r="E149" s="278" t="s">
        <v>236</v>
      </c>
      <c r="F149" s="278">
        <v>1</v>
      </c>
      <c r="G149" s="278">
        <v>1</v>
      </c>
      <c r="H149" s="278" t="s">
        <v>236</v>
      </c>
      <c r="I149" s="278" t="s">
        <v>236</v>
      </c>
      <c r="J149" s="278">
        <v>5</v>
      </c>
      <c r="K149" s="278" t="s">
        <v>236</v>
      </c>
      <c r="L149" s="278" t="s">
        <v>236</v>
      </c>
      <c r="M149" s="278">
        <v>6</v>
      </c>
      <c r="N149" s="278" t="s">
        <v>236</v>
      </c>
      <c r="O149" s="278">
        <v>378</v>
      </c>
      <c r="P149" s="278">
        <v>348</v>
      </c>
    </row>
    <row r="150" spans="1:16" ht="15" customHeight="1">
      <c r="A150" s="305"/>
      <c r="B150" s="74" t="s">
        <v>490</v>
      </c>
      <c r="C150" s="310">
        <f t="shared" si="5"/>
        <v>35</v>
      </c>
      <c r="D150" s="278" t="s">
        <v>236</v>
      </c>
      <c r="E150" s="278" t="s">
        <v>236</v>
      </c>
      <c r="F150" s="278" t="s">
        <v>236</v>
      </c>
      <c r="G150" s="278">
        <v>1</v>
      </c>
      <c r="H150" s="278" t="s">
        <v>236</v>
      </c>
      <c r="I150" s="278">
        <v>5</v>
      </c>
      <c r="J150" s="278">
        <v>16</v>
      </c>
      <c r="K150" s="278">
        <v>2</v>
      </c>
      <c r="L150" s="278">
        <v>1</v>
      </c>
      <c r="M150" s="278">
        <v>10</v>
      </c>
      <c r="N150" s="278" t="s">
        <v>236</v>
      </c>
      <c r="O150" s="278">
        <v>849</v>
      </c>
      <c r="P150" s="278">
        <v>811</v>
      </c>
    </row>
    <row r="151" spans="1:16" ht="15" customHeight="1">
      <c r="A151" s="305"/>
      <c r="B151" s="74" t="s">
        <v>491</v>
      </c>
      <c r="C151" s="310">
        <f aca="true" t="shared" si="6" ref="C151:C201">SUM(D151:N151)</f>
        <v>61</v>
      </c>
      <c r="D151" s="278" t="s">
        <v>236</v>
      </c>
      <c r="E151" s="278" t="s">
        <v>236</v>
      </c>
      <c r="F151" s="278" t="s">
        <v>236</v>
      </c>
      <c r="G151" s="278" t="s">
        <v>236</v>
      </c>
      <c r="H151" s="278" t="s">
        <v>236</v>
      </c>
      <c r="I151" s="278">
        <v>1</v>
      </c>
      <c r="J151" s="278">
        <v>55</v>
      </c>
      <c r="K151" s="278" t="s">
        <v>236</v>
      </c>
      <c r="L151" s="278">
        <v>1</v>
      </c>
      <c r="M151" s="278">
        <v>4</v>
      </c>
      <c r="N151" s="278" t="s">
        <v>236</v>
      </c>
      <c r="O151" s="278">
        <v>416</v>
      </c>
      <c r="P151" s="278">
        <v>326</v>
      </c>
    </row>
    <row r="152" spans="1:16" ht="15" customHeight="1">
      <c r="A152" s="305"/>
      <c r="B152" s="74" t="s">
        <v>492</v>
      </c>
      <c r="C152" s="310">
        <f t="shared" si="6"/>
        <v>36</v>
      </c>
      <c r="D152" s="278" t="s">
        <v>236</v>
      </c>
      <c r="E152" s="278" t="s">
        <v>236</v>
      </c>
      <c r="F152" s="278">
        <v>3</v>
      </c>
      <c r="G152" s="278">
        <v>4</v>
      </c>
      <c r="H152" s="278" t="s">
        <v>236</v>
      </c>
      <c r="I152" s="278">
        <v>1</v>
      </c>
      <c r="J152" s="278">
        <v>11</v>
      </c>
      <c r="K152" s="278">
        <v>1</v>
      </c>
      <c r="L152" s="278">
        <v>7</v>
      </c>
      <c r="M152" s="278">
        <v>9</v>
      </c>
      <c r="N152" s="278" t="s">
        <v>236</v>
      </c>
      <c r="O152" s="278">
        <v>670</v>
      </c>
      <c r="P152" s="278">
        <v>610</v>
      </c>
    </row>
    <row r="153" spans="1:16" ht="15" customHeight="1">
      <c r="A153" s="305"/>
      <c r="B153" s="74" t="s">
        <v>493</v>
      </c>
      <c r="C153" s="310">
        <f t="shared" si="6"/>
        <v>9</v>
      </c>
      <c r="D153" s="278" t="s">
        <v>236</v>
      </c>
      <c r="E153" s="278" t="s">
        <v>236</v>
      </c>
      <c r="F153" s="278" t="s">
        <v>236</v>
      </c>
      <c r="G153" s="278">
        <v>2</v>
      </c>
      <c r="H153" s="278" t="s">
        <v>236</v>
      </c>
      <c r="I153" s="278">
        <v>2</v>
      </c>
      <c r="J153" s="278">
        <v>3</v>
      </c>
      <c r="K153" s="278" t="s">
        <v>236</v>
      </c>
      <c r="L153" s="278" t="s">
        <v>236</v>
      </c>
      <c r="M153" s="278">
        <v>2</v>
      </c>
      <c r="N153" s="278" t="s">
        <v>236</v>
      </c>
      <c r="O153" s="278">
        <v>137</v>
      </c>
      <c r="P153" s="278">
        <v>121</v>
      </c>
    </row>
    <row r="154" spans="1:16" ht="15" customHeight="1">
      <c r="A154" s="305"/>
      <c r="B154" s="74" t="s">
        <v>494</v>
      </c>
      <c r="C154" s="310">
        <f t="shared" si="6"/>
        <v>88</v>
      </c>
      <c r="D154" s="278" t="s">
        <v>236</v>
      </c>
      <c r="E154" s="278" t="s">
        <v>236</v>
      </c>
      <c r="F154" s="278">
        <v>10</v>
      </c>
      <c r="G154" s="278">
        <v>5</v>
      </c>
      <c r="H154" s="278" t="s">
        <v>236</v>
      </c>
      <c r="I154" s="278">
        <v>1</v>
      </c>
      <c r="J154" s="278">
        <v>34</v>
      </c>
      <c r="K154" s="278" t="s">
        <v>236</v>
      </c>
      <c r="L154" s="278">
        <v>7</v>
      </c>
      <c r="M154" s="278">
        <v>31</v>
      </c>
      <c r="N154" s="278" t="s">
        <v>236</v>
      </c>
      <c r="O154" s="278">
        <v>586</v>
      </c>
      <c r="P154" s="278">
        <v>447</v>
      </c>
    </row>
    <row r="155" spans="1:16" ht="15" customHeight="1">
      <c r="A155" s="305"/>
      <c r="B155" s="74" t="s">
        <v>495</v>
      </c>
      <c r="C155" s="310">
        <f t="shared" si="6"/>
        <v>61</v>
      </c>
      <c r="D155" s="278" t="s">
        <v>236</v>
      </c>
      <c r="E155" s="278" t="s">
        <v>236</v>
      </c>
      <c r="F155" s="278">
        <v>5</v>
      </c>
      <c r="G155" s="278">
        <v>8</v>
      </c>
      <c r="H155" s="278" t="s">
        <v>236</v>
      </c>
      <c r="I155" s="278">
        <v>2</v>
      </c>
      <c r="J155" s="278">
        <v>33</v>
      </c>
      <c r="K155" s="278" t="s">
        <v>236</v>
      </c>
      <c r="L155" s="278">
        <v>4</v>
      </c>
      <c r="M155" s="278">
        <v>9</v>
      </c>
      <c r="N155" s="278" t="s">
        <v>236</v>
      </c>
      <c r="O155" s="278">
        <v>809</v>
      </c>
      <c r="P155" s="278">
        <v>689</v>
      </c>
    </row>
    <row r="156" spans="1:16" ht="15" customHeight="1" thickBot="1">
      <c r="A156" s="318"/>
      <c r="B156" s="210" t="s">
        <v>496</v>
      </c>
      <c r="C156" s="319">
        <f t="shared" si="6"/>
        <v>19</v>
      </c>
      <c r="D156" s="271" t="s">
        <v>236</v>
      </c>
      <c r="E156" s="271" t="s">
        <v>236</v>
      </c>
      <c r="F156" s="271">
        <v>1</v>
      </c>
      <c r="G156" s="271">
        <v>3</v>
      </c>
      <c r="H156" s="271" t="s">
        <v>236</v>
      </c>
      <c r="I156" s="271" t="s">
        <v>236</v>
      </c>
      <c r="J156" s="271">
        <v>8</v>
      </c>
      <c r="K156" s="271" t="s">
        <v>236</v>
      </c>
      <c r="L156" s="271">
        <v>1</v>
      </c>
      <c r="M156" s="271">
        <v>6</v>
      </c>
      <c r="N156" s="271" t="s">
        <v>236</v>
      </c>
      <c r="O156" s="271">
        <v>191</v>
      </c>
      <c r="P156" s="271">
        <v>166</v>
      </c>
    </row>
    <row r="157" spans="1:16" ht="16.5" customHeight="1">
      <c r="A157" s="305"/>
      <c r="B157" s="74" t="s">
        <v>497</v>
      </c>
      <c r="C157" s="310">
        <f t="shared" si="6"/>
        <v>16</v>
      </c>
      <c r="D157" s="278" t="s">
        <v>236</v>
      </c>
      <c r="E157" s="278" t="s">
        <v>236</v>
      </c>
      <c r="F157" s="278">
        <v>3</v>
      </c>
      <c r="G157" s="278">
        <v>2</v>
      </c>
      <c r="H157" s="278" t="s">
        <v>236</v>
      </c>
      <c r="I157" s="278" t="s">
        <v>236</v>
      </c>
      <c r="J157" s="278">
        <v>5</v>
      </c>
      <c r="K157" s="278" t="s">
        <v>236</v>
      </c>
      <c r="L157" s="278" t="s">
        <v>236</v>
      </c>
      <c r="M157" s="278">
        <v>6</v>
      </c>
      <c r="N157" s="278" t="s">
        <v>236</v>
      </c>
      <c r="O157" s="278">
        <v>176</v>
      </c>
      <c r="P157" s="278">
        <v>160</v>
      </c>
    </row>
    <row r="158" spans="1:16" ht="16.5" customHeight="1">
      <c r="A158" s="305"/>
      <c r="B158" s="74" t="s">
        <v>498</v>
      </c>
      <c r="C158" s="310">
        <f t="shared" si="6"/>
        <v>22</v>
      </c>
      <c r="D158" s="278" t="s">
        <v>236</v>
      </c>
      <c r="E158" s="278" t="s">
        <v>236</v>
      </c>
      <c r="F158" s="278" t="s">
        <v>236</v>
      </c>
      <c r="G158" s="278">
        <v>3</v>
      </c>
      <c r="H158" s="278" t="s">
        <v>236</v>
      </c>
      <c r="I158" s="278">
        <v>1</v>
      </c>
      <c r="J158" s="278">
        <v>10</v>
      </c>
      <c r="K158" s="278" t="s">
        <v>236</v>
      </c>
      <c r="L158" s="278" t="s">
        <v>236</v>
      </c>
      <c r="M158" s="278">
        <v>5</v>
      </c>
      <c r="N158" s="278">
        <v>3</v>
      </c>
      <c r="O158" s="278">
        <v>403</v>
      </c>
      <c r="P158" s="278">
        <v>358</v>
      </c>
    </row>
    <row r="159" spans="1:16" ht="16.5" customHeight="1">
      <c r="A159" s="305"/>
      <c r="B159" s="74" t="s">
        <v>499</v>
      </c>
      <c r="C159" s="310">
        <f t="shared" si="6"/>
        <v>9</v>
      </c>
      <c r="D159" s="278" t="s">
        <v>236</v>
      </c>
      <c r="E159" s="278" t="s">
        <v>236</v>
      </c>
      <c r="F159" s="278">
        <v>1</v>
      </c>
      <c r="G159" s="278">
        <v>3</v>
      </c>
      <c r="H159" s="278" t="s">
        <v>236</v>
      </c>
      <c r="I159" s="278">
        <v>2</v>
      </c>
      <c r="J159" s="278" t="s">
        <v>236</v>
      </c>
      <c r="K159" s="278" t="s">
        <v>236</v>
      </c>
      <c r="L159" s="278" t="s">
        <v>236</v>
      </c>
      <c r="M159" s="278">
        <v>3</v>
      </c>
      <c r="N159" s="278" t="s">
        <v>236</v>
      </c>
      <c r="O159" s="278">
        <v>356</v>
      </c>
      <c r="P159" s="278">
        <v>355</v>
      </c>
    </row>
    <row r="160" spans="1:16" ht="16.5" customHeight="1">
      <c r="A160" s="305"/>
      <c r="B160" s="74" t="s">
        <v>500</v>
      </c>
      <c r="C160" s="310">
        <f t="shared" si="6"/>
        <v>265</v>
      </c>
      <c r="D160" s="278" t="s">
        <v>236</v>
      </c>
      <c r="E160" s="278" t="s">
        <v>236</v>
      </c>
      <c r="F160" s="278">
        <v>9</v>
      </c>
      <c r="G160" s="278">
        <v>4</v>
      </c>
      <c r="H160" s="278">
        <v>2</v>
      </c>
      <c r="I160" s="278">
        <v>5</v>
      </c>
      <c r="J160" s="278">
        <v>183</v>
      </c>
      <c r="K160" s="278">
        <v>8</v>
      </c>
      <c r="L160" s="278">
        <v>7</v>
      </c>
      <c r="M160" s="278">
        <v>45</v>
      </c>
      <c r="N160" s="278">
        <v>2</v>
      </c>
      <c r="O160" s="278">
        <v>2515</v>
      </c>
      <c r="P160" s="278">
        <v>2199</v>
      </c>
    </row>
    <row r="161" spans="1:16" ht="16.5" customHeight="1">
      <c r="A161" s="305"/>
      <c r="B161" s="74" t="s">
        <v>501</v>
      </c>
      <c r="C161" s="310">
        <f t="shared" si="6"/>
        <v>84</v>
      </c>
      <c r="D161" s="278" t="s">
        <v>236</v>
      </c>
      <c r="E161" s="278" t="s">
        <v>236</v>
      </c>
      <c r="F161" s="278">
        <v>5</v>
      </c>
      <c r="G161" s="278">
        <v>1</v>
      </c>
      <c r="H161" s="278" t="s">
        <v>236</v>
      </c>
      <c r="I161" s="278">
        <v>2</v>
      </c>
      <c r="J161" s="278">
        <v>39</v>
      </c>
      <c r="K161" s="278">
        <v>2</v>
      </c>
      <c r="L161" s="278">
        <v>2</v>
      </c>
      <c r="M161" s="278">
        <v>32</v>
      </c>
      <c r="N161" s="278">
        <v>1</v>
      </c>
      <c r="O161" s="278">
        <v>712</v>
      </c>
      <c r="P161" s="278">
        <v>562</v>
      </c>
    </row>
    <row r="162" spans="1:16" ht="16.5" customHeight="1">
      <c r="A162" s="305"/>
      <c r="B162" s="74" t="s">
        <v>502</v>
      </c>
      <c r="C162" s="310">
        <f t="shared" si="6"/>
        <v>49</v>
      </c>
      <c r="D162" s="278" t="s">
        <v>236</v>
      </c>
      <c r="E162" s="278" t="s">
        <v>236</v>
      </c>
      <c r="F162" s="278">
        <v>4</v>
      </c>
      <c r="G162" s="278">
        <v>6</v>
      </c>
      <c r="H162" s="278" t="s">
        <v>236</v>
      </c>
      <c r="I162" s="278" t="s">
        <v>236</v>
      </c>
      <c r="J162" s="278">
        <v>17</v>
      </c>
      <c r="K162" s="278">
        <v>1</v>
      </c>
      <c r="L162" s="278">
        <v>1</v>
      </c>
      <c r="M162" s="278">
        <v>20</v>
      </c>
      <c r="N162" s="278" t="s">
        <v>236</v>
      </c>
      <c r="O162" s="278">
        <v>576</v>
      </c>
      <c r="P162" s="278">
        <v>511</v>
      </c>
    </row>
    <row r="163" spans="1:16" ht="16.5" customHeight="1">
      <c r="A163" s="305"/>
      <c r="B163" s="74" t="s">
        <v>503</v>
      </c>
      <c r="C163" s="310">
        <f t="shared" si="6"/>
        <v>48</v>
      </c>
      <c r="D163" s="278" t="s">
        <v>236</v>
      </c>
      <c r="E163" s="278" t="s">
        <v>236</v>
      </c>
      <c r="F163" s="278">
        <v>8</v>
      </c>
      <c r="G163" s="278">
        <v>17</v>
      </c>
      <c r="H163" s="278" t="s">
        <v>236</v>
      </c>
      <c r="I163" s="278">
        <v>5</v>
      </c>
      <c r="J163" s="278">
        <v>15</v>
      </c>
      <c r="K163" s="278" t="s">
        <v>236</v>
      </c>
      <c r="L163" s="278" t="s">
        <v>236</v>
      </c>
      <c r="M163" s="278">
        <v>3</v>
      </c>
      <c r="N163" s="278" t="s">
        <v>236</v>
      </c>
      <c r="O163" s="278">
        <v>1068</v>
      </c>
      <c r="P163" s="278">
        <v>959</v>
      </c>
    </row>
    <row r="164" spans="1:16" ht="16.5" customHeight="1">
      <c r="A164" s="305"/>
      <c r="B164" s="74" t="s">
        <v>504</v>
      </c>
      <c r="C164" s="310">
        <f t="shared" si="6"/>
        <v>73</v>
      </c>
      <c r="D164" s="278" t="s">
        <v>236</v>
      </c>
      <c r="E164" s="278" t="s">
        <v>236</v>
      </c>
      <c r="F164" s="278">
        <v>7</v>
      </c>
      <c r="G164" s="278">
        <v>13</v>
      </c>
      <c r="H164" s="278" t="s">
        <v>236</v>
      </c>
      <c r="I164" s="278">
        <v>23</v>
      </c>
      <c r="J164" s="278">
        <v>13</v>
      </c>
      <c r="K164" s="278" t="s">
        <v>236</v>
      </c>
      <c r="L164" s="278" t="s">
        <v>236</v>
      </c>
      <c r="M164" s="278">
        <v>17</v>
      </c>
      <c r="N164" s="278" t="s">
        <v>236</v>
      </c>
      <c r="O164" s="278">
        <v>2108</v>
      </c>
      <c r="P164" s="278">
        <v>1894</v>
      </c>
    </row>
    <row r="165" spans="1:16" ht="16.5" customHeight="1">
      <c r="A165" s="305"/>
      <c r="B165" s="74" t="s">
        <v>505</v>
      </c>
      <c r="C165" s="310">
        <f t="shared" si="6"/>
        <v>33</v>
      </c>
      <c r="D165" s="278" t="s">
        <v>236</v>
      </c>
      <c r="E165" s="278" t="s">
        <v>236</v>
      </c>
      <c r="F165" s="278">
        <v>3</v>
      </c>
      <c r="G165" s="278">
        <v>5</v>
      </c>
      <c r="H165" s="278" t="s">
        <v>236</v>
      </c>
      <c r="I165" s="278">
        <v>4</v>
      </c>
      <c r="J165" s="278">
        <v>4</v>
      </c>
      <c r="K165" s="278" t="s">
        <v>236</v>
      </c>
      <c r="L165" s="278">
        <v>2</v>
      </c>
      <c r="M165" s="278">
        <v>10</v>
      </c>
      <c r="N165" s="278">
        <v>5</v>
      </c>
      <c r="O165" s="278">
        <v>1243</v>
      </c>
      <c r="P165" s="278">
        <v>1179</v>
      </c>
    </row>
    <row r="166" spans="1:16" ht="16.5" customHeight="1">
      <c r="A166" s="305"/>
      <c r="B166" s="74" t="s">
        <v>506</v>
      </c>
      <c r="C166" s="310">
        <f t="shared" si="6"/>
        <v>22</v>
      </c>
      <c r="D166" s="278" t="s">
        <v>236</v>
      </c>
      <c r="E166" s="278" t="s">
        <v>236</v>
      </c>
      <c r="F166" s="278">
        <v>2</v>
      </c>
      <c r="G166" s="278">
        <v>5</v>
      </c>
      <c r="H166" s="278" t="s">
        <v>236</v>
      </c>
      <c r="I166" s="278">
        <v>2</v>
      </c>
      <c r="J166" s="278">
        <v>2</v>
      </c>
      <c r="K166" s="278" t="s">
        <v>236</v>
      </c>
      <c r="L166" s="278" t="s">
        <v>236</v>
      </c>
      <c r="M166" s="278">
        <v>10</v>
      </c>
      <c r="N166" s="278">
        <v>1</v>
      </c>
      <c r="O166" s="278">
        <v>661</v>
      </c>
      <c r="P166" s="278">
        <v>642</v>
      </c>
    </row>
    <row r="167" spans="1:16" ht="16.5" customHeight="1">
      <c r="A167" s="305"/>
      <c r="B167" s="74" t="s">
        <v>507</v>
      </c>
      <c r="C167" s="310">
        <f t="shared" si="6"/>
        <v>10</v>
      </c>
      <c r="D167" s="278" t="s">
        <v>236</v>
      </c>
      <c r="E167" s="278" t="s">
        <v>236</v>
      </c>
      <c r="F167" s="278">
        <v>3</v>
      </c>
      <c r="G167" s="278">
        <v>5</v>
      </c>
      <c r="H167" s="278">
        <v>1</v>
      </c>
      <c r="I167" s="278" t="s">
        <v>236</v>
      </c>
      <c r="J167" s="278">
        <v>1</v>
      </c>
      <c r="K167" s="278" t="s">
        <v>236</v>
      </c>
      <c r="L167" s="278" t="s">
        <v>236</v>
      </c>
      <c r="M167" s="278" t="s">
        <v>236</v>
      </c>
      <c r="N167" s="278" t="s">
        <v>236</v>
      </c>
      <c r="O167" s="278">
        <v>658</v>
      </c>
      <c r="P167" s="278">
        <v>647</v>
      </c>
    </row>
    <row r="168" spans="1:16" ht="16.5" customHeight="1">
      <c r="A168" s="305"/>
      <c r="B168" s="74" t="s">
        <v>508</v>
      </c>
      <c r="C168" s="310">
        <f t="shared" si="6"/>
        <v>44</v>
      </c>
      <c r="D168" s="278" t="s">
        <v>236</v>
      </c>
      <c r="E168" s="278" t="s">
        <v>236</v>
      </c>
      <c r="F168" s="278">
        <v>4</v>
      </c>
      <c r="G168" s="278">
        <v>10</v>
      </c>
      <c r="H168" s="278" t="s">
        <v>236</v>
      </c>
      <c r="I168" s="278">
        <v>2</v>
      </c>
      <c r="J168" s="278">
        <v>16</v>
      </c>
      <c r="K168" s="278" t="s">
        <v>236</v>
      </c>
      <c r="L168" s="278" t="s">
        <v>236</v>
      </c>
      <c r="M168" s="278">
        <v>11</v>
      </c>
      <c r="N168" s="278">
        <v>1</v>
      </c>
      <c r="O168" s="278">
        <v>753</v>
      </c>
      <c r="P168" s="278">
        <v>650</v>
      </c>
    </row>
    <row r="169" spans="1:16" ht="16.5" customHeight="1">
      <c r="A169" s="305"/>
      <c r="B169" s="74" t="s">
        <v>509</v>
      </c>
      <c r="C169" s="310">
        <f t="shared" si="6"/>
        <v>72</v>
      </c>
      <c r="D169" s="278" t="s">
        <v>236</v>
      </c>
      <c r="E169" s="278" t="s">
        <v>236</v>
      </c>
      <c r="F169" s="278">
        <v>5</v>
      </c>
      <c r="G169" s="278">
        <v>10</v>
      </c>
      <c r="H169" s="278" t="s">
        <v>236</v>
      </c>
      <c r="I169" s="278">
        <v>5</v>
      </c>
      <c r="J169" s="278">
        <v>31</v>
      </c>
      <c r="K169" s="278">
        <v>1</v>
      </c>
      <c r="L169" s="278">
        <v>4</v>
      </c>
      <c r="M169" s="278">
        <v>16</v>
      </c>
      <c r="N169" s="278" t="s">
        <v>236</v>
      </c>
      <c r="O169" s="278">
        <v>829</v>
      </c>
      <c r="P169" s="278">
        <v>717</v>
      </c>
    </row>
    <row r="170" spans="1:16" ht="16.5" customHeight="1">
      <c r="A170" s="305"/>
      <c r="B170" s="74" t="s">
        <v>510</v>
      </c>
      <c r="C170" s="310">
        <f t="shared" si="6"/>
        <v>30</v>
      </c>
      <c r="D170" s="278" t="s">
        <v>236</v>
      </c>
      <c r="E170" s="278" t="s">
        <v>236</v>
      </c>
      <c r="F170" s="278">
        <v>4</v>
      </c>
      <c r="G170" s="278">
        <v>1</v>
      </c>
      <c r="H170" s="278" t="s">
        <v>236</v>
      </c>
      <c r="I170" s="278">
        <v>1</v>
      </c>
      <c r="J170" s="278">
        <v>11</v>
      </c>
      <c r="K170" s="278" t="s">
        <v>236</v>
      </c>
      <c r="L170" s="278">
        <v>3</v>
      </c>
      <c r="M170" s="278">
        <v>10</v>
      </c>
      <c r="N170" s="278" t="s">
        <v>236</v>
      </c>
      <c r="O170" s="278">
        <v>139</v>
      </c>
      <c r="P170" s="278">
        <v>101</v>
      </c>
    </row>
    <row r="171" spans="1:16" ht="16.5" customHeight="1">
      <c r="A171" s="305"/>
      <c r="B171" s="74" t="s">
        <v>511</v>
      </c>
      <c r="C171" s="310">
        <f t="shared" si="6"/>
        <v>104</v>
      </c>
      <c r="D171" s="278" t="s">
        <v>236</v>
      </c>
      <c r="E171" s="278" t="s">
        <v>236</v>
      </c>
      <c r="F171" s="278">
        <v>6</v>
      </c>
      <c r="G171" s="278">
        <v>2</v>
      </c>
      <c r="H171" s="278" t="s">
        <v>236</v>
      </c>
      <c r="I171" s="278" t="s">
        <v>236</v>
      </c>
      <c r="J171" s="278">
        <v>58</v>
      </c>
      <c r="K171" s="278">
        <v>2</v>
      </c>
      <c r="L171" s="278">
        <v>5</v>
      </c>
      <c r="M171" s="278">
        <v>31</v>
      </c>
      <c r="N171" s="278" t="s">
        <v>236</v>
      </c>
      <c r="O171" s="278">
        <v>622</v>
      </c>
      <c r="P171" s="278">
        <v>485</v>
      </c>
    </row>
    <row r="172" spans="1:16" ht="16.5" customHeight="1">
      <c r="A172" s="305"/>
      <c r="B172" s="74" t="s">
        <v>512</v>
      </c>
      <c r="C172" s="310">
        <f t="shared" si="6"/>
        <v>84</v>
      </c>
      <c r="D172" s="278" t="s">
        <v>236</v>
      </c>
      <c r="E172" s="278" t="s">
        <v>236</v>
      </c>
      <c r="F172" s="278">
        <v>4</v>
      </c>
      <c r="G172" s="278">
        <v>7</v>
      </c>
      <c r="H172" s="278" t="s">
        <v>236</v>
      </c>
      <c r="I172" s="278">
        <v>2</v>
      </c>
      <c r="J172" s="278">
        <v>36</v>
      </c>
      <c r="K172" s="278">
        <v>1</v>
      </c>
      <c r="L172" s="278">
        <v>8</v>
      </c>
      <c r="M172" s="278">
        <v>26</v>
      </c>
      <c r="N172" s="278" t="s">
        <v>236</v>
      </c>
      <c r="O172" s="278">
        <v>575</v>
      </c>
      <c r="P172" s="278">
        <v>428</v>
      </c>
    </row>
    <row r="173" spans="1:16" ht="16.5" customHeight="1">
      <c r="A173" s="305"/>
      <c r="B173" s="74" t="s">
        <v>513</v>
      </c>
      <c r="C173" s="310">
        <f t="shared" si="6"/>
        <v>15</v>
      </c>
      <c r="D173" s="278" t="s">
        <v>236</v>
      </c>
      <c r="E173" s="278" t="s">
        <v>236</v>
      </c>
      <c r="F173" s="278">
        <v>1</v>
      </c>
      <c r="G173" s="278">
        <v>1</v>
      </c>
      <c r="H173" s="278" t="s">
        <v>236</v>
      </c>
      <c r="I173" s="278">
        <v>2</v>
      </c>
      <c r="J173" s="278">
        <v>5</v>
      </c>
      <c r="K173" s="278" t="s">
        <v>236</v>
      </c>
      <c r="L173" s="278">
        <v>3</v>
      </c>
      <c r="M173" s="278">
        <v>3</v>
      </c>
      <c r="N173" s="278" t="s">
        <v>236</v>
      </c>
      <c r="O173" s="278">
        <v>144</v>
      </c>
      <c r="P173" s="278">
        <v>121</v>
      </c>
    </row>
    <row r="174" spans="1:16" ht="16.5" customHeight="1">
      <c r="A174" s="305"/>
      <c r="B174" s="74" t="s">
        <v>514</v>
      </c>
      <c r="C174" s="310">
        <f t="shared" si="6"/>
        <v>36</v>
      </c>
      <c r="D174" s="278" t="s">
        <v>236</v>
      </c>
      <c r="E174" s="278" t="s">
        <v>236</v>
      </c>
      <c r="F174" s="278">
        <v>5</v>
      </c>
      <c r="G174" s="278">
        <v>2</v>
      </c>
      <c r="H174" s="278" t="s">
        <v>236</v>
      </c>
      <c r="I174" s="278" t="s">
        <v>236</v>
      </c>
      <c r="J174" s="278">
        <v>5</v>
      </c>
      <c r="K174" s="278">
        <v>1</v>
      </c>
      <c r="L174" s="278">
        <v>9</v>
      </c>
      <c r="M174" s="278">
        <v>14</v>
      </c>
      <c r="N174" s="278" t="s">
        <v>236</v>
      </c>
      <c r="O174" s="278">
        <v>229</v>
      </c>
      <c r="P174" s="278">
        <v>171</v>
      </c>
    </row>
    <row r="175" spans="1:16" ht="16.5" customHeight="1">
      <c r="A175" s="305"/>
      <c r="B175" s="74" t="s">
        <v>873</v>
      </c>
      <c r="C175" s="310">
        <f t="shared" si="6"/>
        <v>46</v>
      </c>
      <c r="D175" s="278" t="s">
        <v>236</v>
      </c>
      <c r="E175" s="278" t="s">
        <v>236</v>
      </c>
      <c r="F175" s="278">
        <v>4</v>
      </c>
      <c r="G175" s="278">
        <v>1</v>
      </c>
      <c r="H175" s="278" t="s">
        <v>236</v>
      </c>
      <c r="I175" s="278">
        <v>1</v>
      </c>
      <c r="J175" s="278">
        <v>20</v>
      </c>
      <c r="K175" s="278" t="s">
        <v>236</v>
      </c>
      <c r="L175" s="278">
        <v>2</v>
      </c>
      <c r="M175" s="278">
        <v>18</v>
      </c>
      <c r="N175" s="278" t="s">
        <v>236</v>
      </c>
      <c r="O175" s="278">
        <v>272</v>
      </c>
      <c r="P175" s="278">
        <v>183</v>
      </c>
    </row>
    <row r="176" spans="1:16" ht="16.5" customHeight="1">
      <c r="A176" s="305"/>
      <c r="B176" s="74" t="s">
        <v>515</v>
      </c>
      <c r="C176" s="310">
        <f t="shared" si="6"/>
        <v>68</v>
      </c>
      <c r="D176" s="278" t="s">
        <v>236</v>
      </c>
      <c r="E176" s="278" t="s">
        <v>236</v>
      </c>
      <c r="F176" s="278">
        <v>6</v>
      </c>
      <c r="G176" s="278">
        <v>8</v>
      </c>
      <c r="H176" s="278">
        <v>1</v>
      </c>
      <c r="I176" s="278">
        <v>3</v>
      </c>
      <c r="J176" s="278">
        <v>33</v>
      </c>
      <c r="K176" s="278">
        <v>1</v>
      </c>
      <c r="L176" s="278">
        <v>2</v>
      </c>
      <c r="M176" s="278">
        <v>14</v>
      </c>
      <c r="N176" s="278" t="s">
        <v>236</v>
      </c>
      <c r="O176" s="278">
        <v>552</v>
      </c>
      <c r="P176" s="278">
        <v>463</v>
      </c>
    </row>
    <row r="177" spans="1:16" ht="16.5" customHeight="1">
      <c r="A177" s="305"/>
      <c r="B177" s="74" t="s">
        <v>516</v>
      </c>
      <c r="C177" s="310">
        <f t="shared" si="6"/>
        <v>29</v>
      </c>
      <c r="D177" s="278" t="s">
        <v>236</v>
      </c>
      <c r="E177" s="278" t="s">
        <v>236</v>
      </c>
      <c r="F177" s="278">
        <v>7</v>
      </c>
      <c r="G177" s="278">
        <v>2</v>
      </c>
      <c r="H177" s="278" t="s">
        <v>236</v>
      </c>
      <c r="I177" s="278" t="s">
        <v>236</v>
      </c>
      <c r="J177" s="278">
        <v>14</v>
      </c>
      <c r="K177" s="278" t="s">
        <v>236</v>
      </c>
      <c r="L177" s="278">
        <v>1</v>
      </c>
      <c r="M177" s="278">
        <v>5</v>
      </c>
      <c r="N177" s="278" t="s">
        <v>236</v>
      </c>
      <c r="O177" s="278">
        <v>375</v>
      </c>
      <c r="P177" s="278">
        <v>334</v>
      </c>
    </row>
    <row r="178" spans="1:16" ht="16.5" customHeight="1">
      <c r="A178" s="305"/>
      <c r="B178" s="74" t="s">
        <v>517</v>
      </c>
      <c r="C178" s="310">
        <f t="shared" si="6"/>
        <v>34</v>
      </c>
      <c r="D178" s="278" t="s">
        <v>236</v>
      </c>
      <c r="E178" s="278" t="s">
        <v>236</v>
      </c>
      <c r="F178" s="278">
        <v>7</v>
      </c>
      <c r="G178" s="278">
        <v>7</v>
      </c>
      <c r="H178" s="278" t="s">
        <v>236</v>
      </c>
      <c r="I178" s="278">
        <v>2</v>
      </c>
      <c r="J178" s="278">
        <v>11</v>
      </c>
      <c r="K178" s="278" t="s">
        <v>236</v>
      </c>
      <c r="L178" s="278">
        <v>1</v>
      </c>
      <c r="M178" s="278">
        <v>6</v>
      </c>
      <c r="N178" s="278" t="s">
        <v>236</v>
      </c>
      <c r="O178" s="278">
        <v>318</v>
      </c>
      <c r="P178" s="278">
        <v>255</v>
      </c>
    </row>
    <row r="179" spans="1:16" ht="16.5" customHeight="1">
      <c r="A179" s="305"/>
      <c r="B179" s="74" t="s">
        <v>518</v>
      </c>
      <c r="C179" s="310">
        <f t="shared" si="6"/>
        <v>31</v>
      </c>
      <c r="D179" s="278" t="s">
        <v>236</v>
      </c>
      <c r="E179" s="278" t="s">
        <v>236</v>
      </c>
      <c r="F179" s="278">
        <v>2</v>
      </c>
      <c r="G179" s="278" t="s">
        <v>236</v>
      </c>
      <c r="H179" s="278" t="s">
        <v>236</v>
      </c>
      <c r="I179" s="278">
        <v>1</v>
      </c>
      <c r="J179" s="278">
        <v>12</v>
      </c>
      <c r="K179" s="278" t="s">
        <v>236</v>
      </c>
      <c r="L179" s="278">
        <v>4</v>
      </c>
      <c r="M179" s="278">
        <v>12</v>
      </c>
      <c r="N179" s="278" t="s">
        <v>236</v>
      </c>
      <c r="O179" s="278">
        <v>556</v>
      </c>
      <c r="P179" s="278">
        <v>503</v>
      </c>
    </row>
    <row r="180" spans="1:16" ht="16.5" customHeight="1">
      <c r="A180" s="305"/>
      <c r="B180" s="74" t="s">
        <v>519</v>
      </c>
      <c r="C180" s="310">
        <f t="shared" si="6"/>
        <v>16</v>
      </c>
      <c r="D180" s="278" t="s">
        <v>236</v>
      </c>
      <c r="E180" s="278" t="s">
        <v>236</v>
      </c>
      <c r="F180" s="278">
        <v>6</v>
      </c>
      <c r="G180" s="278">
        <v>3</v>
      </c>
      <c r="H180" s="278" t="s">
        <v>236</v>
      </c>
      <c r="I180" s="278">
        <v>1</v>
      </c>
      <c r="J180" s="278" t="s">
        <v>236</v>
      </c>
      <c r="K180" s="278" t="s">
        <v>236</v>
      </c>
      <c r="L180" s="278">
        <v>1</v>
      </c>
      <c r="M180" s="278">
        <v>4</v>
      </c>
      <c r="N180" s="278">
        <v>1</v>
      </c>
      <c r="O180" s="278">
        <v>149</v>
      </c>
      <c r="P180" s="278">
        <v>105</v>
      </c>
    </row>
    <row r="181" spans="1:16" ht="16.5" customHeight="1">
      <c r="A181" s="305"/>
      <c r="B181" s="74" t="s">
        <v>520</v>
      </c>
      <c r="C181" s="310">
        <f t="shared" si="6"/>
        <v>52</v>
      </c>
      <c r="D181" s="278" t="s">
        <v>236</v>
      </c>
      <c r="E181" s="278" t="s">
        <v>236</v>
      </c>
      <c r="F181" s="278">
        <v>5</v>
      </c>
      <c r="G181" s="278">
        <v>6</v>
      </c>
      <c r="H181" s="278" t="s">
        <v>236</v>
      </c>
      <c r="I181" s="278" t="s">
        <v>236</v>
      </c>
      <c r="J181" s="278">
        <v>20</v>
      </c>
      <c r="K181" s="278" t="s">
        <v>236</v>
      </c>
      <c r="L181" s="278" t="s">
        <v>236</v>
      </c>
      <c r="M181" s="278">
        <v>21</v>
      </c>
      <c r="N181" s="278" t="s">
        <v>236</v>
      </c>
      <c r="O181" s="278">
        <v>862</v>
      </c>
      <c r="P181" s="278">
        <v>761</v>
      </c>
    </row>
    <row r="182" spans="1:16" ht="16.5" customHeight="1">
      <c r="A182" s="305"/>
      <c r="B182" s="74" t="s">
        <v>521</v>
      </c>
      <c r="C182" s="310">
        <f t="shared" si="6"/>
        <v>16</v>
      </c>
      <c r="D182" s="278" t="s">
        <v>236</v>
      </c>
      <c r="E182" s="278" t="s">
        <v>236</v>
      </c>
      <c r="F182" s="278" t="s">
        <v>236</v>
      </c>
      <c r="G182" s="278" t="s">
        <v>236</v>
      </c>
      <c r="H182" s="278" t="s">
        <v>236</v>
      </c>
      <c r="I182" s="278" t="s">
        <v>236</v>
      </c>
      <c r="J182" s="278">
        <v>10</v>
      </c>
      <c r="K182" s="278" t="s">
        <v>236</v>
      </c>
      <c r="L182" s="278">
        <v>2</v>
      </c>
      <c r="M182" s="278">
        <v>4</v>
      </c>
      <c r="N182" s="278" t="s">
        <v>236</v>
      </c>
      <c r="O182" s="278">
        <v>59</v>
      </c>
      <c r="P182" s="278">
        <v>33</v>
      </c>
    </row>
    <row r="183" spans="1:16" ht="16.5" customHeight="1">
      <c r="A183" s="305"/>
      <c r="B183" s="74" t="s">
        <v>522</v>
      </c>
      <c r="C183" s="310">
        <f t="shared" si="6"/>
        <v>43</v>
      </c>
      <c r="D183" s="278" t="s">
        <v>236</v>
      </c>
      <c r="E183" s="278" t="s">
        <v>236</v>
      </c>
      <c r="F183" s="278">
        <v>6</v>
      </c>
      <c r="G183" s="278" t="s">
        <v>236</v>
      </c>
      <c r="H183" s="278" t="s">
        <v>236</v>
      </c>
      <c r="I183" s="278">
        <v>1</v>
      </c>
      <c r="J183" s="278">
        <v>24</v>
      </c>
      <c r="K183" s="278" t="s">
        <v>236</v>
      </c>
      <c r="L183" s="278">
        <v>3</v>
      </c>
      <c r="M183" s="278">
        <v>9</v>
      </c>
      <c r="N183" s="278" t="s">
        <v>236</v>
      </c>
      <c r="O183" s="278">
        <v>161</v>
      </c>
      <c r="P183" s="278">
        <v>104</v>
      </c>
    </row>
    <row r="184" spans="1:16" ht="16.5" customHeight="1">
      <c r="A184" s="305"/>
      <c r="B184" s="74" t="s">
        <v>523</v>
      </c>
      <c r="C184" s="310">
        <f t="shared" si="6"/>
        <v>4</v>
      </c>
      <c r="D184" s="278" t="s">
        <v>236</v>
      </c>
      <c r="E184" s="278" t="s">
        <v>236</v>
      </c>
      <c r="F184" s="278">
        <v>1</v>
      </c>
      <c r="G184" s="278" t="s">
        <v>236</v>
      </c>
      <c r="H184" s="278" t="s">
        <v>236</v>
      </c>
      <c r="I184" s="278" t="s">
        <v>236</v>
      </c>
      <c r="J184" s="278" t="s">
        <v>236</v>
      </c>
      <c r="K184" s="278" t="s">
        <v>236</v>
      </c>
      <c r="L184" s="278">
        <v>1</v>
      </c>
      <c r="M184" s="278">
        <v>2</v>
      </c>
      <c r="N184" s="278" t="s">
        <v>236</v>
      </c>
      <c r="O184" s="278">
        <v>14</v>
      </c>
      <c r="P184" s="278">
        <v>9</v>
      </c>
    </row>
    <row r="185" spans="1:16" ht="16.5" customHeight="1">
      <c r="A185" s="305"/>
      <c r="B185" s="74" t="s">
        <v>524</v>
      </c>
      <c r="C185" s="310">
        <f t="shared" si="6"/>
        <v>7</v>
      </c>
      <c r="D185" s="278" t="s">
        <v>236</v>
      </c>
      <c r="E185" s="278" t="s">
        <v>236</v>
      </c>
      <c r="F185" s="278">
        <v>1</v>
      </c>
      <c r="G185" s="278" t="s">
        <v>236</v>
      </c>
      <c r="H185" s="278" t="s">
        <v>236</v>
      </c>
      <c r="I185" s="278" t="s">
        <v>236</v>
      </c>
      <c r="J185" s="278">
        <v>3</v>
      </c>
      <c r="K185" s="278" t="s">
        <v>236</v>
      </c>
      <c r="L185" s="278">
        <v>2</v>
      </c>
      <c r="M185" s="278">
        <v>1</v>
      </c>
      <c r="N185" s="278" t="s">
        <v>236</v>
      </c>
      <c r="O185" s="278">
        <v>32</v>
      </c>
      <c r="P185" s="278">
        <v>19</v>
      </c>
    </row>
    <row r="186" spans="1:16" ht="16.5" customHeight="1">
      <c r="A186" s="305"/>
      <c r="B186" s="74" t="s">
        <v>525</v>
      </c>
      <c r="C186" s="310">
        <f t="shared" si="6"/>
        <v>78</v>
      </c>
      <c r="D186" s="278" t="s">
        <v>236</v>
      </c>
      <c r="E186" s="278" t="s">
        <v>236</v>
      </c>
      <c r="F186" s="278">
        <v>9</v>
      </c>
      <c r="G186" s="278">
        <v>4</v>
      </c>
      <c r="H186" s="278" t="s">
        <v>236</v>
      </c>
      <c r="I186" s="278" t="s">
        <v>236</v>
      </c>
      <c r="J186" s="278">
        <v>26</v>
      </c>
      <c r="K186" s="278">
        <v>1</v>
      </c>
      <c r="L186" s="278">
        <v>8</v>
      </c>
      <c r="M186" s="278">
        <v>30</v>
      </c>
      <c r="N186" s="278" t="s">
        <v>236</v>
      </c>
      <c r="O186" s="278">
        <v>604</v>
      </c>
      <c r="P186" s="278">
        <v>483</v>
      </c>
    </row>
    <row r="187" spans="1:16" ht="16.5" customHeight="1">
      <c r="A187" s="305"/>
      <c r="B187" s="74" t="s">
        <v>526</v>
      </c>
      <c r="C187" s="310">
        <f t="shared" si="6"/>
        <v>123</v>
      </c>
      <c r="D187" s="278" t="s">
        <v>236</v>
      </c>
      <c r="E187" s="278" t="s">
        <v>236</v>
      </c>
      <c r="F187" s="278">
        <v>8</v>
      </c>
      <c r="G187" s="278">
        <v>4</v>
      </c>
      <c r="H187" s="278" t="s">
        <v>236</v>
      </c>
      <c r="I187" s="278" t="s">
        <v>236</v>
      </c>
      <c r="J187" s="278">
        <v>67</v>
      </c>
      <c r="K187" s="278">
        <v>1</v>
      </c>
      <c r="L187" s="278">
        <v>6</v>
      </c>
      <c r="M187" s="278">
        <v>37</v>
      </c>
      <c r="N187" s="278" t="s">
        <v>236</v>
      </c>
      <c r="O187" s="278">
        <v>582</v>
      </c>
      <c r="P187" s="278">
        <v>277</v>
      </c>
    </row>
    <row r="188" spans="1:16" ht="16.5" customHeight="1">
      <c r="A188" s="305"/>
      <c r="B188" s="74" t="s">
        <v>527</v>
      </c>
      <c r="C188" s="310">
        <f t="shared" si="6"/>
        <v>115</v>
      </c>
      <c r="D188" s="278" t="s">
        <v>236</v>
      </c>
      <c r="E188" s="278" t="s">
        <v>236</v>
      </c>
      <c r="F188" s="278">
        <v>9</v>
      </c>
      <c r="G188" s="278">
        <v>8</v>
      </c>
      <c r="H188" s="278" t="s">
        <v>236</v>
      </c>
      <c r="I188" s="278">
        <v>5</v>
      </c>
      <c r="J188" s="278">
        <v>50</v>
      </c>
      <c r="K188" s="278">
        <v>3</v>
      </c>
      <c r="L188" s="278">
        <v>13</v>
      </c>
      <c r="M188" s="278">
        <v>27</v>
      </c>
      <c r="N188" s="278" t="s">
        <v>236</v>
      </c>
      <c r="O188" s="278">
        <v>827</v>
      </c>
      <c r="P188" s="278">
        <v>645</v>
      </c>
    </row>
    <row r="189" spans="1:16" ht="16.5" customHeight="1">
      <c r="A189" s="305"/>
      <c r="B189" s="74" t="s">
        <v>528</v>
      </c>
      <c r="C189" s="310">
        <f t="shared" si="6"/>
        <v>23</v>
      </c>
      <c r="D189" s="278" t="s">
        <v>236</v>
      </c>
      <c r="E189" s="278" t="s">
        <v>236</v>
      </c>
      <c r="F189" s="278">
        <v>2</v>
      </c>
      <c r="G189" s="278">
        <v>1</v>
      </c>
      <c r="H189" s="278" t="s">
        <v>236</v>
      </c>
      <c r="I189" s="278" t="s">
        <v>236</v>
      </c>
      <c r="J189" s="278">
        <v>11</v>
      </c>
      <c r="K189" s="278">
        <v>1</v>
      </c>
      <c r="L189" s="278">
        <v>3</v>
      </c>
      <c r="M189" s="278">
        <v>5</v>
      </c>
      <c r="N189" s="278" t="s">
        <v>236</v>
      </c>
      <c r="O189" s="278">
        <v>1060</v>
      </c>
      <c r="P189" s="278">
        <v>884</v>
      </c>
    </row>
    <row r="190" spans="1:16" ht="16.5" customHeight="1">
      <c r="A190" s="305"/>
      <c r="B190" s="74" t="s">
        <v>529</v>
      </c>
      <c r="C190" s="310">
        <f t="shared" si="6"/>
        <v>29</v>
      </c>
      <c r="D190" s="278" t="s">
        <v>236</v>
      </c>
      <c r="E190" s="278" t="s">
        <v>236</v>
      </c>
      <c r="F190" s="278">
        <v>5</v>
      </c>
      <c r="G190" s="278" t="s">
        <v>236</v>
      </c>
      <c r="H190" s="278" t="s">
        <v>236</v>
      </c>
      <c r="I190" s="278" t="s">
        <v>236</v>
      </c>
      <c r="J190" s="278">
        <v>11</v>
      </c>
      <c r="K190" s="278">
        <v>1</v>
      </c>
      <c r="L190" s="278">
        <v>5</v>
      </c>
      <c r="M190" s="278">
        <v>7</v>
      </c>
      <c r="N190" s="278" t="s">
        <v>236</v>
      </c>
      <c r="O190" s="278">
        <v>159</v>
      </c>
      <c r="P190" s="278">
        <v>104</v>
      </c>
    </row>
    <row r="191" spans="1:16" ht="16.5" customHeight="1">
      <c r="A191" s="305"/>
      <c r="B191" s="74" t="s">
        <v>530</v>
      </c>
      <c r="C191" s="310">
        <f t="shared" si="6"/>
        <v>108</v>
      </c>
      <c r="D191" s="278" t="s">
        <v>236</v>
      </c>
      <c r="E191" s="278" t="s">
        <v>236</v>
      </c>
      <c r="F191" s="278">
        <v>5</v>
      </c>
      <c r="G191" s="278" t="s">
        <v>236</v>
      </c>
      <c r="H191" s="278" t="s">
        <v>236</v>
      </c>
      <c r="I191" s="278" t="s">
        <v>236</v>
      </c>
      <c r="J191" s="278">
        <v>76</v>
      </c>
      <c r="K191" s="278" t="s">
        <v>236</v>
      </c>
      <c r="L191" s="278">
        <v>4</v>
      </c>
      <c r="M191" s="278">
        <v>23</v>
      </c>
      <c r="N191" s="278" t="s">
        <v>236</v>
      </c>
      <c r="O191" s="278">
        <v>404</v>
      </c>
      <c r="P191" s="278">
        <v>241</v>
      </c>
    </row>
    <row r="192" spans="1:16" ht="17.25" customHeight="1">
      <c r="A192" s="305"/>
      <c r="B192" s="74" t="s">
        <v>531</v>
      </c>
      <c r="C192" s="310">
        <f t="shared" si="6"/>
        <v>24</v>
      </c>
      <c r="D192" s="278" t="s">
        <v>236</v>
      </c>
      <c r="E192" s="278" t="s">
        <v>236</v>
      </c>
      <c r="F192" s="278">
        <v>6</v>
      </c>
      <c r="G192" s="278">
        <v>2</v>
      </c>
      <c r="H192" s="278" t="s">
        <v>236</v>
      </c>
      <c r="I192" s="278" t="s">
        <v>236</v>
      </c>
      <c r="J192" s="278">
        <v>8</v>
      </c>
      <c r="K192" s="278" t="s">
        <v>236</v>
      </c>
      <c r="L192" s="278">
        <v>4</v>
      </c>
      <c r="M192" s="278">
        <v>4</v>
      </c>
      <c r="N192" s="278" t="s">
        <v>236</v>
      </c>
      <c r="O192" s="278">
        <v>495</v>
      </c>
      <c r="P192" s="278">
        <v>458</v>
      </c>
    </row>
    <row r="193" spans="1:16" ht="17.25" customHeight="1">
      <c r="A193" s="305"/>
      <c r="B193" s="74" t="s">
        <v>532</v>
      </c>
      <c r="C193" s="310">
        <f t="shared" si="6"/>
        <v>26</v>
      </c>
      <c r="D193" s="278" t="s">
        <v>236</v>
      </c>
      <c r="E193" s="278" t="s">
        <v>236</v>
      </c>
      <c r="F193" s="278">
        <v>3</v>
      </c>
      <c r="G193" s="278">
        <v>1</v>
      </c>
      <c r="H193" s="278" t="s">
        <v>236</v>
      </c>
      <c r="I193" s="278">
        <v>2</v>
      </c>
      <c r="J193" s="278">
        <v>8</v>
      </c>
      <c r="K193" s="278" t="s">
        <v>236</v>
      </c>
      <c r="L193" s="278">
        <v>2</v>
      </c>
      <c r="M193" s="278">
        <v>10</v>
      </c>
      <c r="N193" s="278" t="s">
        <v>236</v>
      </c>
      <c r="O193" s="278">
        <v>322</v>
      </c>
      <c r="P193" s="278">
        <v>289</v>
      </c>
    </row>
    <row r="194" spans="1:16" ht="17.25" customHeight="1">
      <c r="A194" s="305"/>
      <c r="B194" s="74" t="s">
        <v>533</v>
      </c>
      <c r="C194" s="310">
        <f t="shared" si="6"/>
        <v>32</v>
      </c>
      <c r="D194" s="278" t="s">
        <v>236</v>
      </c>
      <c r="E194" s="278" t="s">
        <v>236</v>
      </c>
      <c r="F194" s="278">
        <v>6</v>
      </c>
      <c r="G194" s="278">
        <v>1</v>
      </c>
      <c r="H194" s="278" t="s">
        <v>236</v>
      </c>
      <c r="I194" s="278" t="s">
        <v>236</v>
      </c>
      <c r="J194" s="278">
        <v>12</v>
      </c>
      <c r="K194" s="278" t="s">
        <v>236</v>
      </c>
      <c r="L194" s="278">
        <v>6</v>
      </c>
      <c r="M194" s="278">
        <v>7</v>
      </c>
      <c r="N194" s="278" t="s">
        <v>236</v>
      </c>
      <c r="O194" s="278">
        <v>106</v>
      </c>
      <c r="P194" s="278">
        <v>59</v>
      </c>
    </row>
    <row r="195" spans="1:16" ht="17.25" customHeight="1">
      <c r="A195" s="305"/>
      <c r="B195" s="74" t="s">
        <v>534</v>
      </c>
      <c r="C195" s="310">
        <f t="shared" si="6"/>
        <v>32</v>
      </c>
      <c r="D195" s="278" t="s">
        <v>236</v>
      </c>
      <c r="E195" s="278" t="s">
        <v>236</v>
      </c>
      <c r="F195" s="278">
        <v>5</v>
      </c>
      <c r="G195" s="278">
        <v>3</v>
      </c>
      <c r="H195" s="278" t="s">
        <v>236</v>
      </c>
      <c r="I195" s="278" t="s">
        <v>236</v>
      </c>
      <c r="J195" s="278">
        <v>11</v>
      </c>
      <c r="K195" s="278" t="s">
        <v>236</v>
      </c>
      <c r="L195" s="278">
        <v>1</v>
      </c>
      <c r="M195" s="278">
        <v>12</v>
      </c>
      <c r="N195" s="278" t="s">
        <v>236</v>
      </c>
      <c r="O195" s="278">
        <v>740</v>
      </c>
      <c r="P195" s="278">
        <v>686</v>
      </c>
    </row>
    <row r="196" spans="1:16" ht="17.25" customHeight="1">
      <c r="A196" s="305"/>
      <c r="B196" s="74" t="s">
        <v>535</v>
      </c>
      <c r="C196" s="310">
        <f t="shared" si="6"/>
        <v>13</v>
      </c>
      <c r="D196" s="278" t="s">
        <v>236</v>
      </c>
      <c r="E196" s="278" t="s">
        <v>236</v>
      </c>
      <c r="F196" s="278">
        <v>2</v>
      </c>
      <c r="G196" s="278">
        <v>1</v>
      </c>
      <c r="H196" s="278" t="s">
        <v>236</v>
      </c>
      <c r="I196" s="278">
        <v>1</v>
      </c>
      <c r="J196" s="278">
        <v>5</v>
      </c>
      <c r="K196" s="278" t="s">
        <v>236</v>
      </c>
      <c r="L196" s="278" t="s">
        <v>236</v>
      </c>
      <c r="M196" s="278">
        <v>4</v>
      </c>
      <c r="N196" s="278" t="s">
        <v>236</v>
      </c>
      <c r="O196" s="278">
        <v>667</v>
      </c>
      <c r="P196" s="278">
        <v>638</v>
      </c>
    </row>
    <row r="197" spans="1:16" ht="17.25" customHeight="1">
      <c r="A197" s="305"/>
      <c r="B197" s="74" t="s">
        <v>536</v>
      </c>
      <c r="C197" s="310">
        <f t="shared" si="6"/>
        <v>7</v>
      </c>
      <c r="D197" s="278" t="s">
        <v>236</v>
      </c>
      <c r="E197" s="278" t="s">
        <v>236</v>
      </c>
      <c r="F197" s="278">
        <v>1</v>
      </c>
      <c r="G197" s="278">
        <v>1</v>
      </c>
      <c r="H197" s="278" t="s">
        <v>236</v>
      </c>
      <c r="I197" s="278">
        <v>1</v>
      </c>
      <c r="J197" s="278">
        <v>3</v>
      </c>
      <c r="K197" s="278" t="s">
        <v>236</v>
      </c>
      <c r="L197" s="278" t="s">
        <v>236</v>
      </c>
      <c r="M197" s="278">
        <v>1</v>
      </c>
      <c r="N197" s="278" t="s">
        <v>236</v>
      </c>
      <c r="O197" s="278">
        <v>265</v>
      </c>
      <c r="P197" s="278">
        <v>233</v>
      </c>
    </row>
    <row r="198" spans="1:16" ht="17.25" customHeight="1">
      <c r="A198" s="305"/>
      <c r="B198" s="74" t="s">
        <v>537</v>
      </c>
      <c r="C198" s="310">
        <f t="shared" si="6"/>
        <v>19</v>
      </c>
      <c r="D198" s="278" t="s">
        <v>236</v>
      </c>
      <c r="E198" s="278" t="s">
        <v>236</v>
      </c>
      <c r="F198" s="278">
        <v>2</v>
      </c>
      <c r="G198" s="278" t="s">
        <v>236</v>
      </c>
      <c r="H198" s="278" t="s">
        <v>236</v>
      </c>
      <c r="I198" s="278" t="s">
        <v>236</v>
      </c>
      <c r="J198" s="278">
        <v>7</v>
      </c>
      <c r="K198" s="278" t="s">
        <v>236</v>
      </c>
      <c r="L198" s="278">
        <v>3</v>
      </c>
      <c r="M198" s="278">
        <v>7</v>
      </c>
      <c r="N198" s="278" t="s">
        <v>236</v>
      </c>
      <c r="O198" s="278">
        <v>108</v>
      </c>
      <c r="P198" s="278">
        <v>75</v>
      </c>
    </row>
    <row r="199" spans="1:16" ht="17.25" customHeight="1">
      <c r="A199" s="305"/>
      <c r="B199" s="74" t="s">
        <v>538</v>
      </c>
      <c r="C199" s="310">
        <f t="shared" si="6"/>
        <v>10</v>
      </c>
      <c r="D199" s="278" t="s">
        <v>236</v>
      </c>
      <c r="E199" s="278" t="s">
        <v>236</v>
      </c>
      <c r="F199" s="278" t="s">
        <v>236</v>
      </c>
      <c r="G199" s="278">
        <v>1</v>
      </c>
      <c r="H199" s="278" t="s">
        <v>236</v>
      </c>
      <c r="I199" s="278">
        <v>1</v>
      </c>
      <c r="J199" s="278">
        <v>7</v>
      </c>
      <c r="K199" s="278" t="s">
        <v>236</v>
      </c>
      <c r="L199" s="278" t="s">
        <v>236</v>
      </c>
      <c r="M199" s="278">
        <v>1</v>
      </c>
      <c r="N199" s="278" t="s">
        <v>236</v>
      </c>
      <c r="O199" s="278">
        <v>237</v>
      </c>
      <c r="P199" s="278">
        <v>192</v>
      </c>
    </row>
    <row r="200" spans="1:16" ht="17.25" customHeight="1">
      <c r="A200" s="305"/>
      <c r="B200" s="74" t="s">
        <v>539</v>
      </c>
      <c r="C200" s="310">
        <f t="shared" si="6"/>
        <v>4</v>
      </c>
      <c r="D200" s="278" t="s">
        <v>236</v>
      </c>
      <c r="E200" s="278" t="s">
        <v>236</v>
      </c>
      <c r="F200" s="278" t="s">
        <v>236</v>
      </c>
      <c r="G200" s="278" t="s">
        <v>236</v>
      </c>
      <c r="H200" s="278" t="s">
        <v>236</v>
      </c>
      <c r="I200" s="278" t="s">
        <v>236</v>
      </c>
      <c r="J200" s="278">
        <v>1</v>
      </c>
      <c r="K200" s="278" t="s">
        <v>236</v>
      </c>
      <c r="L200" s="278" t="s">
        <v>236</v>
      </c>
      <c r="M200" s="278">
        <v>3</v>
      </c>
      <c r="N200" s="278" t="s">
        <v>236</v>
      </c>
      <c r="O200" s="278">
        <v>62</v>
      </c>
      <c r="P200" s="278">
        <v>54</v>
      </c>
    </row>
    <row r="201" spans="1:16" ht="17.25" customHeight="1" thickBot="1">
      <c r="A201" s="318"/>
      <c r="B201" s="210" t="s">
        <v>540</v>
      </c>
      <c r="C201" s="319">
        <f t="shared" si="6"/>
        <v>20</v>
      </c>
      <c r="D201" s="271" t="s">
        <v>236</v>
      </c>
      <c r="E201" s="271" t="s">
        <v>236</v>
      </c>
      <c r="F201" s="271" t="s">
        <v>236</v>
      </c>
      <c r="G201" s="271" t="s">
        <v>236</v>
      </c>
      <c r="H201" s="271" t="s">
        <v>236</v>
      </c>
      <c r="I201" s="271" t="s">
        <v>236</v>
      </c>
      <c r="J201" s="271">
        <v>10</v>
      </c>
      <c r="K201" s="271" t="s">
        <v>236</v>
      </c>
      <c r="L201" s="271">
        <v>3</v>
      </c>
      <c r="M201" s="271">
        <v>7</v>
      </c>
      <c r="N201" s="271" t="s">
        <v>236</v>
      </c>
      <c r="O201" s="271">
        <v>161</v>
      </c>
      <c r="P201" s="271">
        <v>129</v>
      </c>
    </row>
    <row r="202" spans="1:16" s="302" customFormat="1" ht="15.75" customHeight="1">
      <c r="A202" s="524" t="s">
        <v>541</v>
      </c>
      <c r="B202" s="524"/>
      <c r="C202" s="402">
        <f>SUM(C203:C267)</f>
        <v>2666</v>
      </c>
      <c r="D202" s="401" t="s">
        <v>253</v>
      </c>
      <c r="E202" s="401" t="s">
        <v>253</v>
      </c>
      <c r="F202" s="401">
        <f aca="true" t="shared" si="7" ref="F202:N202">SUM(F203:F267)</f>
        <v>172</v>
      </c>
      <c r="G202" s="401">
        <f t="shared" si="7"/>
        <v>111</v>
      </c>
      <c r="H202" s="401">
        <f t="shared" si="7"/>
        <v>2</v>
      </c>
      <c r="I202" s="401">
        <f t="shared" si="7"/>
        <v>58</v>
      </c>
      <c r="J202" s="401">
        <f t="shared" si="7"/>
        <v>1182</v>
      </c>
      <c r="K202" s="401">
        <f t="shared" si="7"/>
        <v>26</v>
      </c>
      <c r="L202" s="401">
        <f t="shared" si="7"/>
        <v>291</v>
      </c>
      <c r="M202" s="401">
        <f t="shared" si="7"/>
        <v>819</v>
      </c>
      <c r="N202" s="401">
        <f t="shared" si="7"/>
        <v>5</v>
      </c>
      <c r="O202" s="398">
        <v>26056</v>
      </c>
      <c r="P202" s="398">
        <v>22043</v>
      </c>
    </row>
    <row r="203" spans="1:16" ht="15.75" customHeight="1">
      <c r="A203" s="301"/>
      <c r="B203" s="74" t="s">
        <v>542</v>
      </c>
      <c r="C203" s="310">
        <f aca="true" t="shared" si="8" ref="C203:C262">SUM(D203:N203)</f>
        <v>6</v>
      </c>
      <c r="D203" s="278" t="s">
        <v>236</v>
      </c>
      <c r="E203" s="278" t="s">
        <v>236</v>
      </c>
      <c r="F203" s="278">
        <v>1</v>
      </c>
      <c r="G203" s="278">
        <v>1</v>
      </c>
      <c r="H203" s="278" t="s">
        <v>236</v>
      </c>
      <c r="I203" s="278" t="s">
        <v>236</v>
      </c>
      <c r="J203" s="278">
        <v>2</v>
      </c>
      <c r="K203" s="278" t="s">
        <v>236</v>
      </c>
      <c r="L203" s="278">
        <v>1</v>
      </c>
      <c r="M203" s="278">
        <v>1</v>
      </c>
      <c r="N203" s="278" t="s">
        <v>236</v>
      </c>
      <c r="O203" s="278">
        <v>119</v>
      </c>
      <c r="P203" s="278">
        <v>108</v>
      </c>
    </row>
    <row r="204" spans="1:16" ht="15.75" customHeight="1">
      <c r="A204" s="301"/>
      <c r="B204" s="74" t="s">
        <v>543</v>
      </c>
      <c r="C204" s="310">
        <f t="shared" si="8"/>
        <v>16</v>
      </c>
      <c r="D204" s="278" t="s">
        <v>236</v>
      </c>
      <c r="E204" s="278" t="s">
        <v>236</v>
      </c>
      <c r="F204" s="278" t="s">
        <v>236</v>
      </c>
      <c r="G204" s="278">
        <v>2</v>
      </c>
      <c r="H204" s="278" t="s">
        <v>236</v>
      </c>
      <c r="I204" s="278" t="s">
        <v>236</v>
      </c>
      <c r="J204" s="278">
        <v>11</v>
      </c>
      <c r="K204" s="278" t="s">
        <v>236</v>
      </c>
      <c r="L204" s="278">
        <v>2</v>
      </c>
      <c r="M204" s="278">
        <v>1</v>
      </c>
      <c r="N204" s="278" t="s">
        <v>236</v>
      </c>
      <c r="O204" s="278">
        <v>84</v>
      </c>
      <c r="P204" s="278">
        <v>58</v>
      </c>
    </row>
    <row r="205" spans="1:16" ht="15.75" customHeight="1">
      <c r="A205" s="301"/>
      <c r="B205" s="74" t="s">
        <v>544</v>
      </c>
      <c r="C205" s="310">
        <f t="shared" si="8"/>
        <v>19</v>
      </c>
      <c r="D205" s="278" t="s">
        <v>236</v>
      </c>
      <c r="E205" s="278" t="s">
        <v>236</v>
      </c>
      <c r="F205" s="278">
        <v>5</v>
      </c>
      <c r="G205" s="278" t="s">
        <v>236</v>
      </c>
      <c r="H205" s="278" t="s">
        <v>236</v>
      </c>
      <c r="I205" s="278" t="s">
        <v>236</v>
      </c>
      <c r="J205" s="278">
        <v>5</v>
      </c>
      <c r="K205" s="278">
        <v>1</v>
      </c>
      <c r="L205" s="278">
        <v>4</v>
      </c>
      <c r="M205" s="278">
        <v>4</v>
      </c>
      <c r="N205" s="278" t="s">
        <v>236</v>
      </c>
      <c r="O205" s="278">
        <v>86</v>
      </c>
      <c r="P205" s="278">
        <v>53</v>
      </c>
    </row>
    <row r="206" spans="1:16" ht="15.75" customHeight="1">
      <c r="A206" s="301"/>
      <c r="B206" s="74" t="s">
        <v>545</v>
      </c>
      <c r="C206" s="310">
        <f t="shared" si="8"/>
        <v>14</v>
      </c>
      <c r="D206" s="278" t="s">
        <v>236</v>
      </c>
      <c r="E206" s="278" t="s">
        <v>236</v>
      </c>
      <c r="F206" s="278">
        <v>3</v>
      </c>
      <c r="G206" s="278" t="s">
        <v>236</v>
      </c>
      <c r="H206" s="278" t="s">
        <v>236</v>
      </c>
      <c r="I206" s="278" t="s">
        <v>236</v>
      </c>
      <c r="J206" s="278">
        <v>3</v>
      </c>
      <c r="K206" s="278" t="s">
        <v>236</v>
      </c>
      <c r="L206" s="278">
        <v>2</v>
      </c>
      <c r="M206" s="278">
        <v>6</v>
      </c>
      <c r="N206" s="278" t="s">
        <v>236</v>
      </c>
      <c r="O206" s="278">
        <v>73</v>
      </c>
      <c r="P206" s="278">
        <v>56</v>
      </c>
    </row>
    <row r="207" spans="1:16" ht="15.75" customHeight="1">
      <c r="A207" s="301"/>
      <c r="B207" s="74" t="s">
        <v>546</v>
      </c>
      <c r="C207" s="310">
        <f t="shared" si="8"/>
        <v>15</v>
      </c>
      <c r="D207" s="278" t="s">
        <v>236</v>
      </c>
      <c r="E207" s="278" t="s">
        <v>236</v>
      </c>
      <c r="F207" s="278">
        <v>2</v>
      </c>
      <c r="G207" s="278" t="s">
        <v>236</v>
      </c>
      <c r="H207" s="278" t="s">
        <v>236</v>
      </c>
      <c r="I207" s="278" t="s">
        <v>236</v>
      </c>
      <c r="J207" s="278">
        <v>6</v>
      </c>
      <c r="K207" s="278" t="s">
        <v>236</v>
      </c>
      <c r="L207" s="278">
        <v>1</v>
      </c>
      <c r="M207" s="278">
        <v>6</v>
      </c>
      <c r="N207" s="278" t="s">
        <v>236</v>
      </c>
      <c r="O207" s="278">
        <v>270</v>
      </c>
      <c r="P207" s="278">
        <v>259</v>
      </c>
    </row>
    <row r="208" spans="1:16" ht="15.75" customHeight="1">
      <c r="A208" s="301"/>
      <c r="B208" s="74" t="s">
        <v>547</v>
      </c>
      <c r="C208" s="310">
        <f t="shared" si="8"/>
        <v>30</v>
      </c>
      <c r="D208" s="278" t="s">
        <v>236</v>
      </c>
      <c r="E208" s="278" t="s">
        <v>236</v>
      </c>
      <c r="F208" s="278">
        <v>6</v>
      </c>
      <c r="G208" s="278">
        <v>1</v>
      </c>
      <c r="H208" s="278" t="s">
        <v>236</v>
      </c>
      <c r="I208" s="278" t="s">
        <v>236</v>
      </c>
      <c r="J208" s="278">
        <v>14</v>
      </c>
      <c r="K208" s="278" t="s">
        <v>236</v>
      </c>
      <c r="L208" s="278">
        <v>2</v>
      </c>
      <c r="M208" s="278">
        <v>7</v>
      </c>
      <c r="N208" s="278" t="s">
        <v>236</v>
      </c>
      <c r="O208" s="278">
        <v>214</v>
      </c>
      <c r="P208" s="278">
        <v>148</v>
      </c>
    </row>
    <row r="209" spans="1:16" ht="15" customHeight="1">
      <c r="A209" s="301"/>
      <c r="B209" s="74" t="s">
        <v>548</v>
      </c>
      <c r="C209" s="310">
        <f t="shared" si="8"/>
        <v>6</v>
      </c>
      <c r="D209" s="278" t="s">
        <v>236</v>
      </c>
      <c r="E209" s="278" t="s">
        <v>236</v>
      </c>
      <c r="F209" s="278" t="s">
        <v>236</v>
      </c>
      <c r="G209" s="278" t="s">
        <v>236</v>
      </c>
      <c r="H209" s="278" t="s">
        <v>236</v>
      </c>
      <c r="I209" s="278" t="s">
        <v>236</v>
      </c>
      <c r="J209" s="278">
        <v>1</v>
      </c>
      <c r="K209" s="278" t="s">
        <v>236</v>
      </c>
      <c r="L209" s="278">
        <v>1</v>
      </c>
      <c r="M209" s="278">
        <v>4</v>
      </c>
      <c r="N209" s="278" t="s">
        <v>236</v>
      </c>
      <c r="O209" s="278">
        <v>60</v>
      </c>
      <c r="P209" s="278">
        <v>55</v>
      </c>
    </row>
    <row r="210" spans="1:16" ht="15" customHeight="1">
      <c r="A210" s="301"/>
      <c r="B210" s="74" t="s">
        <v>549</v>
      </c>
      <c r="C210" s="310">
        <f t="shared" si="8"/>
        <v>10</v>
      </c>
      <c r="D210" s="278" t="s">
        <v>236</v>
      </c>
      <c r="E210" s="278" t="s">
        <v>236</v>
      </c>
      <c r="F210" s="278">
        <v>3</v>
      </c>
      <c r="G210" s="278" t="s">
        <v>236</v>
      </c>
      <c r="H210" s="278" t="s">
        <v>236</v>
      </c>
      <c r="I210" s="278" t="s">
        <v>236</v>
      </c>
      <c r="J210" s="278">
        <v>1</v>
      </c>
      <c r="K210" s="278" t="s">
        <v>236</v>
      </c>
      <c r="L210" s="278">
        <v>1</v>
      </c>
      <c r="M210" s="278">
        <v>5</v>
      </c>
      <c r="N210" s="278" t="s">
        <v>236</v>
      </c>
      <c r="O210" s="278">
        <v>17</v>
      </c>
      <c r="P210" s="278">
        <v>3</v>
      </c>
    </row>
    <row r="211" spans="1:16" ht="15" customHeight="1">
      <c r="A211" s="301"/>
      <c r="B211" s="74" t="s">
        <v>550</v>
      </c>
      <c r="C211" s="310">
        <f t="shared" si="8"/>
        <v>25</v>
      </c>
      <c r="D211" s="278" t="s">
        <v>236</v>
      </c>
      <c r="E211" s="278" t="s">
        <v>236</v>
      </c>
      <c r="F211" s="278">
        <v>1</v>
      </c>
      <c r="G211" s="278">
        <v>1</v>
      </c>
      <c r="H211" s="278" t="s">
        <v>236</v>
      </c>
      <c r="I211" s="278">
        <v>1</v>
      </c>
      <c r="J211" s="278">
        <v>8</v>
      </c>
      <c r="K211" s="278" t="s">
        <v>236</v>
      </c>
      <c r="L211" s="278">
        <v>5</v>
      </c>
      <c r="M211" s="278">
        <v>9</v>
      </c>
      <c r="N211" s="278" t="s">
        <v>236</v>
      </c>
      <c r="O211" s="278">
        <v>110</v>
      </c>
      <c r="P211" s="278">
        <v>76</v>
      </c>
    </row>
    <row r="212" spans="1:16" ht="15" customHeight="1">
      <c r="A212" s="301"/>
      <c r="B212" s="74" t="s">
        <v>551</v>
      </c>
      <c r="C212" s="310">
        <f t="shared" si="8"/>
        <v>13</v>
      </c>
      <c r="D212" s="278" t="s">
        <v>236</v>
      </c>
      <c r="E212" s="278" t="s">
        <v>236</v>
      </c>
      <c r="F212" s="278">
        <v>2</v>
      </c>
      <c r="G212" s="278" t="s">
        <v>236</v>
      </c>
      <c r="H212" s="278" t="s">
        <v>236</v>
      </c>
      <c r="I212" s="278">
        <v>1</v>
      </c>
      <c r="J212" s="278">
        <v>4</v>
      </c>
      <c r="K212" s="278" t="s">
        <v>236</v>
      </c>
      <c r="L212" s="278">
        <v>3</v>
      </c>
      <c r="M212" s="278">
        <v>3</v>
      </c>
      <c r="N212" s="278" t="s">
        <v>236</v>
      </c>
      <c r="O212" s="278">
        <v>26</v>
      </c>
      <c r="P212" s="278">
        <v>9</v>
      </c>
    </row>
    <row r="213" spans="1:16" ht="15" customHeight="1">
      <c r="A213" s="301"/>
      <c r="B213" s="74" t="s">
        <v>552</v>
      </c>
      <c r="C213" s="310">
        <f t="shared" si="8"/>
        <v>32</v>
      </c>
      <c r="D213" s="278" t="s">
        <v>236</v>
      </c>
      <c r="E213" s="278" t="s">
        <v>236</v>
      </c>
      <c r="F213" s="278" t="s">
        <v>236</v>
      </c>
      <c r="G213" s="278">
        <v>1</v>
      </c>
      <c r="H213" s="278" t="s">
        <v>236</v>
      </c>
      <c r="I213" s="278" t="s">
        <v>236</v>
      </c>
      <c r="J213" s="278">
        <v>11</v>
      </c>
      <c r="K213" s="278" t="s">
        <v>236</v>
      </c>
      <c r="L213" s="278">
        <v>13</v>
      </c>
      <c r="M213" s="278">
        <v>7</v>
      </c>
      <c r="N213" s="278" t="s">
        <v>236</v>
      </c>
      <c r="O213" s="278">
        <v>180</v>
      </c>
      <c r="P213" s="278">
        <v>137</v>
      </c>
    </row>
    <row r="214" spans="1:16" ht="15" customHeight="1">
      <c r="A214" s="301"/>
      <c r="B214" s="74" t="s">
        <v>553</v>
      </c>
      <c r="C214" s="310">
        <f t="shared" si="8"/>
        <v>11</v>
      </c>
      <c r="D214" s="278" t="s">
        <v>236</v>
      </c>
      <c r="E214" s="278" t="s">
        <v>236</v>
      </c>
      <c r="F214" s="278">
        <v>2</v>
      </c>
      <c r="G214" s="278" t="s">
        <v>236</v>
      </c>
      <c r="H214" s="278" t="s">
        <v>236</v>
      </c>
      <c r="I214" s="278" t="s">
        <v>236</v>
      </c>
      <c r="J214" s="278">
        <v>4</v>
      </c>
      <c r="K214" s="278" t="s">
        <v>236</v>
      </c>
      <c r="L214" s="278">
        <v>3</v>
      </c>
      <c r="M214" s="278">
        <v>2</v>
      </c>
      <c r="N214" s="278" t="s">
        <v>236</v>
      </c>
      <c r="O214" s="278">
        <v>117</v>
      </c>
      <c r="P214" s="278">
        <v>106</v>
      </c>
    </row>
    <row r="215" spans="1:16" ht="15" customHeight="1">
      <c r="A215" s="301"/>
      <c r="B215" s="74" t="s">
        <v>554</v>
      </c>
      <c r="C215" s="310">
        <f t="shared" si="8"/>
        <v>14</v>
      </c>
      <c r="D215" s="278" t="s">
        <v>236</v>
      </c>
      <c r="E215" s="278" t="s">
        <v>236</v>
      </c>
      <c r="F215" s="278" t="s">
        <v>236</v>
      </c>
      <c r="G215" s="278" t="s">
        <v>236</v>
      </c>
      <c r="H215" s="278" t="s">
        <v>236</v>
      </c>
      <c r="I215" s="278" t="s">
        <v>236</v>
      </c>
      <c r="J215" s="278">
        <v>9</v>
      </c>
      <c r="K215" s="278" t="s">
        <v>236</v>
      </c>
      <c r="L215" s="278" t="s">
        <v>236</v>
      </c>
      <c r="M215" s="278">
        <v>5</v>
      </c>
      <c r="N215" s="278" t="s">
        <v>236</v>
      </c>
      <c r="O215" s="278">
        <v>58</v>
      </c>
      <c r="P215" s="278">
        <v>35</v>
      </c>
    </row>
    <row r="216" spans="1:16" ht="15" customHeight="1">
      <c r="A216" s="301"/>
      <c r="B216" s="74" t="s">
        <v>555</v>
      </c>
      <c r="C216" s="310">
        <f t="shared" si="8"/>
        <v>62</v>
      </c>
      <c r="D216" s="278" t="s">
        <v>236</v>
      </c>
      <c r="E216" s="278" t="s">
        <v>236</v>
      </c>
      <c r="F216" s="278">
        <v>7</v>
      </c>
      <c r="G216" s="278">
        <v>2</v>
      </c>
      <c r="H216" s="278" t="s">
        <v>236</v>
      </c>
      <c r="I216" s="278" t="s">
        <v>236</v>
      </c>
      <c r="J216" s="278">
        <v>30</v>
      </c>
      <c r="K216" s="278">
        <v>1</v>
      </c>
      <c r="L216" s="278">
        <v>4</v>
      </c>
      <c r="M216" s="278">
        <v>18</v>
      </c>
      <c r="N216" s="278" t="s">
        <v>236</v>
      </c>
      <c r="O216" s="278">
        <v>177</v>
      </c>
      <c r="P216" s="278">
        <v>89</v>
      </c>
    </row>
    <row r="217" spans="1:16" ht="15" customHeight="1">
      <c r="A217" s="301"/>
      <c r="B217" s="74" t="s">
        <v>556</v>
      </c>
      <c r="C217" s="310">
        <f t="shared" si="8"/>
        <v>11</v>
      </c>
      <c r="D217" s="278" t="s">
        <v>236</v>
      </c>
      <c r="E217" s="278" t="s">
        <v>236</v>
      </c>
      <c r="F217" s="278">
        <v>2</v>
      </c>
      <c r="G217" s="278" t="s">
        <v>236</v>
      </c>
      <c r="H217" s="278" t="s">
        <v>236</v>
      </c>
      <c r="I217" s="278" t="s">
        <v>236</v>
      </c>
      <c r="J217" s="278">
        <v>6</v>
      </c>
      <c r="K217" s="278" t="s">
        <v>236</v>
      </c>
      <c r="L217" s="278" t="s">
        <v>236</v>
      </c>
      <c r="M217" s="278">
        <v>3</v>
      </c>
      <c r="N217" s="278" t="s">
        <v>236</v>
      </c>
      <c r="O217" s="278">
        <v>95</v>
      </c>
      <c r="P217" s="278">
        <v>78</v>
      </c>
    </row>
    <row r="218" spans="1:16" ht="15" customHeight="1">
      <c r="A218" s="301"/>
      <c r="B218" s="74" t="s">
        <v>557</v>
      </c>
      <c r="C218" s="310">
        <f t="shared" si="8"/>
        <v>23</v>
      </c>
      <c r="D218" s="278" t="s">
        <v>236</v>
      </c>
      <c r="E218" s="278" t="s">
        <v>236</v>
      </c>
      <c r="F218" s="278" t="s">
        <v>236</v>
      </c>
      <c r="G218" s="278">
        <v>1</v>
      </c>
      <c r="H218" s="278" t="s">
        <v>236</v>
      </c>
      <c r="I218" s="278">
        <v>2</v>
      </c>
      <c r="J218" s="278">
        <v>10</v>
      </c>
      <c r="K218" s="278" t="s">
        <v>236</v>
      </c>
      <c r="L218" s="278">
        <v>4</v>
      </c>
      <c r="M218" s="278">
        <v>6</v>
      </c>
      <c r="N218" s="278" t="s">
        <v>236</v>
      </c>
      <c r="O218" s="278">
        <v>79</v>
      </c>
      <c r="P218" s="278">
        <v>50</v>
      </c>
    </row>
    <row r="219" spans="1:16" ht="15" customHeight="1">
      <c r="A219" s="301"/>
      <c r="B219" s="74" t="s">
        <v>558</v>
      </c>
      <c r="C219" s="310">
        <f t="shared" si="8"/>
        <v>33</v>
      </c>
      <c r="D219" s="278" t="s">
        <v>236</v>
      </c>
      <c r="E219" s="278" t="s">
        <v>236</v>
      </c>
      <c r="F219" s="278">
        <v>2</v>
      </c>
      <c r="G219" s="278" t="s">
        <v>236</v>
      </c>
      <c r="H219" s="278" t="s">
        <v>236</v>
      </c>
      <c r="I219" s="278" t="s">
        <v>236</v>
      </c>
      <c r="J219" s="278">
        <v>17</v>
      </c>
      <c r="K219" s="278">
        <v>1</v>
      </c>
      <c r="L219" s="278">
        <v>3</v>
      </c>
      <c r="M219" s="278">
        <v>10</v>
      </c>
      <c r="N219" s="278" t="s">
        <v>236</v>
      </c>
      <c r="O219" s="278">
        <v>111</v>
      </c>
      <c r="P219" s="278">
        <v>57</v>
      </c>
    </row>
    <row r="220" spans="1:16" ht="15" customHeight="1">
      <c r="A220" s="301"/>
      <c r="B220" s="74" t="s">
        <v>559</v>
      </c>
      <c r="C220" s="310">
        <f t="shared" si="8"/>
        <v>49</v>
      </c>
      <c r="D220" s="278" t="s">
        <v>236</v>
      </c>
      <c r="E220" s="278" t="s">
        <v>236</v>
      </c>
      <c r="F220" s="278">
        <v>9</v>
      </c>
      <c r="G220" s="278">
        <v>1</v>
      </c>
      <c r="H220" s="278" t="s">
        <v>236</v>
      </c>
      <c r="I220" s="278">
        <v>3</v>
      </c>
      <c r="J220" s="278">
        <v>19</v>
      </c>
      <c r="K220" s="278">
        <v>1</v>
      </c>
      <c r="L220" s="278">
        <v>6</v>
      </c>
      <c r="M220" s="278">
        <v>10</v>
      </c>
      <c r="N220" s="278" t="s">
        <v>236</v>
      </c>
      <c r="O220" s="278">
        <v>211</v>
      </c>
      <c r="P220" s="278">
        <v>128</v>
      </c>
    </row>
    <row r="221" spans="1:16" ht="15" customHeight="1">
      <c r="A221" s="301"/>
      <c r="B221" s="74" t="s">
        <v>560</v>
      </c>
      <c r="C221" s="310">
        <f t="shared" si="8"/>
        <v>16</v>
      </c>
      <c r="D221" s="278" t="s">
        <v>236</v>
      </c>
      <c r="E221" s="278" t="s">
        <v>236</v>
      </c>
      <c r="F221" s="278" t="s">
        <v>236</v>
      </c>
      <c r="G221" s="278">
        <v>1</v>
      </c>
      <c r="H221" s="278" t="s">
        <v>236</v>
      </c>
      <c r="I221" s="278" t="s">
        <v>236</v>
      </c>
      <c r="J221" s="278">
        <v>8</v>
      </c>
      <c r="K221" s="278" t="s">
        <v>236</v>
      </c>
      <c r="L221" s="278">
        <v>2</v>
      </c>
      <c r="M221" s="278">
        <v>5</v>
      </c>
      <c r="N221" s="278" t="s">
        <v>236</v>
      </c>
      <c r="O221" s="278">
        <v>58</v>
      </c>
      <c r="P221" s="278">
        <v>38</v>
      </c>
    </row>
    <row r="222" spans="1:16" ht="15" customHeight="1">
      <c r="A222" s="301"/>
      <c r="B222" s="74" t="s">
        <v>561</v>
      </c>
      <c r="C222" s="310">
        <f t="shared" si="8"/>
        <v>55</v>
      </c>
      <c r="D222" s="278" t="s">
        <v>236</v>
      </c>
      <c r="E222" s="278" t="s">
        <v>236</v>
      </c>
      <c r="F222" s="278">
        <v>4</v>
      </c>
      <c r="G222" s="278">
        <v>2</v>
      </c>
      <c r="H222" s="278" t="s">
        <v>236</v>
      </c>
      <c r="I222" s="278">
        <v>1</v>
      </c>
      <c r="J222" s="278">
        <v>26</v>
      </c>
      <c r="K222" s="278">
        <v>2</v>
      </c>
      <c r="L222" s="278">
        <v>3</v>
      </c>
      <c r="M222" s="278">
        <v>17</v>
      </c>
      <c r="N222" s="278" t="s">
        <v>236</v>
      </c>
      <c r="O222" s="278">
        <v>443</v>
      </c>
      <c r="P222" s="278">
        <v>361</v>
      </c>
    </row>
    <row r="223" spans="1:16" ht="15" customHeight="1">
      <c r="A223" s="301"/>
      <c r="B223" s="74" t="s">
        <v>562</v>
      </c>
      <c r="C223" s="310">
        <f t="shared" si="8"/>
        <v>22</v>
      </c>
      <c r="D223" s="278" t="s">
        <v>236</v>
      </c>
      <c r="E223" s="278" t="s">
        <v>236</v>
      </c>
      <c r="F223" s="278">
        <v>1</v>
      </c>
      <c r="G223" s="278" t="s">
        <v>236</v>
      </c>
      <c r="H223" s="278" t="s">
        <v>236</v>
      </c>
      <c r="I223" s="278" t="s">
        <v>236</v>
      </c>
      <c r="J223" s="278">
        <v>10</v>
      </c>
      <c r="K223" s="278" t="s">
        <v>236</v>
      </c>
      <c r="L223" s="278">
        <v>2</v>
      </c>
      <c r="M223" s="278">
        <v>9</v>
      </c>
      <c r="N223" s="278" t="s">
        <v>236</v>
      </c>
      <c r="O223" s="278">
        <v>250</v>
      </c>
      <c r="P223" s="278">
        <v>216</v>
      </c>
    </row>
    <row r="224" spans="1:16" ht="15" customHeight="1">
      <c r="A224" s="301"/>
      <c r="B224" s="74" t="s">
        <v>563</v>
      </c>
      <c r="C224" s="310">
        <f t="shared" si="8"/>
        <v>52</v>
      </c>
      <c r="D224" s="278" t="s">
        <v>236</v>
      </c>
      <c r="E224" s="278" t="s">
        <v>236</v>
      </c>
      <c r="F224" s="278">
        <v>1</v>
      </c>
      <c r="G224" s="278" t="s">
        <v>236</v>
      </c>
      <c r="H224" s="278" t="s">
        <v>236</v>
      </c>
      <c r="I224" s="278" t="s">
        <v>236</v>
      </c>
      <c r="J224" s="278">
        <v>29</v>
      </c>
      <c r="K224" s="278">
        <v>1</v>
      </c>
      <c r="L224" s="278">
        <v>5</v>
      </c>
      <c r="M224" s="278">
        <v>16</v>
      </c>
      <c r="N224" s="278" t="s">
        <v>236</v>
      </c>
      <c r="O224" s="278">
        <v>233</v>
      </c>
      <c r="P224" s="278">
        <v>159</v>
      </c>
    </row>
    <row r="225" spans="1:16" ht="15" customHeight="1">
      <c r="A225" s="301"/>
      <c r="B225" s="74" t="s">
        <v>564</v>
      </c>
      <c r="C225" s="310">
        <f t="shared" si="8"/>
        <v>54</v>
      </c>
      <c r="D225" s="278" t="s">
        <v>236</v>
      </c>
      <c r="E225" s="278" t="s">
        <v>236</v>
      </c>
      <c r="F225" s="278">
        <v>2</v>
      </c>
      <c r="G225" s="278" t="s">
        <v>236</v>
      </c>
      <c r="H225" s="278" t="s">
        <v>236</v>
      </c>
      <c r="I225" s="278" t="s">
        <v>236</v>
      </c>
      <c r="J225" s="278">
        <v>30</v>
      </c>
      <c r="K225" s="278" t="s">
        <v>236</v>
      </c>
      <c r="L225" s="278">
        <v>8</v>
      </c>
      <c r="M225" s="278">
        <v>14</v>
      </c>
      <c r="N225" s="278" t="s">
        <v>236</v>
      </c>
      <c r="O225" s="278">
        <v>208</v>
      </c>
      <c r="P225" s="278">
        <v>136</v>
      </c>
    </row>
    <row r="226" spans="1:16" ht="15" customHeight="1">
      <c r="A226" s="301"/>
      <c r="B226" s="74" t="s">
        <v>565</v>
      </c>
      <c r="C226" s="310">
        <f t="shared" si="8"/>
        <v>131</v>
      </c>
      <c r="D226" s="278" t="s">
        <v>236</v>
      </c>
      <c r="E226" s="278" t="s">
        <v>236</v>
      </c>
      <c r="F226" s="278">
        <v>2</v>
      </c>
      <c r="G226" s="278">
        <v>2</v>
      </c>
      <c r="H226" s="278" t="s">
        <v>236</v>
      </c>
      <c r="I226" s="278" t="s">
        <v>236</v>
      </c>
      <c r="J226" s="278">
        <v>80</v>
      </c>
      <c r="K226" s="278" t="s">
        <v>236</v>
      </c>
      <c r="L226" s="278">
        <v>11</v>
      </c>
      <c r="M226" s="278">
        <v>36</v>
      </c>
      <c r="N226" s="278" t="s">
        <v>236</v>
      </c>
      <c r="O226" s="278">
        <v>461</v>
      </c>
      <c r="P226" s="278">
        <v>261</v>
      </c>
    </row>
    <row r="227" spans="1:16" ht="15" customHeight="1">
      <c r="A227" s="301"/>
      <c r="B227" s="74" t="s">
        <v>566</v>
      </c>
      <c r="C227" s="310">
        <f t="shared" si="8"/>
        <v>63</v>
      </c>
      <c r="D227" s="278" t="s">
        <v>236</v>
      </c>
      <c r="E227" s="278" t="s">
        <v>236</v>
      </c>
      <c r="F227" s="278">
        <v>8</v>
      </c>
      <c r="G227" s="278" t="s">
        <v>236</v>
      </c>
      <c r="H227" s="278" t="s">
        <v>236</v>
      </c>
      <c r="I227" s="278" t="s">
        <v>236</v>
      </c>
      <c r="J227" s="278">
        <v>24</v>
      </c>
      <c r="K227" s="278">
        <v>1</v>
      </c>
      <c r="L227" s="278">
        <v>10</v>
      </c>
      <c r="M227" s="278">
        <v>20</v>
      </c>
      <c r="N227" s="278" t="s">
        <v>236</v>
      </c>
      <c r="O227" s="278">
        <v>797</v>
      </c>
      <c r="P227" s="278">
        <v>688</v>
      </c>
    </row>
    <row r="228" spans="1:16" ht="15" customHeight="1">
      <c r="A228" s="301"/>
      <c r="B228" s="74" t="s">
        <v>567</v>
      </c>
      <c r="C228" s="310">
        <f t="shared" si="8"/>
        <v>39</v>
      </c>
      <c r="D228" s="278" t="s">
        <v>236</v>
      </c>
      <c r="E228" s="278" t="s">
        <v>236</v>
      </c>
      <c r="F228" s="278">
        <v>3</v>
      </c>
      <c r="G228" s="278">
        <v>2</v>
      </c>
      <c r="H228" s="278" t="s">
        <v>236</v>
      </c>
      <c r="I228" s="278">
        <v>1</v>
      </c>
      <c r="J228" s="278">
        <v>16</v>
      </c>
      <c r="K228" s="278">
        <v>3</v>
      </c>
      <c r="L228" s="278">
        <v>10</v>
      </c>
      <c r="M228" s="278">
        <v>4</v>
      </c>
      <c r="N228" s="278" t="s">
        <v>236</v>
      </c>
      <c r="O228" s="278">
        <v>310</v>
      </c>
      <c r="P228" s="278">
        <v>238</v>
      </c>
    </row>
    <row r="229" spans="1:16" ht="15" customHeight="1">
      <c r="A229" s="301"/>
      <c r="B229" s="74" t="s">
        <v>568</v>
      </c>
      <c r="C229" s="310">
        <f t="shared" si="8"/>
        <v>27</v>
      </c>
      <c r="D229" s="278" t="s">
        <v>236</v>
      </c>
      <c r="E229" s="278" t="s">
        <v>236</v>
      </c>
      <c r="F229" s="278">
        <v>2</v>
      </c>
      <c r="G229" s="278">
        <v>1</v>
      </c>
      <c r="H229" s="278" t="s">
        <v>236</v>
      </c>
      <c r="I229" s="278" t="s">
        <v>236</v>
      </c>
      <c r="J229" s="278">
        <v>17</v>
      </c>
      <c r="K229" s="278" t="s">
        <v>236</v>
      </c>
      <c r="L229" s="278">
        <v>1</v>
      </c>
      <c r="M229" s="278">
        <v>6</v>
      </c>
      <c r="N229" s="278" t="s">
        <v>236</v>
      </c>
      <c r="O229" s="278">
        <v>171</v>
      </c>
      <c r="P229" s="278">
        <v>120</v>
      </c>
    </row>
    <row r="230" spans="1:16" ht="15" customHeight="1">
      <c r="A230" s="301"/>
      <c r="B230" s="74" t="s">
        <v>569</v>
      </c>
      <c r="C230" s="310">
        <f t="shared" si="8"/>
        <v>25</v>
      </c>
      <c r="D230" s="278" t="s">
        <v>236</v>
      </c>
      <c r="E230" s="278" t="s">
        <v>236</v>
      </c>
      <c r="F230" s="278">
        <v>4</v>
      </c>
      <c r="G230" s="278" t="s">
        <v>236</v>
      </c>
      <c r="H230" s="278" t="s">
        <v>236</v>
      </c>
      <c r="I230" s="278" t="s">
        <v>236</v>
      </c>
      <c r="J230" s="278">
        <v>7</v>
      </c>
      <c r="K230" s="278">
        <v>1</v>
      </c>
      <c r="L230" s="278">
        <v>3</v>
      </c>
      <c r="M230" s="278">
        <v>10</v>
      </c>
      <c r="N230" s="278" t="s">
        <v>236</v>
      </c>
      <c r="O230" s="278">
        <v>195</v>
      </c>
      <c r="P230" s="278">
        <v>162</v>
      </c>
    </row>
    <row r="231" spans="1:16" ht="15" customHeight="1">
      <c r="A231" s="301"/>
      <c r="B231" s="74" t="s">
        <v>570</v>
      </c>
      <c r="C231" s="310">
        <f t="shared" si="8"/>
        <v>29</v>
      </c>
      <c r="D231" s="278" t="s">
        <v>236</v>
      </c>
      <c r="E231" s="278" t="s">
        <v>236</v>
      </c>
      <c r="F231" s="278" t="s">
        <v>236</v>
      </c>
      <c r="G231" s="278">
        <v>1</v>
      </c>
      <c r="H231" s="278" t="s">
        <v>236</v>
      </c>
      <c r="I231" s="278" t="s">
        <v>236</v>
      </c>
      <c r="J231" s="278">
        <v>16</v>
      </c>
      <c r="K231" s="278" t="s">
        <v>236</v>
      </c>
      <c r="L231" s="278" t="s">
        <v>236</v>
      </c>
      <c r="M231" s="278">
        <v>12</v>
      </c>
      <c r="N231" s="278" t="s">
        <v>236</v>
      </c>
      <c r="O231" s="278">
        <v>92</v>
      </c>
      <c r="P231" s="278">
        <v>52</v>
      </c>
    </row>
    <row r="232" spans="1:16" ht="15" customHeight="1">
      <c r="A232" s="301"/>
      <c r="B232" s="74" t="s">
        <v>571</v>
      </c>
      <c r="C232" s="310">
        <f t="shared" si="8"/>
        <v>60</v>
      </c>
      <c r="D232" s="278" t="s">
        <v>236</v>
      </c>
      <c r="E232" s="278" t="s">
        <v>236</v>
      </c>
      <c r="F232" s="278">
        <v>3</v>
      </c>
      <c r="G232" s="278">
        <v>1</v>
      </c>
      <c r="H232" s="278" t="s">
        <v>236</v>
      </c>
      <c r="I232" s="278" t="s">
        <v>236</v>
      </c>
      <c r="J232" s="278">
        <v>30</v>
      </c>
      <c r="K232" s="278" t="s">
        <v>236</v>
      </c>
      <c r="L232" s="278">
        <v>8</v>
      </c>
      <c r="M232" s="278">
        <v>18</v>
      </c>
      <c r="N232" s="278" t="s">
        <v>236</v>
      </c>
      <c r="O232" s="278">
        <v>364</v>
      </c>
      <c r="P232" s="278">
        <v>274</v>
      </c>
    </row>
    <row r="233" spans="1:16" ht="15" customHeight="1">
      <c r="A233" s="301"/>
      <c r="B233" s="74" t="s">
        <v>572</v>
      </c>
      <c r="C233" s="310">
        <f t="shared" si="8"/>
        <v>77</v>
      </c>
      <c r="D233" s="278" t="s">
        <v>236</v>
      </c>
      <c r="E233" s="278" t="s">
        <v>236</v>
      </c>
      <c r="F233" s="278">
        <v>4</v>
      </c>
      <c r="G233" s="278">
        <v>1</v>
      </c>
      <c r="H233" s="278" t="s">
        <v>236</v>
      </c>
      <c r="I233" s="278">
        <v>1</v>
      </c>
      <c r="J233" s="278">
        <v>29</v>
      </c>
      <c r="K233" s="278" t="s">
        <v>236</v>
      </c>
      <c r="L233" s="278">
        <v>17</v>
      </c>
      <c r="M233" s="278">
        <v>25</v>
      </c>
      <c r="N233" s="278" t="s">
        <v>236</v>
      </c>
      <c r="O233" s="278">
        <v>734</v>
      </c>
      <c r="P233" s="278">
        <v>609</v>
      </c>
    </row>
    <row r="234" spans="1:16" ht="15" customHeight="1">
      <c r="A234" s="301"/>
      <c r="B234" s="74" t="s">
        <v>573</v>
      </c>
      <c r="C234" s="310">
        <f t="shared" si="8"/>
        <v>105</v>
      </c>
      <c r="D234" s="278" t="s">
        <v>236</v>
      </c>
      <c r="E234" s="278" t="s">
        <v>236</v>
      </c>
      <c r="F234" s="278">
        <v>1</v>
      </c>
      <c r="G234" s="278">
        <v>2</v>
      </c>
      <c r="H234" s="278" t="s">
        <v>236</v>
      </c>
      <c r="I234" s="278">
        <v>4</v>
      </c>
      <c r="J234" s="278">
        <v>51</v>
      </c>
      <c r="K234" s="278">
        <v>5</v>
      </c>
      <c r="L234" s="278">
        <v>16</v>
      </c>
      <c r="M234" s="278">
        <v>25</v>
      </c>
      <c r="N234" s="278">
        <v>1</v>
      </c>
      <c r="O234" s="278">
        <v>965</v>
      </c>
      <c r="P234" s="278">
        <v>803</v>
      </c>
    </row>
    <row r="235" spans="1:16" ht="15" customHeight="1">
      <c r="A235" s="301"/>
      <c r="B235" s="74" t="s">
        <v>574</v>
      </c>
      <c r="C235" s="310">
        <f t="shared" si="8"/>
        <v>49</v>
      </c>
      <c r="D235" s="278" t="s">
        <v>236</v>
      </c>
      <c r="E235" s="278" t="s">
        <v>236</v>
      </c>
      <c r="F235" s="278">
        <v>1</v>
      </c>
      <c r="G235" s="278" t="s">
        <v>236</v>
      </c>
      <c r="H235" s="278" t="s">
        <v>236</v>
      </c>
      <c r="I235" s="278" t="s">
        <v>236</v>
      </c>
      <c r="J235" s="278">
        <v>26</v>
      </c>
      <c r="K235" s="278" t="s">
        <v>236</v>
      </c>
      <c r="L235" s="278">
        <v>3</v>
      </c>
      <c r="M235" s="278">
        <v>19</v>
      </c>
      <c r="N235" s="278" t="s">
        <v>236</v>
      </c>
      <c r="O235" s="278">
        <v>507</v>
      </c>
      <c r="P235" s="278">
        <v>422</v>
      </c>
    </row>
    <row r="236" spans="1:16" ht="15" customHeight="1">
      <c r="A236" s="301"/>
      <c r="B236" s="74" t="s">
        <v>575</v>
      </c>
      <c r="C236" s="310">
        <f t="shared" si="8"/>
        <v>57</v>
      </c>
      <c r="D236" s="278" t="s">
        <v>236</v>
      </c>
      <c r="E236" s="278" t="s">
        <v>236</v>
      </c>
      <c r="F236" s="278">
        <v>1</v>
      </c>
      <c r="G236" s="278">
        <v>1</v>
      </c>
      <c r="H236" s="278" t="s">
        <v>236</v>
      </c>
      <c r="I236" s="278" t="s">
        <v>236</v>
      </c>
      <c r="J236" s="278">
        <v>31</v>
      </c>
      <c r="K236" s="278" t="s">
        <v>236</v>
      </c>
      <c r="L236" s="278">
        <v>5</v>
      </c>
      <c r="M236" s="278">
        <v>19</v>
      </c>
      <c r="N236" s="278" t="s">
        <v>236</v>
      </c>
      <c r="O236" s="278">
        <v>455</v>
      </c>
      <c r="P236" s="278">
        <v>343</v>
      </c>
    </row>
    <row r="237" spans="1:16" ht="15" customHeight="1">
      <c r="A237" s="301"/>
      <c r="B237" s="74" t="s">
        <v>576</v>
      </c>
      <c r="C237" s="310">
        <f t="shared" si="8"/>
        <v>24</v>
      </c>
      <c r="D237" s="278" t="s">
        <v>236</v>
      </c>
      <c r="E237" s="278" t="s">
        <v>236</v>
      </c>
      <c r="F237" s="278">
        <v>4</v>
      </c>
      <c r="G237" s="278" t="s">
        <v>236</v>
      </c>
      <c r="H237" s="278" t="s">
        <v>236</v>
      </c>
      <c r="I237" s="278" t="s">
        <v>236</v>
      </c>
      <c r="J237" s="278">
        <v>8</v>
      </c>
      <c r="K237" s="278" t="s">
        <v>236</v>
      </c>
      <c r="L237" s="278">
        <v>3</v>
      </c>
      <c r="M237" s="278">
        <v>9</v>
      </c>
      <c r="N237" s="278" t="s">
        <v>236</v>
      </c>
      <c r="O237" s="278">
        <v>2487</v>
      </c>
      <c r="P237" s="278">
        <v>2454</v>
      </c>
    </row>
    <row r="238" spans="1:16" ht="15" customHeight="1">
      <c r="A238" s="301"/>
      <c r="B238" s="74" t="s">
        <v>577</v>
      </c>
      <c r="C238" s="310">
        <f t="shared" si="8"/>
        <v>46</v>
      </c>
      <c r="D238" s="278" t="s">
        <v>236</v>
      </c>
      <c r="E238" s="278" t="s">
        <v>236</v>
      </c>
      <c r="F238" s="278">
        <v>3</v>
      </c>
      <c r="G238" s="278">
        <v>2</v>
      </c>
      <c r="H238" s="278" t="s">
        <v>236</v>
      </c>
      <c r="I238" s="278" t="s">
        <v>236</v>
      </c>
      <c r="J238" s="278">
        <v>26</v>
      </c>
      <c r="K238" s="278" t="s">
        <v>236</v>
      </c>
      <c r="L238" s="278">
        <v>3</v>
      </c>
      <c r="M238" s="278">
        <v>12</v>
      </c>
      <c r="N238" s="278" t="s">
        <v>236</v>
      </c>
      <c r="O238" s="278">
        <v>864</v>
      </c>
      <c r="P238" s="278">
        <v>810</v>
      </c>
    </row>
    <row r="239" spans="1:16" ht="15" customHeight="1">
      <c r="A239" s="301"/>
      <c r="B239" s="74" t="s">
        <v>578</v>
      </c>
      <c r="C239" s="310">
        <f t="shared" si="8"/>
        <v>35</v>
      </c>
      <c r="D239" s="278" t="s">
        <v>236</v>
      </c>
      <c r="E239" s="278" t="s">
        <v>236</v>
      </c>
      <c r="F239" s="278">
        <v>1</v>
      </c>
      <c r="G239" s="278">
        <v>1</v>
      </c>
      <c r="H239" s="278" t="s">
        <v>236</v>
      </c>
      <c r="I239" s="278" t="s">
        <v>236</v>
      </c>
      <c r="J239" s="278">
        <v>15</v>
      </c>
      <c r="K239" s="278" t="s">
        <v>236</v>
      </c>
      <c r="L239" s="278">
        <v>3</v>
      </c>
      <c r="M239" s="278">
        <v>15</v>
      </c>
      <c r="N239" s="278" t="s">
        <v>236</v>
      </c>
      <c r="O239" s="278">
        <v>229</v>
      </c>
      <c r="P239" s="278">
        <v>183</v>
      </c>
    </row>
    <row r="240" spans="1:16" ht="15" customHeight="1">
      <c r="A240" s="301"/>
      <c r="B240" s="74" t="s">
        <v>579</v>
      </c>
      <c r="C240" s="310">
        <f t="shared" si="8"/>
        <v>36</v>
      </c>
      <c r="D240" s="278" t="s">
        <v>236</v>
      </c>
      <c r="E240" s="278" t="s">
        <v>236</v>
      </c>
      <c r="F240" s="278">
        <v>8</v>
      </c>
      <c r="G240" s="278">
        <v>1</v>
      </c>
      <c r="H240" s="278" t="s">
        <v>236</v>
      </c>
      <c r="I240" s="278">
        <v>1</v>
      </c>
      <c r="J240" s="278">
        <v>11</v>
      </c>
      <c r="K240" s="278" t="s">
        <v>236</v>
      </c>
      <c r="L240" s="278">
        <v>3</v>
      </c>
      <c r="M240" s="278">
        <v>12</v>
      </c>
      <c r="N240" s="278" t="s">
        <v>236</v>
      </c>
      <c r="O240" s="278">
        <v>179</v>
      </c>
      <c r="P240" s="278">
        <v>124</v>
      </c>
    </row>
    <row r="241" spans="1:16" ht="15" customHeight="1">
      <c r="A241" s="301"/>
      <c r="B241" s="74" t="s">
        <v>580</v>
      </c>
      <c r="C241" s="310">
        <f t="shared" si="8"/>
        <v>208</v>
      </c>
      <c r="D241" s="278" t="s">
        <v>236</v>
      </c>
      <c r="E241" s="278" t="s">
        <v>236</v>
      </c>
      <c r="F241" s="278">
        <v>4</v>
      </c>
      <c r="G241" s="278">
        <v>4</v>
      </c>
      <c r="H241" s="278" t="s">
        <v>236</v>
      </c>
      <c r="I241" s="278">
        <v>1</v>
      </c>
      <c r="J241" s="278">
        <v>120</v>
      </c>
      <c r="K241" s="278">
        <v>1</v>
      </c>
      <c r="L241" s="278">
        <v>7</v>
      </c>
      <c r="M241" s="278">
        <v>71</v>
      </c>
      <c r="N241" s="278" t="s">
        <v>236</v>
      </c>
      <c r="O241" s="278">
        <v>1294</v>
      </c>
      <c r="P241" s="278">
        <v>987</v>
      </c>
    </row>
    <row r="242" spans="1:16" ht="15" customHeight="1">
      <c r="A242" s="301"/>
      <c r="B242" s="74" t="s">
        <v>581</v>
      </c>
      <c r="C242" s="310">
        <f t="shared" si="8"/>
        <v>25</v>
      </c>
      <c r="D242" s="278" t="s">
        <v>236</v>
      </c>
      <c r="E242" s="278" t="s">
        <v>236</v>
      </c>
      <c r="F242" s="278">
        <v>3</v>
      </c>
      <c r="G242" s="278">
        <v>3</v>
      </c>
      <c r="H242" s="278" t="s">
        <v>236</v>
      </c>
      <c r="I242" s="278">
        <v>1</v>
      </c>
      <c r="J242" s="278">
        <v>6</v>
      </c>
      <c r="K242" s="278" t="s">
        <v>236</v>
      </c>
      <c r="L242" s="278">
        <v>2</v>
      </c>
      <c r="M242" s="278">
        <v>10</v>
      </c>
      <c r="N242" s="278" t="s">
        <v>236</v>
      </c>
      <c r="O242" s="278">
        <v>363</v>
      </c>
      <c r="P242" s="278">
        <v>329</v>
      </c>
    </row>
    <row r="243" spans="1:16" ht="15" customHeight="1">
      <c r="A243" s="301"/>
      <c r="B243" s="74" t="s">
        <v>582</v>
      </c>
      <c r="C243" s="310">
        <f t="shared" si="8"/>
        <v>71</v>
      </c>
      <c r="D243" s="278" t="s">
        <v>236</v>
      </c>
      <c r="E243" s="278" t="s">
        <v>236</v>
      </c>
      <c r="F243" s="278">
        <v>6</v>
      </c>
      <c r="G243" s="278">
        <v>2</v>
      </c>
      <c r="H243" s="278" t="s">
        <v>236</v>
      </c>
      <c r="I243" s="278" t="s">
        <v>236</v>
      </c>
      <c r="J243" s="278">
        <v>23</v>
      </c>
      <c r="K243" s="278" t="s">
        <v>236</v>
      </c>
      <c r="L243" s="278">
        <v>10</v>
      </c>
      <c r="M243" s="278">
        <v>30</v>
      </c>
      <c r="N243" s="278" t="s">
        <v>236</v>
      </c>
      <c r="O243" s="278">
        <v>275</v>
      </c>
      <c r="P243" s="278">
        <v>193</v>
      </c>
    </row>
    <row r="244" spans="1:16" ht="15" customHeight="1">
      <c r="A244" s="301"/>
      <c r="B244" s="74" t="s">
        <v>583</v>
      </c>
      <c r="C244" s="310">
        <f t="shared" si="8"/>
        <v>45</v>
      </c>
      <c r="D244" s="278" t="s">
        <v>236</v>
      </c>
      <c r="E244" s="278" t="s">
        <v>236</v>
      </c>
      <c r="F244" s="278" t="s">
        <v>236</v>
      </c>
      <c r="G244" s="278">
        <v>4</v>
      </c>
      <c r="H244" s="278" t="s">
        <v>236</v>
      </c>
      <c r="I244" s="278" t="s">
        <v>236</v>
      </c>
      <c r="J244" s="278">
        <v>31</v>
      </c>
      <c r="K244" s="278" t="s">
        <v>236</v>
      </c>
      <c r="L244" s="278">
        <v>1</v>
      </c>
      <c r="M244" s="278">
        <v>9</v>
      </c>
      <c r="N244" s="278" t="s">
        <v>236</v>
      </c>
      <c r="O244" s="278">
        <v>377</v>
      </c>
      <c r="P244" s="278">
        <v>315</v>
      </c>
    </row>
    <row r="245" spans="1:16" ht="15" customHeight="1">
      <c r="A245" s="301"/>
      <c r="B245" s="74" t="s">
        <v>584</v>
      </c>
      <c r="C245" s="310">
        <f t="shared" si="8"/>
        <v>62</v>
      </c>
      <c r="D245" s="278" t="s">
        <v>236</v>
      </c>
      <c r="E245" s="278" t="s">
        <v>236</v>
      </c>
      <c r="F245" s="278" t="s">
        <v>236</v>
      </c>
      <c r="G245" s="278" t="s">
        <v>236</v>
      </c>
      <c r="H245" s="278" t="s">
        <v>236</v>
      </c>
      <c r="I245" s="278">
        <v>1</v>
      </c>
      <c r="J245" s="278">
        <v>35</v>
      </c>
      <c r="K245" s="278">
        <v>1</v>
      </c>
      <c r="L245" s="278">
        <v>1</v>
      </c>
      <c r="M245" s="278">
        <v>24</v>
      </c>
      <c r="N245" s="278" t="s">
        <v>236</v>
      </c>
      <c r="O245" s="278">
        <v>678</v>
      </c>
      <c r="P245" s="278">
        <v>620</v>
      </c>
    </row>
    <row r="246" spans="1:16" ht="15" customHeight="1">
      <c r="A246" s="301"/>
      <c r="B246" s="74" t="s">
        <v>585</v>
      </c>
      <c r="C246" s="310">
        <f t="shared" si="8"/>
        <v>22</v>
      </c>
      <c r="D246" s="278" t="s">
        <v>236</v>
      </c>
      <c r="E246" s="278" t="s">
        <v>236</v>
      </c>
      <c r="F246" s="278">
        <v>1</v>
      </c>
      <c r="G246" s="278" t="s">
        <v>236</v>
      </c>
      <c r="H246" s="278" t="s">
        <v>236</v>
      </c>
      <c r="I246" s="278">
        <v>1</v>
      </c>
      <c r="J246" s="278">
        <v>2</v>
      </c>
      <c r="K246" s="278" t="s">
        <v>236</v>
      </c>
      <c r="L246" s="278">
        <v>1</v>
      </c>
      <c r="M246" s="278">
        <v>16</v>
      </c>
      <c r="N246" s="278">
        <v>1</v>
      </c>
      <c r="O246" s="278">
        <v>334</v>
      </c>
      <c r="P246" s="278">
        <v>298</v>
      </c>
    </row>
    <row r="247" spans="1:16" ht="15" customHeight="1">
      <c r="A247" s="301"/>
      <c r="B247" s="74" t="s">
        <v>586</v>
      </c>
      <c r="C247" s="310">
        <f t="shared" si="8"/>
        <v>132</v>
      </c>
      <c r="D247" s="278" t="s">
        <v>236</v>
      </c>
      <c r="E247" s="278" t="s">
        <v>236</v>
      </c>
      <c r="F247" s="278">
        <v>19</v>
      </c>
      <c r="G247" s="278">
        <v>4</v>
      </c>
      <c r="H247" s="278" t="s">
        <v>236</v>
      </c>
      <c r="I247" s="278">
        <v>2</v>
      </c>
      <c r="J247" s="278">
        <v>62</v>
      </c>
      <c r="K247" s="278" t="s">
        <v>236</v>
      </c>
      <c r="L247" s="278">
        <v>9</v>
      </c>
      <c r="M247" s="278">
        <v>36</v>
      </c>
      <c r="N247" s="278" t="s">
        <v>236</v>
      </c>
      <c r="O247" s="278">
        <v>842</v>
      </c>
      <c r="P247" s="278">
        <v>587</v>
      </c>
    </row>
    <row r="248" spans="1:16" ht="15" customHeight="1">
      <c r="A248" s="301"/>
      <c r="B248" s="74" t="s">
        <v>587</v>
      </c>
      <c r="C248" s="310">
        <f t="shared" si="8"/>
        <v>57</v>
      </c>
      <c r="D248" s="278" t="s">
        <v>236</v>
      </c>
      <c r="E248" s="278" t="s">
        <v>236</v>
      </c>
      <c r="F248" s="278">
        <v>7</v>
      </c>
      <c r="G248" s="278" t="s">
        <v>236</v>
      </c>
      <c r="H248" s="278" t="s">
        <v>236</v>
      </c>
      <c r="I248" s="278">
        <v>1</v>
      </c>
      <c r="J248" s="278">
        <v>31</v>
      </c>
      <c r="K248" s="278">
        <v>1</v>
      </c>
      <c r="L248" s="278">
        <v>2</v>
      </c>
      <c r="M248" s="278">
        <v>15</v>
      </c>
      <c r="N248" s="278" t="s">
        <v>236</v>
      </c>
      <c r="O248" s="278">
        <v>311</v>
      </c>
      <c r="P248" s="278">
        <v>212</v>
      </c>
    </row>
    <row r="249" spans="1:16" ht="15" customHeight="1">
      <c r="A249" s="301"/>
      <c r="B249" s="74" t="s">
        <v>588</v>
      </c>
      <c r="C249" s="310">
        <f t="shared" si="8"/>
        <v>87</v>
      </c>
      <c r="D249" s="278" t="s">
        <v>236</v>
      </c>
      <c r="E249" s="278" t="s">
        <v>236</v>
      </c>
      <c r="F249" s="278">
        <v>5</v>
      </c>
      <c r="G249" s="278">
        <v>1</v>
      </c>
      <c r="H249" s="278">
        <v>1</v>
      </c>
      <c r="I249" s="278">
        <v>2</v>
      </c>
      <c r="J249" s="278">
        <v>33</v>
      </c>
      <c r="K249" s="278">
        <v>2</v>
      </c>
      <c r="L249" s="278">
        <v>16</v>
      </c>
      <c r="M249" s="278">
        <v>26</v>
      </c>
      <c r="N249" s="278">
        <v>1</v>
      </c>
      <c r="O249" s="278">
        <v>520</v>
      </c>
      <c r="P249" s="278">
        <v>373</v>
      </c>
    </row>
    <row r="250" spans="1:16" ht="15" customHeight="1">
      <c r="A250" s="301"/>
      <c r="B250" s="74" t="s">
        <v>589</v>
      </c>
      <c r="C250" s="310">
        <f t="shared" si="8"/>
        <v>61</v>
      </c>
      <c r="D250" s="278" t="s">
        <v>236</v>
      </c>
      <c r="E250" s="278" t="s">
        <v>236</v>
      </c>
      <c r="F250" s="278">
        <v>1</v>
      </c>
      <c r="G250" s="278" t="s">
        <v>236</v>
      </c>
      <c r="H250" s="278" t="s">
        <v>236</v>
      </c>
      <c r="I250" s="278">
        <v>1</v>
      </c>
      <c r="J250" s="278">
        <v>25</v>
      </c>
      <c r="K250" s="278">
        <v>3</v>
      </c>
      <c r="L250" s="278">
        <v>9</v>
      </c>
      <c r="M250" s="278">
        <v>22</v>
      </c>
      <c r="N250" s="278" t="s">
        <v>236</v>
      </c>
      <c r="O250" s="278">
        <v>356</v>
      </c>
      <c r="P250" s="278">
        <v>277</v>
      </c>
    </row>
    <row r="251" spans="1:16" ht="15" customHeight="1" thickBot="1">
      <c r="A251" s="75"/>
      <c r="B251" s="210" t="s">
        <v>590</v>
      </c>
      <c r="C251" s="319">
        <f t="shared" si="8"/>
        <v>59</v>
      </c>
      <c r="D251" s="271" t="s">
        <v>236</v>
      </c>
      <c r="E251" s="271" t="s">
        <v>236</v>
      </c>
      <c r="F251" s="271">
        <v>5</v>
      </c>
      <c r="G251" s="271">
        <v>1</v>
      </c>
      <c r="H251" s="271" t="s">
        <v>236</v>
      </c>
      <c r="I251" s="271">
        <v>1</v>
      </c>
      <c r="J251" s="271">
        <v>35</v>
      </c>
      <c r="K251" s="271" t="s">
        <v>236</v>
      </c>
      <c r="L251" s="271">
        <v>5</v>
      </c>
      <c r="M251" s="271">
        <v>12</v>
      </c>
      <c r="N251" s="271" t="s">
        <v>236</v>
      </c>
      <c r="O251" s="271">
        <v>413</v>
      </c>
      <c r="P251" s="271">
        <v>317</v>
      </c>
    </row>
    <row r="252" spans="1:16" ht="15.75" customHeight="1">
      <c r="A252" s="301"/>
      <c r="B252" s="74" t="s">
        <v>591</v>
      </c>
      <c r="C252" s="310">
        <f t="shared" si="8"/>
        <v>20</v>
      </c>
      <c r="D252" s="278" t="s">
        <v>236</v>
      </c>
      <c r="E252" s="278" t="s">
        <v>236</v>
      </c>
      <c r="F252" s="278" t="s">
        <v>236</v>
      </c>
      <c r="G252" s="278" t="s">
        <v>236</v>
      </c>
      <c r="H252" s="278" t="s">
        <v>236</v>
      </c>
      <c r="I252" s="278" t="s">
        <v>236</v>
      </c>
      <c r="J252" s="278">
        <v>8</v>
      </c>
      <c r="K252" s="278" t="s">
        <v>236</v>
      </c>
      <c r="L252" s="278">
        <v>1</v>
      </c>
      <c r="M252" s="278">
        <v>10</v>
      </c>
      <c r="N252" s="278">
        <v>1</v>
      </c>
      <c r="O252" s="278">
        <v>261</v>
      </c>
      <c r="P252" s="278">
        <v>243</v>
      </c>
    </row>
    <row r="253" spans="1:16" ht="15.75" customHeight="1">
      <c r="A253" s="301"/>
      <c r="B253" s="74" t="s">
        <v>592</v>
      </c>
      <c r="C253" s="310">
        <f t="shared" si="8"/>
        <v>39</v>
      </c>
      <c r="D253" s="278" t="s">
        <v>236</v>
      </c>
      <c r="E253" s="278" t="s">
        <v>236</v>
      </c>
      <c r="F253" s="278">
        <v>1</v>
      </c>
      <c r="G253" s="278" t="s">
        <v>236</v>
      </c>
      <c r="H253" s="278">
        <v>1</v>
      </c>
      <c r="I253" s="278">
        <v>2</v>
      </c>
      <c r="J253" s="278">
        <v>14</v>
      </c>
      <c r="K253" s="278">
        <v>1</v>
      </c>
      <c r="L253" s="278">
        <v>2</v>
      </c>
      <c r="M253" s="278">
        <v>17</v>
      </c>
      <c r="N253" s="278">
        <v>1</v>
      </c>
      <c r="O253" s="278">
        <v>416</v>
      </c>
      <c r="P253" s="278">
        <v>383</v>
      </c>
    </row>
    <row r="254" spans="1:16" ht="15.75" customHeight="1">
      <c r="A254" s="301"/>
      <c r="B254" s="74" t="s">
        <v>593</v>
      </c>
      <c r="C254" s="310">
        <f t="shared" si="8"/>
        <v>91</v>
      </c>
      <c r="D254" s="278" t="s">
        <v>236</v>
      </c>
      <c r="E254" s="278" t="s">
        <v>236</v>
      </c>
      <c r="F254" s="278">
        <v>3</v>
      </c>
      <c r="G254" s="278">
        <v>2</v>
      </c>
      <c r="H254" s="278" t="s">
        <v>236</v>
      </c>
      <c r="I254" s="278" t="s">
        <v>236</v>
      </c>
      <c r="J254" s="278">
        <v>40</v>
      </c>
      <c r="K254" s="278" t="s">
        <v>236</v>
      </c>
      <c r="L254" s="278">
        <v>14</v>
      </c>
      <c r="M254" s="278">
        <v>32</v>
      </c>
      <c r="N254" s="278" t="s">
        <v>236</v>
      </c>
      <c r="O254" s="278">
        <v>517</v>
      </c>
      <c r="P254" s="278">
        <v>382</v>
      </c>
    </row>
    <row r="255" spans="1:16" ht="15.75" customHeight="1">
      <c r="A255" s="301"/>
      <c r="B255" s="74" t="s">
        <v>594</v>
      </c>
      <c r="C255" s="310">
        <f t="shared" si="8"/>
        <v>7</v>
      </c>
      <c r="D255" s="278" t="s">
        <v>236</v>
      </c>
      <c r="E255" s="278" t="s">
        <v>236</v>
      </c>
      <c r="F255" s="278">
        <v>2</v>
      </c>
      <c r="G255" s="278" t="s">
        <v>236</v>
      </c>
      <c r="H255" s="278" t="s">
        <v>236</v>
      </c>
      <c r="I255" s="278">
        <v>1</v>
      </c>
      <c r="J255" s="278">
        <v>1</v>
      </c>
      <c r="K255" s="278" t="s">
        <v>236</v>
      </c>
      <c r="L255" s="278">
        <v>2</v>
      </c>
      <c r="M255" s="278">
        <v>1</v>
      </c>
      <c r="N255" s="278" t="s">
        <v>236</v>
      </c>
      <c r="O255" s="278">
        <v>118</v>
      </c>
      <c r="P255" s="278">
        <v>83</v>
      </c>
    </row>
    <row r="256" spans="1:16" ht="15.75" customHeight="1">
      <c r="A256" s="301"/>
      <c r="B256" s="74" t="s">
        <v>595</v>
      </c>
      <c r="C256" s="310">
        <f t="shared" si="8"/>
        <v>48</v>
      </c>
      <c r="D256" s="278" t="s">
        <v>236</v>
      </c>
      <c r="E256" s="278" t="s">
        <v>236</v>
      </c>
      <c r="F256" s="278">
        <v>2</v>
      </c>
      <c r="G256" s="278" t="s">
        <v>236</v>
      </c>
      <c r="H256" s="278" t="s">
        <v>236</v>
      </c>
      <c r="I256" s="278">
        <v>1</v>
      </c>
      <c r="J256" s="278">
        <v>13</v>
      </c>
      <c r="K256" s="278" t="s">
        <v>236</v>
      </c>
      <c r="L256" s="278">
        <v>15</v>
      </c>
      <c r="M256" s="278">
        <v>17</v>
      </c>
      <c r="N256" s="278" t="s">
        <v>236</v>
      </c>
      <c r="O256" s="278">
        <v>109</v>
      </c>
      <c r="P256" s="278">
        <v>53</v>
      </c>
    </row>
    <row r="257" spans="1:16" ht="15.75" customHeight="1">
      <c r="A257" s="301"/>
      <c r="B257" s="74" t="s">
        <v>596</v>
      </c>
      <c r="C257" s="310">
        <f t="shared" si="8"/>
        <v>15</v>
      </c>
      <c r="D257" s="278" t="s">
        <v>236</v>
      </c>
      <c r="E257" s="278" t="s">
        <v>236</v>
      </c>
      <c r="F257" s="278">
        <v>1</v>
      </c>
      <c r="G257" s="278" t="s">
        <v>236</v>
      </c>
      <c r="H257" s="278" t="s">
        <v>236</v>
      </c>
      <c r="I257" s="278" t="s">
        <v>236</v>
      </c>
      <c r="J257" s="278">
        <v>1</v>
      </c>
      <c r="K257" s="278" t="s">
        <v>236</v>
      </c>
      <c r="L257" s="278">
        <v>9</v>
      </c>
      <c r="M257" s="278">
        <v>4</v>
      </c>
      <c r="N257" s="278" t="s">
        <v>236</v>
      </c>
      <c r="O257" s="278">
        <v>62</v>
      </c>
      <c r="P257" s="278">
        <v>50</v>
      </c>
    </row>
    <row r="258" spans="1:16" ht="15.75" customHeight="1">
      <c r="A258" s="301"/>
      <c r="B258" s="74" t="s">
        <v>597</v>
      </c>
      <c r="C258" s="310">
        <f t="shared" si="8"/>
        <v>21</v>
      </c>
      <c r="D258" s="278" t="s">
        <v>236</v>
      </c>
      <c r="E258" s="278" t="s">
        <v>236</v>
      </c>
      <c r="F258" s="278">
        <v>3</v>
      </c>
      <c r="G258" s="278">
        <v>2</v>
      </c>
      <c r="H258" s="278" t="s">
        <v>236</v>
      </c>
      <c r="I258" s="278" t="s">
        <v>236</v>
      </c>
      <c r="J258" s="278">
        <v>5</v>
      </c>
      <c r="K258" s="278" t="s">
        <v>236</v>
      </c>
      <c r="L258" s="278">
        <v>1</v>
      </c>
      <c r="M258" s="278">
        <v>10</v>
      </c>
      <c r="N258" s="278" t="s">
        <v>236</v>
      </c>
      <c r="O258" s="278">
        <v>71</v>
      </c>
      <c r="P258" s="278">
        <v>45</v>
      </c>
    </row>
    <row r="259" spans="1:16" ht="15.75" customHeight="1">
      <c r="A259" s="301"/>
      <c r="B259" s="74" t="s">
        <v>598</v>
      </c>
      <c r="C259" s="310">
        <f t="shared" si="8"/>
        <v>23</v>
      </c>
      <c r="D259" s="278" t="s">
        <v>236</v>
      </c>
      <c r="E259" s="278" t="s">
        <v>236</v>
      </c>
      <c r="F259" s="278">
        <v>1</v>
      </c>
      <c r="G259" s="278" t="s">
        <v>236</v>
      </c>
      <c r="H259" s="278" t="s">
        <v>236</v>
      </c>
      <c r="I259" s="278" t="s">
        <v>236</v>
      </c>
      <c r="J259" s="278">
        <v>7</v>
      </c>
      <c r="K259" s="278" t="s">
        <v>236</v>
      </c>
      <c r="L259" s="278">
        <v>6</v>
      </c>
      <c r="M259" s="278">
        <v>9</v>
      </c>
      <c r="N259" s="278" t="s">
        <v>236</v>
      </c>
      <c r="O259" s="278">
        <v>90</v>
      </c>
      <c r="P259" s="278">
        <v>51</v>
      </c>
    </row>
    <row r="260" spans="1:16" ht="15.75" customHeight="1">
      <c r="A260" s="301"/>
      <c r="B260" s="74" t="s">
        <v>599</v>
      </c>
      <c r="C260" s="310">
        <f t="shared" si="8"/>
        <v>17</v>
      </c>
      <c r="D260" s="278" t="s">
        <v>236</v>
      </c>
      <c r="E260" s="278" t="s">
        <v>236</v>
      </c>
      <c r="F260" s="278">
        <v>2</v>
      </c>
      <c r="G260" s="278" t="s">
        <v>236</v>
      </c>
      <c r="H260" s="278" t="s">
        <v>236</v>
      </c>
      <c r="I260" s="278" t="s">
        <v>236</v>
      </c>
      <c r="J260" s="278">
        <v>4</v>
      </c>
      <c r="K260" s="278" t="s">
        <v>236</v>
      </c>
      <c r="L260" s="278">
        <v>4</v>
      </c>
      <c r="M260" s="278">
        <v>7</v>
      </c>
      <c r="N260" s="278" t="s">
        <v>236</v>
      </c>
      <c r="O260" s="278">
        <v>67</v>
      </c>
      <c r="P260" s="278">
        <v>36</v>
      </c>
    </row>
    <row r="261" spans="1:16" ht="15.75" customHeight="1">
      <c r="A261" s="301"/>
      <c r="B261" s="74" t="s">
        <v>600</v>
      </c>
      <c r="C261" s="310">
        <f t="shared" si="8"/>
        <v>2</v>
      </c>
      <c r="D261" s="278" t="s">
        <v>236</v>
      </c>
      <c r="E261" s="278" t="s">
        <v>236</v>
      </c>
      <c r="F261" s="278" t="s">
        <v>236</v>
      </c>
      <c r="G261" s="278" t="s">
        <v>236</v>
      </c>
      <c r="H261" s="278" t="s">
        <v>236</v>
      </c>
      <c r="I261" s="278" t="s">
        <v>236</v>
      </c>
      <c r="J261" s="278">
        <v>1</v>
      </c>
      <c r="K261" s="278" t="s">
        <v>236</v>
      </c>
      <c r="L261" s="278" t="s">
        <v>236</v>
      </c>
      <c r="M261" s="278">
        <v>1</v>
      </c>
      <c r="N261" s="278" t="s">
        <v>236</v>
      </c>
      <c r="O261" s="278">
        <v>66</v>
      </c>
      <c r="P261" s="278">
        <v>65</v>
      </c>
    </row>
    <row r="262" spans="1:16" ht="15.75" customHeight="1">
      <c r="A262" s="301"/>
      <c r="B262" s="74" t="s">
        <v>601</v>
      </c>
      <c r="C262" s="310">
        <f t="shared" si="8"/>
        <v>6</v>
      </c>
      <c r="D262" s="278" t="s">
        <v>236</v>
      </c>
      <c r="E262" s="278" t="s">
        <v>236</v>
      </c>
      <c r="F262" s="278" t="s">
        <v>236</v>
      </c>
      <c r="G262" s="278" t="s">
        <v>236</v>
      </c>
      <c r="H262" s="278" t="s">
        <v>236</v>
      </c>
      <c r="I262" s="278" t="s">
        <v>236</v>
      </c>
      <c r="J262" s="278">
        <v>3</v>
      </c>
      <c r="K262" s="278" t="s">
        <v>236</v>
      </c>
      <c r="L262" s="278" t="s">
        <v>236</v>
      </c>
      <c r="M262" s="278">
        <v>3</v>
      </c>
      <c r="N262" s="278" t="s">
        <v>236</v>
      </c>
      <c r="O262" s="278">
        <v>17</v>
      </c>
      <c r="P262" s="278">
        <v>14</v>
      </c>
    </row>
    <row r="263" spans="1:16" ht="15.75" customHeight="1">
      <c r="A263" s="301"/>
      <c r="B263" s="74" t="s">
        <v>602</v>
      </c>
      <c r="C263" s="311" t="s">
        <v>236</v>
      </c>
      <c r="D263" s="307" t="s">
        <v>236</v>
      </c>
      <c r="E263" s="307" t="s">
        <v>236</v>
      </c>
      <c r="F263" s="307" t="s">
        <v>236</v>
      </c>
      <c r="G263" s="307" t="s">
        <v>236</v>
      </c>
      <c r="H263" s="307" t="s">
        <v>236</v>
      </c>
      <c r="I263" s="307" t="s">
        <v>236</v>
      </c>
      <c r="J263" s="307" t="s">
        <v>236</v>
      </c>
      <c r="K263" s="307" t="s">
        <v>236</v>
      </c>
      <c r="L263" s="307" t="s">
        <v>236</v>
      </c>
      <c r="M263" s="307" t="s">
        <v>236</v>
      </c>
      <c r="N263" s="307" t="s">
        <v>236</v>
      </c>
      <c r="O263" s="307" t="s">
        <v>236</v>
      </c>
      <c r="P263" s="307" t="s">
        <v>236</v>
      </c>
    </row>
    <row r="264" spans="1:16" ht="15.75" customHeight="1">
      <c r="A264" s="301"/>
      <c r="B264" s="74" t="s">
        <v>603</v>
      </c>
      <c r="C264" s="311" t="s">
        <v>236</v>
      </c>
      <c r="D264" s="307" t="s">
        <v>236</v>
      </c>
      <c r="E264" s="307" t="s">
        <v>236</v>
      </c>
      <c r="F264" s="307" t="s">
        <v>236</v>
      </c>
      <c r="G264" s="307" t="s">
        <v>236</v>
      </c>
      <c r="H264" s="307" t="s">
        <v>236</v>
      </c>
      <c r="I264" s="307" t="s">
        <v>236</v>
      </c>
      <c r="J264" s="307" t="s">
        <v>236</v>
      </c>
      <c r="K264" s="307" t="s">
        <v>236</v>
      </c>
      <c r="L264" s="307" t="s">
        <v>236</v>
      </c>
      <c r="M264" s="307" t="s">
        <v>236</v>
      </c>
      <c r="N264" s="307" t="s">
        <v>236</v>
      </c>
      <c r="O264" s="307" t="s">
        <v>236</v>
      </c>
      <c r="P264" s="307" t="s">
        <v>236</v>
      </c>
    </row>
    <row r="265" spans="1:16" ht="15.75" customHeight="1">
      <c r="A265" s="301"/>
      <c r="B265" s="74" t="s">
        <v>604</v>
      </c>
      <c r="C265" s="310">
        <f>SUM(D265:N265)</f>
        <v>92</v>
      </c>
      <c r="D265" s="278" t="s">
        <v>236</v>
      </c>
      <c r="E265" s="278" t="s">
        <v>236</v>
      </c>
      <c r="F265" s="278">
        <v>7</v>
      </c>
      <c r="G265" s="278">
        <v>37</v>
      </c>
      <c r="H265" s="278" t="s">
        <v>236</v>
      </c>
      <c r="I265" s="278">
        <v>13</v>
      </c>
      <c r="J265" s="278">
        <v>17</v>
      </c>
      <c r="K265" s="278" t="s">
        <v>236</v>
      </c>
      <c r="L265" s="278">
        <v>3</v>
      </c>
      <c r="M265" s="278">
        <v>15</v>
      </c>
      <c r="N265" s="278" t="s">
        <v>236</v>
      </c>
      <c r="O265" s="278">
        <v>2974</v>
      </c>
      <c r="P265" s="278">
        <v>2819</v>
      </c>
    </row>
    <row r="266" spans="1:16" ht="15.75" customHeight="1">
      <c r="A266" s="301"/>
      <c r="B266" s="74" t="s">
        <v>605</v>
      </c>
      <c r="C266" s="310">
        <f>SUM(D266:N266)</f>
        <v>38</v>
      </c>
      <c r="D266" s="278" t="s">
        <v>236</v>
      </c>
      <c r="E266" s="278" t="s">
        <v>236</v>
      </c>
      <c r="F266" s="278">
        <v>1</v>
      </c>
      <c r="G266" s="278">
        <v>13</v>
      </c>
      <c r="H266" s="278" t="s">
        <v>236</v>
      </c>
      <c r="I266" s="278">
        <v>5</v>
      </c>
      <c r="J266" s="278">
        <v>12</v>
      </c>
      <c r="K266" s="278" t="s">
        <v>236</v>
      </c>
      <c r="L266" s="278" t="s">
        <v>236</v>
      </c>
      <c r="M266" s="278">
        <v>7</v>
      </c>
      <c r="N266" s="278" t="s">
        <v>236</v>
      </c>
      <c r="O266" s="278">
        <v>930</v>
      </c>
      <c r="P266" s="278">
        <v>864</v>
      </c>
    </row>
    <row r="267" spans="1:16" ht="15.75" customHeight="1">
      <c r="A267" s="301"/>
      <c r="B267" s="74" t="s">
        <v>606</v>
      </c>
      <c r="C267" s="310">
        <f>SUM(D267:N267)</f>
        <v>27</v>
      </c>
      <c r="D267" s="278" t="s">
        <v>236</v>
      </c>
      <c r="E267" s="278" t="s">
        <v>236</v>
      </c>
      <c r="F267" s="278" t="s">
        <v>236</v>
      </c>
      <c r="G267" s="278">
        <v>10</v>
      </c>
      <c r="H267" s="278" t="s">
        <v>236</v>
      </c>
      <c r="I267" s="278">
        <v>10</v>
      </c>
      <c r="J267" s="278">
        <v>2</v>
      </c>
      <c r="K267" s="278" t="s">
        <v>236</v>
      </c>
      <c r="L267" s="278" t="s">
        <v>236</v>
      </c>
      <c r="M267" s="278">
        <v>5</v>
      </c>
      <c r="N267" s="278" t="s">
        <v>236</v>
      </c>
      <c r="O267" s="278">
        <v>2506</v>
      </c>
      <c r="P267" s="278">
        <v>2489</v>
      </c>
    </row>
    <row r="268" spans="1:16" s="302" customFormat="1" ht="15.75" customHeight="1">
      <c r="A268" s="524" t="s">
        <v>607</v>
      </c>
      <c r="B268" s="524"/>
      <c r="C268" s="402">
        <f>SUM(C269:C310)</f>
        <v>2262</v>
      </c>
      <c r="D268" s="401">
        <f aca="true" t="shared" si="9" ref="D268:N268">SUM(D269:D310)</f>
        <v>1</v>
      </c>
      <c r="E268" s="401" t="s">
        <v>253</v>
      </c>
      <c r="F268" s="401">
        <f t="shared" si="9"/>
        <v>129</v>
      </c>
      <c r="G268" s="401">
        <f t="shared" si="9"/>
        <v>61</v>
      </c>
      <c r="H268" s="401">
        <f t="shared" si="9"/>
        <v>3</v>
      </c>
      <c r="I268" s="401">
        <f t="shared" si="9"/>
        <v>51</v>
      </c>
      <c r="J268" s="401">
        <f t="shared" si="9"/>
        <v>981</v>
      </c>
      <c r="K268" s="401">
        <f t="shared" si="9"/>
        <v>42</v>
      </c>
      <c r="L268" s="401">
        <f t="shared" si="9"/>
        <v>220</v>
      </c>
      <c r="M268" s="401">
        <f t="shared" si="9"/>
        <v>765</v>
      </c>
      <c r="N268" s="401">
        <f t="shared" si="9"/>
        <v>9</v>
      </c>
      <c r="O268" s="398">
        <v>20239</v>
      </c>
      <c r="P268" s="398">
        <v>16900</v>
      </c>
    </row>
    <row r="269" spans="1:16" ht="15.75" customHeight="1">
      <c r="A269" s="301"/>
      <c r="B269" s="74" t="s">
        <v>608</v>
      </c>
      <c r="C269" s="310">
        <f aca="true" t="shared" si="10" ref="C269:C310">SUM(D269:N269)</f>
        <v>6</v>
      </c>
      <c r="D269" s="278" t="s">
        <v>236</v>
      </c>
      <c r="E269" s="278" t="s">
        <v>236</v>
      </c>
      <c r="F269" s="278">
        <v>1</v>
      </c>
      <c r="G269" s="278" t="s">
        <v>236</v>
      </c>
      <c r="H269" s="278" t="s">
        <v>236</v>
      </c>
      <c r="I269" s="278" t="s">
        <v>236</v>
      </c>
      <c r="J269" s="278">
        <v>2</v>
      </c>
      <c r="K269" s="278" t="s">
        <v>236</v>
      </c>
      <c r="L269" s="278" t="s">
        <v>236</v>
      </c>
      <c r="M269" s="278">
        <v>3</v>
      </c>
      <c r="N269" s="278" t="s">
        <v>236</v>
      </c>
      <c r="O269" s="278">
        <v>26</v>
      </c>
      <c r="P269" s="278">
        <v>12</v>
      </c>
    </row>
    <row r="270" spans="1:16" ht="15.75" customHeight="1">
      <c r="A270" s="301"/>
      <c r="B270" s="74" t="s">
        <v>609</v>
      </c>
      <c r="C270" s="310">
        <f t="shared" si="10"/>
        <v>30</v>
      </c>
      <c r="D270" s="278" t="s">
        <v>236</v>
      </c>
      <c r="E270" s="278" t="s">
        <v>236</v>
      </c>
      <c r="F270" s="278">
        <v>2</v>
      </c>
      <c r="G270" s="278">
        <v>1</v>
      </c>
      <c r="H270" s="278" t="s">
        <v>236</v>
      </c>
      <c r="I270" s="278">
        <v>2</v>
      </c>
      <c r="J270" s="278">
        <v>11</v>
      </c>
      <c r="K270" s="278" t="s">
        <v>236</v>
      </c>
      <c r="L270" s="278">
        <v>3</v>
      </c>
      <c r="M270" s="278">
        <v>11</v>
      </c>
      <c r="N270" s="278" t="s">
        <v>236</v>
      </c>
      <c r="O270" s="278">
        <v>127</v>
      </c>
      <c r="P270" s="278">
        <v>92</v>
      </c>
    </row>
    <row r="271" spans="1:16" ht="15.75" customHeight="1">
      <c r="A271" s="301"/>
      <c r="B271" s="74" t="s">
        <v>610</v>
      </c>
      <c r="C271" s="310">
        <f t="shared" si="10"/>
        <v>12</v>
      </c>
      <c r="D271" s="278" t="s">
        <v>236</v>
      </c>
      <c r="E271" s="278" t="s">
        <v>236</v>
      </c>
      <c r="F271" s="278" t="s">
        <v>236</v>
      </c>
      <c r="G271" s="278" t="s">
        <v>236</v>
      </c>
      <c r="H271" s="278">
        <v>1</v>
      </c>
      <c r="I271" s="278">
        <v>1</v>
      </c>
      <c r="J271" s="278">
        <v>4</v>
      </c>
      <c r="K271" s="278" t="s">
        <v>236</v>
      </c>
      <c r="L271" s="278" t="s">
        <v>236</v>
      </c>
      <c r="M271" s="278">
        <v>6</v>
      </c>
      <c r="N271" s="278" t="s">
        <v>236</v>
      </c>
      <c r="O271" s="278">
        <v>49</v>
      </c>
      <c r="P271" s="278">
        <v>24</v>
      </c>
    </row>
    <row r="272" spans="1:16" ht="15.75" customHeight="1">
      <c r="A272" s="301"/>
      <c r="B272" s="74" t="s">
        <v>611</v>
      </c>
      <c r="C272" s="310">
        <f t="shared" si="10"/>
        <v>34</v>
      </c>
      <c r="D272" s="278" t="s">
        <v>236</v>
      </c>
      <c r="E272" s="278" t="s">
        <v>236</v>
      </c>
      <c r="F272" s="278">
        <v>2</v>
      </c>
      <c r="G272" s="278" t="s">
        <v>236</v>
      </c>
      <c r="H272" s="278" t="s">
        <v>236</v>
      </c>
      <c r="I272" s="278">
        <v>1</v>
      </c>
      <c r="J272" s="278">
        <v>15</v>
      </c>
      <c r="K272" s="278" t="s">
        <v>236</v>
      </c>
      <c r="L272" s="278">
        <v>8</v>
      </c>
      <c r="M272" s="278">
        <v>8</v>
      </c>
      <c r="N272" s="278" t="s">
        <v>236</v>
      </c>
      <c r="O272" s="278">
        <v>213</v>
      </c>
      <c r="P272" s="278">
        <v>161</v>
      </c>
    </row>
    <row r="273" spans="1:16" ht="15.75" customHeight="1">
      <c r="A273" s="301"/>
      <c r="B273" s="74" t="s">
        <v>612</v>
      </c>
      <c r="C273" s="310">
        <f t="shared" si="10"/>
        <v>30</v>
      </c>
      <c r="D273" s="278" t="s">
        <v>236</v>
      </c>
      <c r="E273" s="278" t="s">
        <v>236</v>
      </c>
      <c r="F273" s="278">
        <v>4</v>
      </c>
      <c r="G273" s="278">
        <v>1</v>
      </c>
      <c r="H273" s="278" t="s">
        <v>236</v>
      </c>
      <c r="I273" s="278">
        <v>1</v>
      </c>
      <c r="J273" s="278">
        <v>12</v>
      </c>
      <c r="K273" s="278" t="s">
        <v>236</v>
      </c>
      <c r="L273" s="278" t="s">
        <v>236</v>
      </c>
      <c r="M273" s="278">
        <v>12</v>
      </c>
      <c r="N273" s="278" t="s">
        <v>236</v>
      </c>
      <c r="O273" s="278">
        <v>202</v>
      </c>
      <c r="P273" s="278">
        <v>159</v>
      </c>
    </row>
    <row r="274" spans="1:16" ht="15.75" customHeight="1">
      <c r="A274" s="301"/>
      <c r="B274" s="74" t="s">
        <v>613</v>
      </c>
      <c r="C274" s="310">
        <f t="shared" si="10"/>
        <v>11</v>
      </c>
      <c r="D274" s="278" t="s">
        <v>236</v>
      </c>
      <c r="E274" s="278" t="s">
        <v>236</v>
      </c>
      <c r="F274" s="278">
        <v>1</v>
      </c>
      <c r="G274" s="278" t="s">
        <v>236</v>
      </c>
      <c r="H274" s="278" t="s">
        <v>236</v>
      </c>
      <c r="I274" s="278" t="s">
        <v>236</v>
      </c>
      <c r="J274" s="278">
        <v>8</v>
      </c>
      <c r="K274" s="278" t="s">
        <v>236</v>
      </c>
      <c r="L274" s="278" t="s">
        <v>236</v>
      </c>
      <c r="M274" s="278">
        <v>2</v>
      </c>
      <c r="N274" s="278" t="s">
        <v>236</v>
      </c>
      <c r="O274" s="278">
        <v>133</v>
      </c>
      <c r="P274" s="278">
        <v>124</v>
      </c>
    </row>
    <row r="275" spans="1:16" ht="15.75" customHeight="1">
      <c r="A275" s="301"/>
      <c r="B275" s="74" t="s">
        <v>614</v>
      </c>
      <c r="C275" s="310">
        <f t="shared" si="10"/>
        <v>14</v>
      </c>
      <c r="D275" s="278" t="s">
        <v>236</v>
      </c>
      <c r="E275" s="278" t="s">
        <v>236</v>
      </c>
      <c r="F275" s="278">
        <v>1</v>
      </c>
      <c r="G275" s="278" t="s">
        <v>236</v>
      </c>
      <c r="H275" s="278" t="s">
        <v>236</v>
      </c>
      <c r="I275" s="278" t="s">
        <v>236</v>
      </c>
      <c r="J275" s="278">
        <v>4</v>
      </c>
      <c r="K275" s="278" t="s">
        <v>236</v>
      </c>
      <c r="L275" s="278">
        <v>1</v>
      </c>
      <c r="M275" s="278">
        <v>8</v>
      </c>
      <c r="N275" s="278" t="s">
        <v>236</v>
      </c>
      <c r="O275" s="278">
        <v>141</v>
      </c>
      <c r="P275" s="278">
        <v>128</v>
      </c>
    </row>
    <row r="276" spans="1:16" ht="15.75" customHeight="1">
      <c r="A276" s="301"/>
      <c r="B276" s="74" t="s">
        <v>615</v>
      </c>
      <c r="C276" s="310">
        <f t="shared" si="10"/>
        <v>39</v>
      </c>
      <c r="D276" s="278" t="s">
        <v>236</v>
      </c>
      <c r="E276" s="278" t="s">
        <v>236</v>
      </c>
      <c r="F276" s="278">
        <v>2</v>
      </c>
      <c r="G276" s="278">
        <v>2</v>
      </c>
      <c r="H276" s="278" t="s">
        <v>236</v>
      </c>
      <c r="I276" s="278">
        <v>1</v>
      </c>
      <c r="J276" s="278">
        <v>19</v>
      </c>
      <c r="K276" s="278" t="s">
        <v>236</v>
      </c>
      <c r="L276" s="278">
        <v>1</v>
      </c>
      <c r="M276" s="278">
        <v>13</v>
      </c>
      <c r="N276" s="278">
        <v>1</v>
      </c>
      <c r="O276" s="278">
        <v>362</v>
      </c>
      <c r="P276" s="278">
        <v>263</v>
      </c>
    </row>
    <row r="277" spans="1:16" ht="15.75" customHeight="1">
      <c r="A277" s="301"/>
      <c r="B277" s="74" t="s">
        <v>616</v>
      </c>
      <c r="C277" s="310">
        <f t="shared" si="10"/>
        <v>23</v>
      </c>
      <c r="D277" s="278" t="s">
        <v>236</v>
      </c>
      <c r="E277" s="278" t="s">
        <v>236</v>
      </c>
      <c r="F277" s="278">
        <v>3</v>
      </c>
      <c r="G277" s="278" t="s">
        <v>236</v>
      </c>
      <c r="H277" s="278" t="s">
        <v>236</v>
      </c>
      <c r="I277" s="278" t="s">
        <v>236</v>
      </c>
      <c r="J277" s="278">
        <v>6</v>
      </c>
      <c r="K277" s="278" t="s">
        <v>236</v>
      </c>
      <c r="L277" s="278">
        <v>1</v>
      </c>
      <c r="M277" s="278">
        <v>12</v>
      </c>
      <c r="N277" s="278">
        <v>1</v>
      </c>
      <c r="O277" s="278">
        <v>119</v>
      </c>
      <c r="P277" s="278">
        <v>94</v>
      </c>
    </row>
    <row r="278" spans="1:16" ht="15.75" customHeight="1">
      <c r="A278" s="301"/>
      <c r="B278" s="74" t="s">
        <v>617</v>
      </c>
      <c r="C278" s="310">
        <f t="shared" si="10"/>
        <v>11</v>
      </c>
      <c r="D278" s="278" t="s">
        <v>236</v>
      </c>
      <c r="E278" s="278" t="s">
        <v>236</v>
      </c>
      <c r="F278" s="278" t="s">
        <v>236</v>
      </c>
      <c r="G278" s="278" t="s">
        <v>236</v>
      </c>
      <c r="H278" s="278" t="s">
        <v>236</v>
      </c>
      <c r="I278" s="278">
        <v>4</v>
      </c>
      <c r="J278" s="278">
        <v>3</v>
      </c>
      <c r="K278" s="278" t="s">
        <v>236</v>
      </c>
      <c r="L278" s="278">
        <v>1</v>
      </c>
      <c r="M278" s="278">
        <v>3</v>
      </c>
      <c r="N278" s="278" t="s">
        <v>236</v>
      </c>
      <c r="O278" s="278">
        <v>134</v>
      </c>
      <c r="P278" s="278">
        <v>125</v>
      </c>
    </row>
    <row r="279" spans="1:16" ht="15.75" customHeight="1">
      <c r="A279" s="301"/>
      <c r="B279" s="74" t="s">
        <v>618</v>
      </c>
      <c r="C279" s="310">
        <f t="shared" si="10"/>
        <v>131</v>
      </c>
      <c r="D279" s="278" t="s">
        <v>236</v>
      </c>
      <c r="E279" s="278" t="s">
        <v>236</v>
      </c>
      <c r="F279" s="278">
        <v>2</v>
      </c>
      <c r="G279" s="278">
        <v>1</v>
      </c>
      <c r="H279" s="278" t="s">
        <v>236</v>
      </c>
      <c r="I279" s="278">
        <v>5</v>
      </c>
      <c r="J279" s="278">
        <v>94</v>
      </c>
      <c r="K279" s="278">
        <v>1</v>
      </c>
      <c r="L279" s="278">
        <v>1</v>
      </c>
      <c r="M279" s="278">
        <v>25</v>
      </c>
      <c r="N279" s="278">
        <v>2</v>
      </c>
      <c r="O279" s="278">
        <v>1107</v>
      </c>
      <c r="P279" s="278">
        <v>949</v>
      </c>
    </row>
    <row r="280" spans="1:16" ht="15.75" customHeight="1">
      <c r="A280" s="301"/>
      <c r="B280" s="74" t="s">
        <v>619</v>
      </c>
      <c r="C280" s="310">
        <f t="shared" si="10"/>
        <v>226</v>
      </c>
      <c r="D280" s="278" t="s">
        <v>236</v>
      </c>
      <c r="E280" s="278" t="s">
        <v>236</v>
      </c>
      <c r="F280" s="278">
        <v>2</v>
      </c>
      <c r="G280" s="278">
        <v>1</v>
      </c>
      <c r="H280" s="278" t="s">
        <v>236</v>
      </c>
      <c r="I280" s="278">
        <v>3</v>
      </c>
      <c r="J280" s="278">
        <v>107</v>
      </c>
      <c r="K280" s="278">
        <v>16</v>
      </c>
      <c r="L280" s="278">
        <v>27</v>
      </c>
      <c r="M280" s="278">
        <v>70</v>
      </c>
      <c r="N280" s="278" t="s">
        <v>236</v>
      </c>
      <c r="O280" s="278">
        <v>2193</v>
      </c>
      <c r="P280" s="278">
        <v>1796</v>
      </c>
    </row>
    <row r="281" spans="1:16" ht="15.75" customHeight="1">
      <c r="A281" s="301"/>
      <c r="B281" s="74" t="s">
        <v>620</v>
      </c>
      <c r="C281" s="310">
        <f t="shared" si="10"/>
        <v>10</v>
      </c>
      <c r="D281" s="278" t="s">
        <v>236</v>
      </c>
      <c r="E281" s="278" t="s">
        <v>236</v>
      </c>
      <c r="F281" s="278" t="s">
        <v>236</v>
      </c>
      <c r="G281" s="278" t="s">
        <v>236</v>
      </c>
      <c r="H281" s="278" t="s">
        <v>236</v>
      </c>
      <c r="I281" s="278" t="s">
        <v>236</v>
      </c>
      <c r="J281" s="278">
        <v>1</v>
      </c>
      <c r="K281" s="278" t="s">
        <v>236</v>
      </c>
      <c r="L281" s="278">
        <v>1</v>
      </c>
      <c r="M281" s="278">
        <v>8</v>
      </c>
      <c r="N281" s="278" t="s">
        <v>236</v>
      </c>
      <c r="O281" s="278">
        <v>35</v>
      </c>
      <c r="P281" s="278">
        <v>20</v>
      </c>
    </row>
    <row r="282" spans="1:16" ht="15.75" customHeight="1">
      <c r="A282" s="301"/>
      <c r="B282" s="74" t="s">
        <v>621</v>
      </c>
      <c r="C282" s="310">
        <f t="shared" si="10"/>
        <v>22</v>
      </c>
      <c r="D282" s="278" t="s">
        <v>236</v>
      </c>
      <c r="E282" s="278" t="s">
        <v>236</v>
      </c>
      <c r="F282" s="278">
        <v>5</v>
      </c>
      <c r="G282" s="278" t="s">
        <v>236</v>
      </c>
      <c r="H282" s="278" t="s">
        <v>236</v>
      </c>
      <c r="I282" s="278" t="s">
        <v>236</v>
      </c>
      <c r="J282" s="278">
        <v>3</v>
      </c>
      <c r="K282" s="278" t="s">
        <v>236</v>
      </c>
      <c r="L282" s="278">
        <v>3</v>
      </c>
      <c r="M282" s="278">
        <v>11</v>
      </c>
      <c r="N282" s="278" t="s">
        <v>236</v>
      </c>
      <c r="O282" s="278">
        <v>88</v>
      </c>
      <c r="P282" s="278">
        <v>46</v>
      </c>
    </row>
    <row r="283" spans="1:16" ht="15.75" customHeight="1">
      <c r="A283" s="301"/>
      <c r="B283" s="74" t="s">
        <v>622</v>
      </c>
      <c r="C283" s="310">
        <f t="shared" si="10"/>
        <v>36</v>
      </c>
      <c r="D283" s="278" t="s">
        <v>236</v>
      </c>
      <c r="E283" s="278" t="s">
        <v>236</v>
      </c>
      <c r="F283" s="278">
        <v>4</v>
      </c>
      <c r="G283" s="278" t="s">
        <v>236</v>
      </c>
      <c r="H283" s="278" t="s">
        <v>236</v>
      </c>
      <c r="I283" s="278">
        <v>1</v>
      </c>
      <c r="J283" s="278">
        <v>12</v>
      </c>
      <c r="K283" s="278" t="s">
        <v>236</v>
      </c>
      <c r="L283" s="278">
        <v>5</v>
      </c>
      <c r="M283" s="278">
        <v>14</v>
      </c>
      <c r="N283" s="278" t="s">
        <v>236</v>
      </c>
      <c r="O283" s="278">
        <v>304</v>
      </c>
      <c r="P283" s="278">
        <v>254</v>
      </c>
    </row>
    <row r="284" spans="1:16" ht="15.75" customHeight="1">
      <c r="A284" s="301"/>
      <c r="B284" s="74" t="s">
        <v>623</v>
      </c>
      <c r="C284" s="310">
        <f t="shared" si="10"/>
        <v>23</v>
      </c>
      <c r="D284" s="278" t="s">
        <v>236</v>
      </c>
      <c r="E284" s="278" t="s">
        <v>236</v>
      </c>
      <c r="F284" s="278">
        <v>1</v>
      </c>
      <c r="G284" s="278" t="s">
        <v>236</v>
      </c>
      <c r="H284" s="278" t="s">
        <v>236</v>
      </c>
      <c r="I284" s="278">
        <v>1</v>
      </c>
      <c r="J284" s="278">
        <v>3</v>
      </c>
      <c r="K284" s="278" t="s">
        <v>236</v>
      </c>
      <c r="L284" s="278">
        <v>7</v>
      </c>
      <c r="M284" s="278">
        <v>11</v>
      </c>
      <c r="N284" s="278" t="s">
        <v>236</v>
      </c>
      <c r="O284" s="278">
        <v>142</v>
      </c>
      <c r="P284" s="278">
        <v>109</v>
      </c>
    </row>
    <row r="285" spans="1:16" ht="15.75" customHeight="1">
      <c r="A285" s="301"/>
      <c r="B285" s="74" t="s">
        <v>624</v>
      </c>
      <c r="C285" s="310">
        <f t="shared" si="10"/>
        <v>84</v>
      </c>
      <c r="D285" s="278" t="s">
        <v>236</v>
      </c>
      <c r="E285" s="278" t="s">
        <v>236</v>
      </c>
      <c r="F285" s="278">
        <v>3</v>
      </c>
      <c r="G285" s="278" t="s">
        <v>236</v>
      </c>
      <c r="H285" s="278" t="s">
        <v>236</v>
      </c>
      <c r="I285" s="278" t="s">
        <v>236</v>
      </c>
      <c r="J285" s="278">
        <v>22</v>
      </c>
      <c r="K285" s="278">
        <v>3</v>
      </c>
      <c r="L285" s="278">
        <v>9</v>
      </c>
      <c r="M285" s="278">
        <v>47</v>
      </c>
      <c r="N285" s="278" t="s">
        <v>236</v>
      </c>
      <c r="O285" s="278">
        <v>782</v>
      </c>
      <c r="P285" s="278">
        <v>667</v>
      </c>
    </row>
    <row r="286" spans="1:16" ht="15.75" customHeight="1">
      <c r="A286" s="301"/>
      <c r="B286" s="74" t="s">
        <v>625</v>
      </c>
      <c r="C286" s="310">
        <f t="shared" si="10"/>
        <v>27</v>
      </c>
      <c r="D286" s="278" t="s">
        <v>236</v>
      </c>
      <c r="E286" s="278" t="s">
        <v>236</v>
      </c>
      <c r="F286" s="278" t="s">
        <v>236</v>
      </c>
      <c r="G286" s="278" t="s">
        <v>236</v>
      </c>
      <c r="H286" s="278" t="s">
        <v>236</v>
      </c>
      <c r="I286" s="278" t="s">
        <v>236</v>
      </c>
      <c r="J286" s="278">
        <v>12</v>
      </c>
      <c r="K286" s="278" t="s">
        <v>236</v>
      </c>
      <c r="L286" s="278">
        <v>4</v>
      </c>
      <c r="M286" s="278">
        <v>11</v>
      </c>
      <c r="N286" s="278" t="s">
        <v>236</v>
      </c>
      <c r="O286" s="278">
        <v>247</v>
      </c>
      <c r="P286" s="278">
        <v>211</v>
      </c>
    </row>
    <row r="287" spans="1:16" ht="16.5" customHeight="1">
      <c r="A287" s="301"/>
      <c r="B287" s="74" t="s">
        <v>626</v>
      </c>
      <c r="C287" s="310">
        <f t="shared" si="10"/>
        <v>168</v>
      </c>
      <c r="D287" s="278" t="s">
        <v>236</v>
      </c>
      <c r="E287" s="278" t="s">
        <v>236</v>
      </c>
      <c r="F287" s="278">
        <v>23</v>
      </c>
      <c r="G287" s="278" t="s">
        <v>236</v>
      </c>
      <c r="H287" s="278" t="s">
        <v>236</v>
      </c>
      <c r="I287" s="278">
        <v>10</v>
      </c>
      <c r="J287" s="278">
        <v>61</v>
      </c>
      <c r="K287" s="278">
        <v>5</v>
      </c>
      <c r="L287" s="278">
        <v>11</v>
      </c>
      <c r="M287" s="278">
        <v>56</v>
      </c>
      <c r="N287" s="278">
        <v>2</v>
      </c>
      <c r="O287" s="278">
        <v>2710</v>
      </c>
      <c r="P287" s="278">
        <v>2529</v>
      </c>
    </row>
    <row r="288" spans="1:16" ht="16.5" customHeight="1">
      <c r="A288" s="301"/>
      <c r="B288" s="74" t="s">
        <v>627</v>
      </c>
      <c r="C288" s="310">
        <f t="shared" si="10"/>
        <v>39</v>
      </c>
      <c r="D288" s="278" t="s">
        <v>236</v>
      </c>
      <c r="E288" s="278" t="s">
        <v>236</v>
      </c>
      <c r="F288" s="278">
        <v>2</v>
      </c>
      <c r="G288" s="278">
        <v>3</v>
      </c>
      <c r="H288" s="278" t="s">
        <v>236</v>
      </c>
      <c r="I288" s="278">
        <v>2</v>
      </c>
      <c r="J288" s="278">
        <v>18</v>
      </c>
      <c r="K288" s="278" t="s">
        <v>236</v>
      </c>
      <c r="L288" s="278">
        <v>4</v>
      </c>
      <c r="M288" s="278">
        <v>10</v>
      </c>
      <c r="N288" s="278" t="s">
        <v>236</v>
      </c>
      <c r="O288" s="278">
        <v>523</v>
      </c>
      <c r="P288" s="278">
        <v>467</v>
      </c>
    </row>
    <row r="289" spans="1:16" ht="16.5" customHeight="1">
      <c r="A289" s="301"/>
      <c r="B289" s="74" t="s">
        <v>628</v>
      </c>
      <c r="C289" s="310">
        <f t="shared" si="10"/>
        <v>16</v>
      </c>
      <c r="D289" s="278" t="s">
        <v>236</v>
      </c>
      <c r="E289" s="278" t="s">
        <v>236</v>
      </c>
      <c r="F289" s="278">
        <v>1</v>
      </c>
      <c r="G289" s="278">
        <v>6</v>
      </c>
      <c r="H289" s="278" t="s">
        <v>236</v>
      </c>
      <c r="I289" s="278" t="s">
        <v>236</v>
      </c>
      <c r="J289" s="278">
        <v>5</v>
      </c>
      <c r="K289" s="278" t="s">
        <v>236</v>
      </c>
      <c r="L289" s="278">
        <v>1</v>
      </c>
      <c r="M289" s="278">
        <v>3</v>
      </c>
      <c r="N289" s="278" t="s">
        <v>236</v>
      </c>
      <c r="O289" s="278">
        <v>2225</v>
      </c>
      <c r="P289" s="278">
        <v>2183</v>
      </c>
    </row>
    <row r="290" spans="1:16" ht="16.5" customHeight="1">
      <c r="A290" s="301"/>
      <c r="B290" s="74" t="s">
        <v>629</v>
      </c>
      <c r="C290" s="310">
        <f t="shared" si="10"/>
        <v>55</v>
      </c>
      <c r="D290" s="278" t="s">
        <v>236</v>
      </c>
      <c r="E290" s="278" t="s">
        <v>236</v>
      </c>
      <c r="F290" s="278">
        <v>4</v>
      </c>
      <c r="G290" s="278">
        <v>2</v>
      </c>
      <c r="H290" s="278" t="s">
        <v>236</v>
      </c>
      <c r="I290" s="278">
        <v>1</v>
      </c>
      <c r="J290" s="278">
        <v>25</v>
      </c>
      <c r="K290" s="278" t="s">
        <v>236</v>
      </c>
      <c r="L290" s="278">
        <v>6</v>
      </c>
      <c r="M290" s="278">
        <v>17</v>
      </c>
      <c r="N290" s="278" t="s">
        <v>236</v>
      </c>
      <c r="O290" s="278">
        <v>257</v>
      </c>
      <c r="P290" s="278">
        <v>172</v>
      </c>
    </row>
    <row r="291" spans="1:16" ht="16.5" customHeight="1">
      <c r="A291" s="301"/>
      <c r="B291" s="74" t="s">
        <v>630</v>
      </c>
      <c r="C291" s="310">
        <f t="shared" si="10"/>
        <v>39</v>
      </c>
      <c r="D291" s="278" t="s">
        <v>236</v>
      </c>
      <c r="E291" s="278" t="s">
        <v>236</v>
      </c>
      <c r="F291" s="278">
        <v>5</v>
      </c>
      <c r="G291" s="278" t="s">
        <v>236</v>
      </c>
      <c r="H291" s="278" t="s">
        <v>236</v>
      </c>
      <c r="I291" s="278" t="s">
        <v>236</v>
      </c>
      <c r="J291" s="278">
        <v>13</v>
      </c>
      <c r="K291" s="278" t="s">
        <v>236</v>
      </c>
      <c r="L291" s="278">
        <v>5</v>
      </c>
      <c r="M291" s="278">
        <v>16</v>
      </c>
      <c r="N291" s="278" t="s">
        <v>236</v>
      </c>
      <c r="O291" s="278">
        <v>498</v>
      </c>
      <c r="P291" s="278">
        <v>422</v>
      </c>
    </row>
    <row r="292" spans="1:16" ht="16.5" customHeight="1">
      <c r="A292" s="301"/>
      <c r="B292" s="74" t="s">
        <v>631</v>
      </c>
      <c r="C292" s="310">
        <f t="shared" si="10"/>
        <v>32</v>
      </c>
      <c r="D292" s="278" t="s">
        <v>236</v>
      </c>
      <c r="E292" s="278" t="s">
        <v>236</v>
      </c>
      <c r="F292" s="278">
        <v>6</v>
      </c>
      <c r="G292" s="278">
        <v>6</v>
      </c>
      <c r="H292" s="278" t="s">
        <v>236</v>
      </c>
      <c r="I292" s="278">
        <v>3</v>
      </c>
      <c r="J292" s="278">
        <v>11</v>
      </c>
      <c r="K292" s="278" t="s">
        <v>236</v>
      </c>
      <c r="L292" s="278">
        <v>2</v>
      </c>
      <c r="M292" s="278">
        <v>4</v>
      </c>
      <c r="N292" s="278" t="s">
        <v>236</v>
      </c>
      <c r="O292" s="278">
        <v>545</v>
      </c>
      <c r="P292" s="278">
        <v>489</v>
      </c>
    </row>
    <row r="293" spans="1:16" ht="16.5" customHeight="1">
      <c r="A293" s="301"/>
      <c r="B293" s="74" t="s">
        <v>632</v>
      </c>
      <c r="C293" s="310">
        <f t="shared" si="10"/>
        <v>56</v>
      </c>
      <c r="D293" s="278">
        <v>1</v>
      </c>
      <c r="E293" s="278" t="s">
        <v>236</v>
      </c>
      <c r="F293" s="278">
        <v>5</v>
      </c>
      <c r="G293" s="278">
        <v>3</v>
      </c>
      <c r="H293" s="278" t="s">
        <v>236</v>
      </c>
      <c r="I293" s="278">
        <v>1</v>
      </c>
      <c r="J293" s="278">
        <v>12</v>
      </c>
      <c r="K293" s="278" t="s">
        <v>236</v>
      </c>
      <c r="L293" s="278">
        <v>7</v>
      </c>
      <c r="M293" s="278">
        <v>25</v>
      </c>
      <c r="N293" s="278">
        <v>2</v>
      </c>
      <c r="O293" s="278">
        <v>567</v>
      </c>
      <c r="P293" s="278">
        <v>477</v>
      </c>
    </row>
    <row r="294" spans="1:16" ht="16.5" customHeight="1">
      <c r="A294" s="301"/>
      <c r="B294" s="74" t="s">
        <v>633</v>
      </c>
      <c r="C294" s="310">
        <f t="shared" si="10"/>
        <v>42</v>
      </c>
      <c r="D294" s="278" t="s">
        <v>236</v>
      </c>
      <c r="E294" s="278" t="s">
        <v>236</v>
      </c>
      <c r="F294" s="278">
        <v>3</v>
      </c>
      <c r="G294" s="278">
        <v>1</v>
      </c>
      <c r="H294" s="278" t="s">
        <v>236</v>
      </c>
      <c r="I294" s="278" t="s">
        <v>236</v>
      </c>
      <c r="J294" s="278">
        <v>17</v>
      </c>
      <c r="K294" s="278" t="s">
        <v>236</v>
      </c>
      <c r="L294" s="278">
        <v>8</v>
      </c>
      <c r="M294" s="278">
        <v>13</v>
      </c>
      <c r="N294" s="278" t="s">
        <v>236</v>
      </c>
      <c r="O294" s="278">
        <v>186</v>
      </c>
      <c r="P294" s="278">
        <v>135</v>
      </c>
    </row>
    <row r="295" spans="1:16" ht="16.5" customHeight="1">
      <c r="A295" s="301"/>
      <c r="B295" s="74" t="s">
        <v>634</v>
      </c>
      <c r="C295" s="310">
        <f t="shared" si="10"/>
        <v>25</v>
      </c>
      <c r="D295" s="278" t="s">
        <v>236</v>
      </c>
      <c r="E295" s="278" t="s">
        <v>236</v>
      </c>
      <c r="F295" s="278" t="s">
        <v>236</v>
      </c>
      <c r="G295" s="278">
        <v>1</v>
      </c>
      <c r="H295" s="278" t="s">
        <v>236</v>
      </c>
      <c r="I295" s="278" t="s">
        <v>236</v>
      </c>
      <c r="J295" s="278">
        <v>12</v>
      </c>
      <c r="K295" s="278" t="s">
        <v>236</v>
      </c>
      <c r="L295" s="278" t="s">
        <v>236</v>
      </c>
      <c r="M295" s="278">
        <v>12</v>
      </c>
      <c r="N295" s="278" t="s">
        <v>236</v>
      </c>
      <c r="O295" s="278">
        <v>118</v>
      </c>
      <c r="P295" s="278">
        <v>57</v>
      </c>
    </row>
    <row r="296" spans="1:16" ht="16.5" customHeight="1">
      <c r="A296" s="301"/>
      <c r="B296" s="74" t="s">
        <v>635</v>
      </c>
      <c r="C296" s="310">
        <f t="shared" si="10"/>
        <v>19</v>
      </c>
      <c r="D296" s="278" t="s">
        <v>236</v>
      </c>
      <c r="E296" s="278" t="s">
        <v>236</v>
      </c>
      <c r="F296" s="278">
        <v>7</v>
      </c>
      <c r="G296" s="278" t="s">
        <v>236</v>
      </c>
      <c r="H296" s="278" t="s">
        <v>236</v>
      </c>
      <c r="I296" s="278" t="s">
        <v>236</v>
      </c>
      <c r="J296" s="278">
        <v>3</v>
      </c>
      <c r="K296" s="278" t="s">
        <v>236</v>
      </c>
      <c r="L296" s="278">
        <v>4</v>
      </c>
      <c r="M296" s="278">
        <v>5</v>
      </c>
      <c r="N296" s="278" t="s">
        <v>236</v>
      </c>
      <c r="O296" s="278">
        <v>67</v>
      </c>
      <c r="P296" s="278">
        <v>35</v>
      </c>
    </row>
    <row r="297" spans="1:16" ht="16.5" customHeight="1">
      <c r="A297" s="301"/>
      <c r="B297" s="74" t="s">
        <v>636</v>
      </c>
      <c r="C297" s="310">
        <f t="shared" si="10"/>
        <v>28</v>
      </c>
      <c r="D297" s="278" t="s">
        <v>236</v>
      </c>
      <c r="E297" s="278" t="s">
        <v>236</v>
      </c>
      <c r="F297" s="278">
        <v>3</v>
      </c>
      <c r="G297" s="278" t="s">
        <v>236</v>
      </c>
      <c r="H297" s="278" t="s">
        <v>236</v>
      </c>
      <c r="I297" s="278" t="s">
        <v>236</v>
      </c>
      <c r="J297" s="278">
        <v>9</v>
      </c>
      <c r="K297" s="278" t="s">
        <v>236</v>
      </c>
      <c r="L297" s="278">
        <v>3</v>
      </c>
      <c r="M297" s="278">
        <v>13</v>
      </c>
      <c r="N297" s="278" t="s">
        <v>236</v>
      </c>
      <c r="O297" s="278">
        <v>234</v>
      </c>
      <c r="P297" s="278">
        <v>202</v>
      </c>
    </row>
    <row r="298" spans="1:16" ht="16.5" customHeight="1" thickBot="1">
      <c r="A298" s="75"/>
      <c r="B298" s="210" t="s">
        <v>637</v>
      </c>
      <c r="C298" s="319">
        <f t="shared" si="10"/>
        <v>77</v>
      </c>
      <c r="D298" s="271" t="s">
        <v>236</v>
      </c>
      <c r="E298" s="271" t="s">
        <v>236</v>
      </c>
      <c r="F298" s="271">
        <v>2</v>
      </c>
      <c r="G298" s="271" t="s">
        <v>236</v>
      </c>
      <c r="H298" s="271" t="s">
        <v>236</v>
      </c>
      <c r="I298" s="271">
        <v>1</v>
      </c>
      <c r="J298" s="271">
        <v>25</v>
      </c>
      <c r="K298" s="271">
        <v>2</v>
      </c>
      <c r="L298" s="271">
        <v>11</v>
      </c>
      <c r="M298" s="271">
        <v>36</v>
      </c>
      <c r="N298" s="271" t="s">
        <v>236</v>
      </c>
      <c r="O298" s="271">
        <v>405</v>
      </c>
      <c r="P298" s="271">
        <v>304</v>
      </c>
    </row>
    <row r="299" spans="1:16" ht="15.75" customHeight="1">
      <c r="A299" s="301"/>
      <c r="B299" s="74" t="s">
        <v>638</v>
      </c>
      <c r="C299" s="310">
        <f t="shared" si="10"/>
        <v>70</v>
      </c>
      <c r="D299" s="278" t="s">
        <v>236</v>
      </c>
      <c r="E299" s="278" t="s">
        <v>236</v>
      </c>
      <c r="F299" s="278">
        <v>3</v>
      </c>
      <c r="G299" s="278">
        <v>2</v>
      </c>
      <c r="H299" s="278" t="s">
        <v>236</v>
      </c>
      <c r="I299" s="278">
        <v>1</v>
      </c>
      <c r="J299" s="278">
        <v>25</v>
      </c>
      <c r="K299" s="278" t="s">
        <v>236</v>
      </c>
      <c r="L299" s="278">
        <v>13</v>
      </c>
      <c r="M299" s="278">
        <v>26</v>
      </c>
      <c r="N299" s="278" t="s">
        <v>236</v>
      </c>
      <c r="O299" s="278">
        <v>467</v>
      </c>
      <c r="P299" s="278">
        <v>382</v>
      </c>
    </row>
    <row r="300" spans="1:16" ht="15.75" customHeight="1">
      <c r="A300" s="301"/>
      <c r="B300" s="74" t="s">
        <v>639</v>
      </c>
      <c r="C300" s="310">
        <f t="shared" si="10"/>
        <v>19</v>
      </c>
      <c r="D300" s="278" t="s">
        <v>236</v>
      </c>
      <c r="E300" s="278" t="s">
        <v>236</v>
      </c>
      <c r="F300" s="278">
        <v>1</v>
      </c>
      <c r="G300" s="278" t="s">
        <v>236</v>
      </c>
      <c r="H300" s="278" t="s">
        <v>236</v>
      </c>
      <c r="I300" s="278" t="s">
        <v>236</v>
      </c>
      <c r="J300" s="278">
        <v>2</v>
      </c>
      <c r="K300" s="278" t="s">
        <v>236</v>
      </c>
      <c r="L300" s="278">
        <v>12</v>
      </c>
      <c r="M300" s="278">
        <v>4</v>
      </c>
      <c r="N300" s="278" t="s">
        <v>236</v>
      </c>
      <c r="O300" s="278">
        <v>57</v>
      </c>
      <c r="P300" s="278">
        <v>35</v>
      </c>
    </row>
    <row r="301" spans="1:16" ht="15.75" customHeight="1">
      <c r="A301" s="301"/>
      <c r="B301" s="74" t="s">
        <v>640</v>
      </c>
      <c r="C301" s="310">
        <f t="shared" si="10"/>
        <v>184</v>
      </c>
      <c r="D301" s="278" t="s">
        <v>236</v>
      </c>
      <c r="E301" s="278" t="s">
        <v>236</v>
      </c>
      <c r="F301" s="278">
        <v>2</v>
      </c>
      <c r="G301" s="278">
        <v>3</v>
      </c>
      <c r="H301" s="278" t="s">
        <v>236</v>
      </c>
      <c r="I301" s="278">
        <v>2</v>
      </c>
      <c r="J301" s="278">
        <v>107</v>
      </c>
      <c r="K301" s="278">
        <v>5</v>
      </c>
      <c r="L301" s="278">
        <v>18</v>
      </c>
      <c r="M301" s="278">
        <v>47</v>
      </c>
      <c r="N301" s="278" t="s">
        <v>236</v>
      </c>
      <c r="O301" s="278">
        <v>1181</v>
      </c>
      <c r="P301" s="278">
        <v>911</v>
      </c>
    </row>
    <row r="302" spans="1:16" ht="15.75" customHeight="1">
      <c r="A302" s="301"/>
      <c r="B302" s="74" t="s">
        <v>641</v>
      </c>
      <c r="C302" s="310">
        <f t="shared" si="10"/>
        <v>344</v>
      </c>
      <c r="D302" s="278" t="s">
        <v>236</v>
      </c>
      <c r="E302" s="278" t="s">
        <v>236</v>
      </c>
      <c r="F302" s="278">
        <v>7</v>
      </c>
      <c r="G302" s="278">
        <v>3</v>
      </c>
      <c r="H302" s="278" t="s">
        <v>236</v>
      </c>
      <c r="I302" s="278">
        <v>2</v>
      </c>
      <c r="J302" s="278">
        <v>199</v>
      </c>
      <c r="K302" s="278">
        <v>4</v>
      </c>
      <c r="L302" s="278">
        <v>22</v>
      </c>
      <c r="M302" s="278">
        <v>106</v>
      </c>
      <c r="N302" s="278">
        <v>1</v>
      </c>
      <c r="O302" s="278">
        <v>1646</v>
      </c>
      <c r="P302" s="278">
        <v>1143</v>
      </c>
    </row>
    <row r="303" spans="1:16" ht="15.75" customHeight="1">
      <c r="A303" s="301"/>
      <c r="B303" s="74" t="s">
        <v>642</v>
      </c>
      <c r="C303" s="310">
        <f t="shared" si="10"/>
        <v>44</v>
      </c>
      <c r="D303" s="278" t="s">
        <v>236</v>
      </c>
      <c r="E303" s="278" t="s">
        <v>236</v>
      </c>
      <c r="F303" s="278">
        <v>6</v>
      </c>
      <c r="G303" s="278">
        <v>1</v>
      </c>
      <c r="H303" s="278" t="s">
        <v>236</v>
      </c>
      <c r="I303" s="278" t="s">
        <v>236</v>
      </c>
      <c r="J303" s="278">
        <v>15</v>
      </c>
      <c r="K303" s="278" t="s">
        <v>236</v>
      </c>
      <c r="L303" s="278">
        <v>7</v>
      </c>
      <c r="M303" s="278">
        <v>15</v>
      </c>
      <c r="N303" s="278" t="s">
        <v>236</v>
      </c>
      <c r="O303" s="278">
        <v>244</v>
      </c>
      <c r="P303" s="278">
        <v>170</v>
      </c>
    </row>
    <row r="304" spans="1:16" ht="15.75" customHeight="1">
      <c r="A304" s="301"/>
      <c r="B304" s="74" t="s">
        <v>643</v>
      </c>
      <c r="C304" s="310">
        <f t="shared" si="10"/>
        <v>22</v>
      </c>
      <c r="D304" s="278" t="s">
        <v>236</v>
      </c>
      <c r="E304" s="278" t="s">
        <v>236</v>
      </c>
      <c r="F304" s="278">
        <v>1</v>
      </c>
      <c r="G304" s="278" t="s">
        <v>236</v>
      </c>
      <c r="H304" s="278" t="s">
        <v>236</v>
      </c>
      <c r="I304" s="278" t="s">
        <v>236</v>
      </c>
      <c r="J304" s="278">
        <v>7</v>
      </c>
      <c r="K304" s="278" t="s">
        <v>236</v>
      </c>
      <c r="L304" s="278" t="s">
        <v>236</v>
      </c>
      <c r="M304" s="278">
        <v>14</v>
      </c>
      <c r="N304" s="278" t="s">
        <v>236</v>
      </c>
      <c r="O304" s="278">
        <v>254</v>
      </c>
      <c r="P304" s="278">
        <v>224</v>
      </c>
    </row>
    <row r="305" spans="1:16" ht="15.75" customHeight="1">
      <c r="A305" s="301"/>
      <c r="B305" s="74" t="s">
        <v>644</v>
      </c>
      <c r="C305" s="310">
        <f t="shared" si="10"/>
        <v>33</v>
      </c>
      <c r="D305" s="278" t="s">
        <v>236</v>
      </c>
      <c r="E305" s="278" t="s">
        <v>236</v>
      </c>
      <c r="F305" s="278" t="s">
        <v>236</v>
      </c>
      <c r="G305" s="278">
        <v>2</v>
      </c>
      <c r="H305" s="278">
        <v>1</v>
      </c>
      <c r="I305" s="278">
        <v>2</v>
      </c>
      <c r="J305" s="278">
        <v>12</v>
      </c>
      <c r="K305" s="278" t="s">
        <v>236</v>
      </c>
      <c r="L305" s="278">
        <v>1</v>
      </c>
      <c r="M305" s="278">
        <v>15</v>
      </c>
      <c r="N305" s="278" t="s">
        <v>236</v>
      </c>
      <c r="O305" s="278">
        <v>314</v>
      </c>
      <c r="P305" s="278">
        <v>255</v>
      </c>
    </row>
    <row r="306" spans="1:16" ht="15.75" customHeight="1">
      <c r="A306" s="301"/>
      <c r="B306" s="74" t="s">
        <v>645</v>
      </c>
      <c r="C306" s="310">
        <f t="shared" si="10"/>
        <v>44</v>
      </c>
      <c r="D306" s="278" t="s">
        <v>236</v>
      </c>
      <c r="E306" s="278" t="s">
        <v>236</v>
      </c>
      <c r="F306" s="278">
        <v>3</v>
      </c>
      <c r="G306" s="278">
        <v>1</v>
      </c>
      <c r="H306" s="278" t="s">
        <v>236</v>
      </c>
      <c r="I306" s="278">
        <v>1</v>
      </c>
      <c r="J306" s="278">
        <v>18</v>
      </c>
      <c r="K306" s="278">
        <v>4</v>
      </c>
      <c r="L306" s="278">
        <v>3</v>
      </c>
      <c r="M306" s="278">
        <v>14</v>
      </c>
      <c r="N306" s="278" t="s">
        <v>236</v>
      </c>
      <c r="O306" s="278">
        <v>405</v>
      </c>
      <c r="P306" s="278">
        <v>343</v>
      </c>
    </row>
    <row r="307" spans="1:16" ht="15.75" customHeight="1">
      <c r="A307" s="301"/>
      <c r="B307" s="74" t="s">
        <v>646</v>
      </c>
      <c r="C307" s="310">
        <f t="shared" si="10"/>
        <v>26</v>
      </c>
      <c r="D307" s="278" t="s">
        <v>236</v>
      </c>
      <c r="E307" s="278" t="s">
        <v>236</v>
      </c>
      <c r="F307" s="278">
        <v>3</v>
      </c>
      <c r="G307" s="278">
        <v>2</v>
      </c>
      <c r="H307" s="278" t="s">
        <v>236</v>
      </c>
      <c r="I307" s="278" t="s">
        <v>236</v>
      </c>
      <c r="J307" s="278">
        <v>4</v>
      </c>
      <c r="K307" s="278" t="s">
        <v>236</v>
      </c>
      <c r="L307" s="278">
        <v>2</v>
      </c>
      <c r="M307" s="278">
        <v>15</v>
      </c>
      <c r="N307" s="278" t="s">
        <v>236</v>
      </c>
      <c r="O307" s="278">
        <v>112</v>
      </c>
      <c r="P307" s="278">
        <v>60</v>
      </c>
    </row>
    <row r="308" spans="1:16" ht="15.75" customHeight="1">
      <c r="A308" s="301"/>
      <c r="B308" s="74" t="s">
        <v>647</v>
      </c>
      <c r="C308" s="310">
        <f t="shared" si="10"/>
        <v>35</v>
      </c>
      <c r="D308" s="278" t="s">
        <v>236</v>
      </c>
      <c r="E308" s="278" t="s">
        <v>236</v>
      </c>
      <c r="F308" s="278">
        <v>2</v>
      </c>
      <c r="G308" s="278">
        <v>8</v>
      </c>
      <c r="H308" s="278" t="s">
        <v>236</v>
      </c>
      <c r="I308" s="278" t="s">
        <v>236</v>
      </c>
      <c r="J308" s="278">
        <v>14</v>
      </c>
      <c r="K308" s="278" t="s">
        <v>236</v>
      </c>
      <c r="L308" s="278">
        <v>3</v>
      </c>
      <c r="M308" s="278">
        <v>8</v>
      </c>
      <c r="N308" s="278" t="s">
        <v>236</v>
      </c>
      <c r="O308" s="278">
        <v>202</v>
      </c>
      <c r="P308" s="278">
        <v>155</v>
      </c>
    </row>
    <row r="309" spans="1:16" ht="15.75" customHeight="1">
      <c r="A309" s="301"/>
      <c r="B309" s="74" t="s">
        <v>648</v>
      </c>
      <c r="C309" s="310">
        <f t="shared" si="10"/>
        <v>55</v>
      </c>
      <c r="D309" s="278" t="s">
        <v>236</v>
      </c>
      <c r="E309" s="278" t="s">
        <v>236</v>
      </c>
      <c r="F309" s="278">
        <v>5</v>
      </c>
      <c r="G309" s="278">
        <v>10</v>
      </c>
      <c r="H309" s="278" t="s">
        <v>236</v>
      </c>
      <c r="I309" s="278">
        <v>4</v>
      </c>
      <c r="J309" s="278">
        <v>20</v>
      </c>
      <c r="K309" s="278">
        <v>1</v>
      </c>
      <c r="L309" s="278">
        <v>2</v>
      </c>
      <c r="M309" s="278">
        <v>13</v>
      </c>
      <c r="N309" s="278" t="s">
        <v>236</v>
      </c>
      <c r="O309" s="278">
        <v>454</v>
      </c>
      <c r="P309" s="278">
        <v>381</v>
      </c>
    </row>
    <row r="310" spans="1:16" ht="15.75" customHeight="1">
      <c r="A310" s="301"/>
      <c r="B310" s="74" t="s">
        <v>649</v>
      </c>
      <c r="C310" s="310">
        <f t="shared" si="10"/>
        <v>21</v>
      </c>
      <c r="D310" s="278" t="s">
        <v>236</v>
      </c>
      <c r="E310" s="278" t="s">
        <v>236</v>
      </c>
      <c r="F310" s="278">
        <v>2</v>
      </c>
      <c r="G310" s="278">
        <v>1</v>
      </c>
      <c r="H310" s="278">
        <v>1</v>
      </c>
      <c r="I310" s="278">
        <v>1</v>
      </c>
      <c r="J310" s="278">
        <v>9</v>
      </c>
      <c r="K310" s="278">
        <v>1</v>
      </c>
      <c r="L310" s="278">
        <v>3</v>
      </c>
      <c r="M310" s="278">
        <v>3</v>
      </c>
      <c r="N310" s="278" t="s">
        <v>236</v>
      </c>
      <c r="O310" s="278">
        <v>164</v>
      </c>
      <c r="P310" s="278">
        <v>135</v>
      </c>
    </row>
    <row r="311" spans="1:16" s="302" customFormat="1" ht="15.75" customHeight="1">
      <c r="A311" s="524" t="s">
        <v>650</v>
      </c>
      <c r="B311" s="516"/>
      <c r="C311" s="402">
        <f>SUM(C312:C372)</f>
        <v>1340</v>
      </c>
      <c r="D311" s="401">
        <f aca="true" t="shared" si="11" ref="D311:N311">SUM(D312:D372)</f>
        <v>1</v>
      </c>
      <c r="E311" s="401" t="s">
        <v>253</v>
      </c>
      <c r="F311" s="401">
        <f t="shared" si="11"/>
        <v>73</v>
      </c>
      <c r="G311" s="401">
        <f t="shared" si="11"/>
        <v>10</v>
      </c>
      <c r="H311" s="401">
        <f t="shared" si="11"/>
        <v>4</v>
      </c>
      <c r="I311" s="401">
        <f t="shared" si="11"/>
        <v>25</v>
      </c>
      <c r="J311" s="401">
        <f t="shared" si="11"/>
        <v>538</v>
      </c>
      <c r="K311" s="401">
        <f t="shared" si="11"/>
        <v>10</v>
      </c>
      <c r="L311" s="401">
        <f t="shared" si="11"/>
        <v>155</v>
      </c>
      <c r="M311" s="401">
        <f t="shared" si="11"/>
        <v>520</v>
      </c>
      <c r="N311" s="401">
        <f t="shared" si="11"/>
        <v>4</v>
      </c>
      <c r="O311" s="398">
        <v>13395</v>
      </c>
      <c r="P311" s="398">
        <v>11473</v>
      </c>
    </row>
    <row r="312" spans="1:16" ht="15.75" customHeight="1">
      <c r="A312" s="301"/>
      <c r="B312" s="74" t="s">
        <v>651</v>
      </c>
      <c r="C312" s="310">
        <f aca="true" t="shared" si="12" ref="C312:C335">SUM(D312:N312)</f>
        <v>15</v>
      </c>
      <c r="D312" s="278" t="s">
        <v>236</v>
      </c>
      <c r="E312" s="278" t="s">
        <v>236</v>
      </c>
      <c r="F312" s="278" t="s">
        <v>236</v>
      </c>
      <c r="G312" s="278" t="s">
        <v>236</v>
      </c>
      <c r="H312" s="278" t="s">
        <v>236</v>
      </c>
      <c r="I312" s="278" t="s">
        <v>236</v>
      </c>
      <c r="J312" s="278">
        <v>6</v>
      </c>
      <c r="K312" s="278" t="s">
        <v>236</v>
      </c>
      <c r="L312" s="278" t="s">
        <v>236</v>
      </c>
      <c r="M312" s="278">
        <v>9</v>
      </c>
      <c r="N312" s="278" t="s">
        <v>236</v>
      </c>
      <c r="O312" s="278">
        <v>513</v>
      </c>
      <c r="P312" s="278">
        <v>497</v>
      </c>
    </row>
    <row r="313" spans="1:16" ht="15.75" customHeight="1">
      <c r="A313" s="301"/>
      <c r="B313" s="74" t="s">
        <v>652</v>
      </c>
      <c r="C313" s="310">
        <f t="shared" si="12"/>
        <v>6</v>
      </c>
      <c r="D313" s="278" t="s">
        <v>236</v>
      </c>
      <c r="E313" s="278" t="s">
        <v>236</v>
      </c>
      <c r="F313" s="278" t="s">
        <v>236</v>
      </c>
      <c r="G313" s="278" t="s">
        <v>236</v>
      </c>
      <c r="H313" s="278" t="s">
        <v>236</v>
      </c>
      <c r="I313" s="278" t="s">
        <v>236</v>
      </c>
      <c r="J313" s="278" t="s">
        <v>236</v>
      </c>
      <c r="K313" s="278" t="s">
        <v>236</v>
      </c>
      <c r="L313" s="278">
        <v>1</v>
      </c>
      <c r="M313" s="278">
        <v>5</v>
      </c>
      <c r="N313" s="278" t="s">
        <v>236</v>
      </c>
      <c r="O313" s="278">
        <v>6</v>
      </c>
      <c r="P313" s="278">
        <v>1</v>
      </c>
    </row>
    <row r="314" spans="1:16" ht="15.75" customHeight="1">
      <c r="A314" s="301"/>
      <c r="B314" s="74" t="s">
        <v>653</v>
      </c>
      <c r="C314" s="310">
        <f t="shared" si="12"/>
        <v>15</v>
      </c>
      <c r="D314" s="278" t="s">
        <v>236</v>
      </c>
      <c r="E314" s="278" t="s">
        <v>236</v>
      </c>
      <c r="F314" s="278" t="s">
        <v>236</v>
      </c>
      <c r="G314" s="278" t="s">
        <v>236</v>
      </c>
      <c r="H314" s="278" t="s">
        <v>236</v>
      </c>
      <c r="I314" s="278" t="s">
        <v>236</v>
      </c>
      <c r="J314" s="278">
        <v>2</v>
      </c>
      <c r="K314" s="278" t="s">
        <v>236</v>
      </c>
      <c r="L314" s="278">
        <v>2</v>
      </c>
      <c r="M314" s="278">
        <v>11</v>
      </c>
      <c r="N314" s="278" t="s">
        <v>236</v>
      </c>
      <c r="O314" s="278">
        <v>52</v>
      </c>
      <c r="P314" s="278">
        <v>35</v>
      </c>
    </row>
    <row r="315" spans="1:16" ht="15.75" customHeight="1">
      <c r="A315" s="301"/>
      <c r="B315" s="74" t="s">
        <v>654</v>
      </c>
      <c r="C315" s="310">
        <f t="shared" si="12"/>
        <v>5</v>
      </c>
      <c r="D315" s="278" t="s">
        <v>236</v>
      </c>
      <c r="E315" s="278" t="s">
        <v>236</v>
      </c>
      <c r="F315" s="278" t="s">
        <v>236</v>
      </c>
      <c r="G315" s="278" t="s">
        <v>236</v>
      </c>
      <c r="H315" s="278" t="s">
        <v>236</v>
      </c>
      <c r="I315" s="278">
        <v>1</v>
      </c>
      <c r="J315" s="278">
        <v>2</v>
      </c>
      <c r="K315" s="278" t="s">
        <v>236</v>
      </c>
      <c r="L315" s="278" t="s">
        <v>236</v>
      </c>
      <c r="M315" s="278">
        <v>2</v>
      </c>
      <c r="N315" s="278" t="s">
        <v>236</v>
      </c>
      <c r="O315" s="278">
        <v>105</v>
      </c>
      <c r="P315" s="278">
        <v>102</v>
      </c>
    </row>
    <row r="316" spans="1:16" ht="15.75" customHeight="1">
      <c r="A316" s="301"/>
      <c r="B316" s="74" t="s">
        <v>655</v>
      </c>
      <c r="C316" s="310">
        <f t="shared" si="12"/>
        <v>3</v>
      </c>
      <c r="D316" s="278" t="s">
        <v>236</v>
      </c>
      <c r="E316" s="278" t="s">
        <v>236</v>
      </c>
      <c r="F316" s="278" t="s">
        <v>236</v>
      </c>
      <c r="G316" s="278" t="s">
        <v>236</v>
      </c>
      <c r="H316" s="278" t="s">
        <v>236</v>
      </c>
      <c r="I316" s="278" t="s">
        <v>236</v>
      </c>
      <c r="J316" s="278" t="s">
        <v>236</v>
      </c>
      <c r="K316" s="278" t="s">
        <v>236</v>
      </c>
      <c r="L316" s="278">
        <v>1</v>
      </c>
      <c r="M316" s="278">
        <v>2</v>
      </c>
      <c r="N316" s="278" t="s">
        <v>236</v>
      </c>
      <c r="O316" s="278">
        <v>40</v>
      </c>
      <c r="P316" s="278">
        <v>38</v>
      </c>
    </row>
    <row r="317" spans="1:16" ht="15.75" customHeight="1">
      <c r="A317" s="301"/>
      <c r="B317" s="74" t="s">
        <v>656</v>
      </c>
      <c r="C317" s="310">
        <f t="shared" si="12"/>
        <v>3</v>
      </c>
      <c r="D317" s="278" t="s">
        <v>236</v>
      </c>
      <c r="E317" s="278" t="s">
        <v>236</v>
      </c>
      <c r="F317" s="278" t="s">
        <v>236</v>
      </c>
      <c r="G317" s="278" t="s">
        <v>236</v>
      </c>
      <c r="H317" s="278" t="s">
        <v>236</v>
      </c>
      <c r="I317" s="278" t="s">
        <v>236</v>
      </c>
      <c r="J317" s="278" t="s">
        <v>236</v>
      </c>
      <c r="K317" s="278" t="s">
        <v>236</v>
      </c>
      <c r="L317" s="278">
        <v>2</v>
      </c>
      <c r="M317" s="278">
        <v>1</v>
      </c>
      <c r="N317" s="278" t="s">
        <v>236</v>
      </c>
      <c r="O317" s="278">
        <v>8</v>
      </c>
      <c r="P317" s="278">
        <v>5</v>
      </c>
    </row>
    <row r="318" spans="1:16" ht="15.75" customHeight="1">
      <c r="A318" s="301"/>
      <c r="B318" s="74" t="s">
        <v>657</v>
      </c>
      <c r="C318" s="310">
        <f t="shared" si="12"/>
        <v>6</v>
      </c>
      <c r="D318" s="278" t="s">
        <v>236</v>
      </c>
      <c r="E318" s="278" t="s">
        <v>236</v>
      </c>
      <c r="F318" s="278" t="s">
        <v>236</v>
      </c>
      <c r="G318" s="278" t="s">
        <v>236</v>
      </c>
      <c r="H318" s="278" t="s">
        <v>236</v>
      </c>
      <c r="I318" s="278" t="s">
        <v>236</v>
      </c>
      <c r="J318" s="278">
        <v>3</v>
      </c>
      <c r="K318" s="278" t="s">
        <v>236</v>
      </c>
      <c r="L318" s="278">
        <v>1</v>
      </c>
      <c r="M318" s="278">
        <v>2</v>
      </c>
      <c r="N318" s="278" t="s">
        <v>236</v>
      </c>
      <c r="O318" s="278">
        <v>81</v>
      </c>
      <c r="P318" s="278">
        <v>76</v>
      </c>
    </row>
    <row r="319" spans="1:16" ht="15.75" customHeight="1">
      <c r="A319" s="301"/>
      <c r="B319" s="74" t="s">
        <v>658</v>
      </c>
      <c r="C319" s="310">
        <f t="shared" si="12"/>
        <v>4</v>
      </c>
      <c r="D319" s="278" t="s">
        <v>236</v>
      </c>
      <c r="E319" s="278" t="s">
        <v>236</v>
      </c>
      <c r="F319" s="278" t="s">
        <v>236</v>
      </c>
      <c r="G319" s="278" t="s">
        <v>236</v>
      </c>
      <c r="H319" s="278">
        <v>1</v>
      </c>
      <c r="I319" s="278" t="s">
        <v>236</v>
      </c>
      <c r="J319" s="278" t="s">
        <v>236</v>
      </c>
      <c r="K319" s="278" t="s">
        <v>236</v>
      </c>
      <c r="L319" s="278">
        <v>3</v>
      </c>
      <c r="M319" s="278" t="s">
        <v>236</v>
      </c>
      <c r="N319" s="278" t="s">
        <v>236</v>
      </c>
      <c r="O319" s="278">
        <v>59</v>
      </c>
      <c r="P319" s="278">
        <v>52</v>
      </c>
    </row>
    <row r="320" spans="1:16" ht="15.75" customHeight="1">
      <c r="A320" s="301"/>
      <c r="B320" s="74" t="s">
        <v>659</v>
      </c>
      <c r="C320" s="310">
        <f t="shared" si="12"/>
        <v>15</v>
      </c>
      <c r="D320" s="278" t="s">
        <v>236</v>
      </c>
      <c r="E320" s="278" t="s">
        <v>236</v>
      </c>
      <c r="F320" s="278" t="s">
        <v>236</v>
      </c>
      <c r="G320" s="278" t="s">
        <v>236</v>
      </c>
      <c r="H320" s="278" t="s">
        <v>236</v>
      </c>
      <c r="I320" s="278" t="s">
        <v>236</v>
      </c>
      <c r="J320" s="278">
        <v>8</v>
      </c>
      <c r="K320" s="278" t="s">
        <v>236</v>
      </c>
      <c r="L320" s="278" t="s">
        <v>236</v>
      </c>
      <c r="M320" s="278">
        <v>7</v>
      </c>
      <c r="N320" s="278" t="s">
        <v>236</v>
      </c>
      <c r="O320" s="278">
        <v>38</v>
      </c>
      <c r="P320" s="278">
        <v>21</v>
      </c>
    </row>
    <row r="321" spans="1:16" ht="15.75" customHeight="1">
      <c r="A321" s="301"/>
      <c r="B321" s="74" t="s">
        <v>660</v>
      </c>
      <c r="C321" s="310">
        <f t="shared" si="12"/>
        <v>7</v>
      </c>
      <c r="D321" s="278" t="s">
        <v>236</v>
      </c>
      <c r="E321" s="278" t="s">
        <v>236</v>
      </c>
      <c r="F321" s="278" t="s">
        <v>236</v>
      </c>
      <c r="G321" s="278" t="s">
        <v>236</v>
      </c>
      <c r="H321" s="278" t="s">
        <v>236</v>
      </c>
      <c r="I321" s="278" t="s">
        <v>236</v>
      </c>
      <c r="J321" s="278">
        <v>2</v>
      </c>
      <c r="K321" s="278" t="s">
        <v>236</v>
      </c>
      <c r="L321" s="278" t="s">
        <v>236</v>
      </c>
      <c r="M321" s="278">
        <v>5</v>
      </c>
      <c r="N321" s="278" t="s">
        <v>236</v>
      </c>
      <c r="O321" s="278">
        <v>1881</v>
      </c>
      <c r="P321" s="278">
        <v>1877</v>
      </c>
    </row>
    <row r="322" spans="1:16" ht="15.75" customHeight="1">
      <c r="A322" s="301"/>
      <c r="B322" s="74" t="s">
        <v>661</v>
      </c>
      <c r="C322" s="310">
        <f t="shared" si="12"/>
        <v>10</v>
      </c>
      <c r="D322" s="278" t="s">
        <v>236</v>
      </c>
      <c r="E322" s="278" t="s">
        <v>236</v>
      </c>
      <c r="F322" s="278" t="s">
        <v>236</v>
      </c>
      <c r="G322" s="278" t="s">
        <v>236</v>
      </c>
      <c r="H322" s="278" t="s">
        <v>236</v>
      </c>
      <c r="I322" s="278" t="s">
        <v>236</v>
      </c>
      <c r="J322" s="278">
        <v>3</v>
      </c>
      <c r="K322" s="278" t="s">
        <v>236</v>
      </c>
      <c r="L322" s="278">
        <v>3</v>
      </c>
      <c r="M322" s="278">
        <v>4</v>
      </c>
      <c r="N322" s="278" t="s">
        <v>236</v>
      </c>
      <c r="O322" s="278">
        <v>79</v>
      </c>
      <c r="P322" s="278">
        <v>68</v>
      </c>
    </row>
    <row r="323" spans="1:16" ht="15.75" customHeight="1">
      <c r="A323" s="301"/>
      <c r="B323" s="74" t="s">
        <v>662</v>
      </c>
      <c r="C323" s="310">
        <f t="shared" si="12"/>
        <v>36</v>
      </c>
      <c r="D323" s="278" t="s">
        <v>236</v>
      </c>
      <c r="E323" s="278" t="s">
        <v>236</v>
      </c>
      <c r="F323" s="278">
        <v>2</v>
      </c>
      <c r="G323" s="278" t="s">
        <v>236</v>
      </c>
      <c r="H323" s="278" t="s">
        <v>236</v>
      </c>
      <c r="I323" s="278">
        <v>1</v>
      </c>
      <c r="J323" s="278">
        <v>9</v>
      </c>
      <c r="K323" s="278" t="s">
        <v>236</v>
      </c>
      <c r="L323" s="278">
        <v>9</v>
      </c>
      <c r="M323" s="278">
        <v>14</v>
      </c>
      <c r="N323" s="278">
        <v>1</v>
      </c>
      <c r="O323" s="278">
        <v>117</v>
      </c>
      <c r="P323" s="278">
        <v>74</v>
      </c>
    </row>
    <row r="324" spans="1:16" ht="15.75" customHeight="1">
      <c r="A324" s="301"/>
      <c r="B324" s="74" t="s">
        <v>663</v>
      </c>
      <c r="C324" s="310">
        <f t="shared" si="12"/>
        <v>15</v>
      </c>
      <c r="D324" s="278" t="s">
        <v>236</v>
      </c>
      <c r="E324" s="278" t="s">
        <v>236</v>
      </c>
      <c r="F324" s="278">
        <v>2</v>
      </c>
      <c r="G324" s="278" t="s">
        <v>236</v>
      </c>
      <c r="H324" s="278" t="s">
        <v>236</v>
      </c>
      <c r="I324" s="278">
        <v>1</v>
      </c>
      <c r="J324" s="278">
        <v>4</v>
      </c>
      <c r="K324" s="278" t="s">
        <v>236</v>
      </c>
      <c r="L324" s="278">
        <v>4</v>
      </c>
      <c r="M324" s="278">
        <v>4</v>
      </c>
      <c r="N324" s="278" t="s">
        <v>236</v>
      </c>
      <c r="O324" s="278">
        <v>56</v>
      </c>
      <c r="P324" s="278">
        <v>32</v>
      </c>
    </row>
    <row r="325" spans="1:16" ht="15" customHeight="1">
      <c r="A325" s="301"/>
      <c r="B325" s="74" t="s">
        <v>664</v>
      </c>
      <c r="C325" s="310">
        <f t="shared" si="12"/>
        <v>16</v>
      </c>
      <c r="D325" s="278" t="s">
        <v>236</v>
      </c>
      <c r="E325" s="278" t="s">
        <v>236</v>
      </c>
      <c r="F325" s="278" t="s">
        <v>236</v>
      </c>
      <c r="G325" s="278" t="s">
        <v>236</v>
      </c>
      <c r="H325" s="278" t="s">
        <v>236</v>
      </c>
      <c r="I325" s="278" t="s">
        <v>236</v>
      </c>
      <c r="J325" s="278">
        <v>3</v>
      </c>
      <c r="K325" s="278" t="s">
        <v>236</v>
      </c>
      <c r="L325" s="278">
        <v>1</v>
      </c>
      <c r="M325" s="278">
        <v>12</v>
      </c>
      <c r="N325" s="278" t="s">
        <v>236</v>
      </c>
      <c r="O325" s="278">
        <v>68</v>
      </c>
      <c r="P325" s="278">
        <v>46</v>
      </c>
    </row>
    <row r="326" spans="1:16" ht="15" customHeight="1">
      <c r="A326" s="301"/>
      <c r="B326" s="74" t="s">
        <v>665</v>
      </c>
      <c r="C326" s="310">
        <f t="shared" si="12"/>
        <v>22</v>
      </c>
      <c r="D326" s="278" t="s">
        <v>236</v>
      </c>
      <c r="E326" s="278" t="s">
        <v>236</v>
      </c>
      <c r="F326" s="278">
        <v>3</v>
      </c>
      <c r="G326" s="278">
        <v>1</v>
      </c>
      <c r="H326" s="278" t="s">
        <v>236</v>
      </c>
      <c r="I326" s="278" t="s">
        <v>236</v>
      </c>
      <c r="J326" s="278">
        <v>9</v>
      </c>
      <c r="K326" s="278" t="s">
        <v>236</v>
      </c>
      <c r="L326" s="278">
        <v>2</v>
      </c>
      <c r="M326" s="278">
        <v>7</v>
      </c>
      <c r="N326" s="278" t="s">
        <v>236</v>
      </c>
      <c r="O326" s="278">
        <v>71</v>
      </c>
      <c r="P326" s="278">
        <v>35</v>
      </c>
    </row>
    <row r="327" spans="1:16" ht="15" customHeight="1">
      <c r="A327" s="301"/>
      <c r="B327" s="74" t="s">
        <v>666</v>
      </c>
      <c r="C327" s="310">
        <f t="shared" si="12"/>
        <v>9</v>
      </c>
      <c r="D327" s="278" t="s">
        <v>236</v>
      </c>
      <c r="E327" s="278" t="s">
        <v>236</v>
      </c>
      <c r="F327" s="278">
        <v>1</v>
      </c>
      <c r="G327" s="278" t="s">
        <v>236</v>
      </c>
      <c r="H327" s="278" t="s">
        <v>236</v>
      </c>
      <c r="I327" s="278">
        <v>1</v>
      </c>
      <c r="J327" s="278" t="s">
        <v>236</v>
      </c>
      <c r="K327" s="278">
        <v>1</v>
      </c>
      <c r="L327" s="278">
        <v>1</v>
      </c>
      <c r="M327" s="278">
        <v>5</v>
      </c>
      <c r="N327" s="278" t="s">
        <v>236</v>
      </c>
      <c r="O327" s="278">
        <v>32</v>
      </c>
      <c r="P327" s="278">
        <v>16</v>
      </c>
    </row>
    <row r="328" spans="1:16" ht="15" customHeight="1">
      <c r="A328" s="301"/>
      <c r="B328" s="74" t="s">
        <v>667</v>
      </c>
      <c r="C328" s="310">
        <f t="shared" si="12"/>
        <v>15</v>
      </c>
      <c r="D328" s="278" t="s">
        <v>236</v>
      </c>
      <c r="E328" s="278" t="s">
        <v>236</v>
      </c>
      <c r="F328" s="278" t="s">
        <v>236</v>
      </c>
      <c r="G328" s="278" t="s">
        <v>236</v>
      </c>
      <c r="H328" s="278" t="s">
        <v>236</v>
      </c>
      <c r="I328" s="278" t="s">
        <v>236</v>
      </c>
      <c r="J328" s="278">
        <v>6</v>
      </c>
      <c r="K328" s="278">
        <v>1</v>
      </c>
      <c r="L328" s="278">
        <v>1</v>
      </c>
      <c r="M328" s="278">
        <v>7</v>
      </c>
      <c r="N328" s="278" t="s">
        <v>236</v>
      </c>
      <c r="O328" s="278">
        <v>95</v>
      </c>
      <c r="P328" s="278">
        <v>78</v>
      </c>
    </row>
    <row r="329" spans="1:16" ht="15" customHeight="1">
      <c r="A329" s="301"/>
      <c r="B329" s="74" t="s">
        <v>668</v>
      </c>
      <c r="C329" s="310">
        <f t="shared" si="12"/>
        <v>10</v>
      </c>
      <c r="D329" s="278" t="s">
        <v>236</v>
      </c>
      <c r="E329" s="278" t="s">
        <v>236</v>
      </c>
      <c r="F329" s="278" t="s">
        <v>236</v>
      </c>
      <c r="G329" s="278" t="s">
        <v>236</v>
      </c>
      <c r="H329" s="278" t="s">
        <v>236</v>
      </c>
      <c r="I329" s="278" t="s">
        <v>236</v>
      </c>
      <c r="J329" s="278">
        <v>2</v>
      </c>
      <c r="K329" s="278" t="s">
        <v>236</v>
      </c>
      <c r="L329" s="278">
        <v>1</v>
      </c>
      <c r="M329" s="278">
        <v>7</v>
      </c>
      <c r="N329" s="278" t="s">
        <v>236</v>
      </c>
      <c r="O329" s="278">
        <v>96</v>
      </c>
      <c r="P329" s="278">
        <v>88</v>
      </c>
    </row>
    <row r="330" spans="1:16" ht="15" customHeight="1">
      <c r="A330" s="301"/>
      <c r="B330" s="74" t="s">
        <v>669</v>
      </c>
      <c r="C330" s="310">
        <f t="shared" si="12"/>
        <v>11</v>
      </c>
      <c r="D330" s="278" t="s">
        <v>236</v>
      </c>
      <c r="E330" s="278" t="s">
        <v>236</v>
      </c>
      <c r="F330" s="278">
        <v>3</v>
      </c>
      <c r="G330" s="278" t="s">
        <v>236</v>
      </c>
      <c r="H330" s="278" t="s">
        <v>236</v>
      </c>
      <c r="I330" s="278">
        <v>2</v>
      </c>
      <c r="J330" s="278" t="s">
        <v>236</v>
      </c>
      <c r="K330" s="278" t="s">
        <v>236</v>
      </c>
      <c r="L330" s="278">
        <v>3</v>
      </c>
      <c r="M330" s="278">
        <v>3</v>
      </c>
      <c r="N330" s="278" t="s">
        <v>236</v>
      </c>
      <c r="O330" s="278">
        <v>243</v>
      </c>
      <c r="P330" s="278">
        <v>223</v>
      </c>
    </row>
    <row r="331" spans="1:16" ht="15" customHeight="1">
      <c r="A331" s="301"/>
      <c r="B331" s="74" t="s">
        <v>670</v>
      </c>
      <c r="C331" s="310">
        <f t="shared" si="12"/>
        <v>1</v>
      </c>
      <c r="D331" s="278" t="s">
        <v>236</v>
      </c>
      <c r="E331" s="278" t="s">
        <v>236</v>
      </c>
      <c r="F331" s="278" t="s">
        <v>236</v>
      </c>
      <c r="G331" s="278" t="s">
        <v>236</v>
      </c>
      <c r="H331" s="278" t="s">
        <v>236</v>
      </c>
      <c r="I331" s="278" t="s">
        <v>236</v>
      </c>
      <c r="J331" s="278" t="s">
        <v>236</v>
      </c>
      <c r="K331" s="278" t="s">
        <v>236</v>
      </c>
      <c r="L331" s="278" t="s">
        <v>236</v>
      </c>
      <c r="M331" s="278">
        <v>1</v>
      </c>
      <c r="N331" s="278" t="s">
        <v>236</v>
      </c>
      <c r="O331" s="314" t="s">
        <v>906</v>
      </c>
      <c r="P331" s="314" t="s">
        <v>906</v>
      </c>
    </row>
    <row r="332" spans="1:16" ht="15" customHeight="1">
      <c r="A332" s="301"/>
      <c r="B332" s="74" t="s">
        <v>671</v>
      </c>
      <c r="C332" s="310">
        <f t="shared" si="12"/>
        <v>30</v>
      </c>
      <c r="D332" s="278" t="s">
        <v>236</v>
      </c>
      <c r="E332" s="278" t="s">
        <v>236</v>
      </c>
      <c r="F332" s="278">
        <v>1</v>
      </c>
      <c r="G332" s="278" t="s">
        <v>236</v>
      </c>
      <c r="H332" s="278" t="s">
        <v>236</v>
      </c>
      <c r="I332" s="278">
        <v>1</v>
      </c>
      <c r="J332" s="278">
        <v>4</v>
      </c>
      <c r="K332" s="278" t="s">
        <v>236</v>
      </c>
      <c r="L332" s="278">
        <v>5</v>
      </c>
      <c r="M332" s="278">
        <v>19</v>
      </c>
      <c r="N332" s="278" t="s">
        <v>236</v>
      </c>
      <c r="O332" s="278">
        <v>52</v>
      </c>
      <c r="P332" s="278">
        <v>18</v>
      </c>
    </row>
    <row r="333" spans="1:16" ht="15" customHeight="1">
      <c r="A333" s="301"/>
      <c r="B333" s="74" t="s">
        <v>672</v>
      </c>
      <c r="C333" s="310">
        <f t="shared" si="12"/>
        <v>5</v>
      </c>
      <c r="D333" s="278" t="s">
        <v>236</v>
      </c>
      <c r="E333" s="278" t="s">
        <v>236</v>
      </c>
      <c r="F333" s="278" t="s">
        <v>236</v>
      </c>
      <c r="G333" s="278" t="s">
        <v>236</v>
      </c>
      <c r="H333" s="278" t="s">
        <v>236</v>
      </c>
      <c r="I333" s="278" t="s">
        <v>236</v>
      </c>
      <c r="J333" s="278">
        <v>1</v>
      </c>
      <c r="K333" s="278" t="s">
        <v>236</v>
      </c>
      <c r="L333" s="278">
        <v>1</v>
      </c>
      <c r="M333" s="278">
        <v>2</v>
      </c>
      <c r="N333" s="278">
        <v>1</v>
      </c>
      <c r="O333" s="278">
        <v>32</v>
      </c>
      <c r="P333" s="278">
        <v>28</v>
      </c>
    </row>
    <row r="334" spans="1:16" ht="15" customHeight="1">
      <c r="A334" s="301"/>
      <c r="B334" s="74" t="s">
        <v>673</v>
      </c>
      <c r="C334" s="310">
        <f t="shared" si="12"/>
        <v>13</v>
      </c>
      <c r="D334" s="278" t="s">
        <v>236</v>
      </c>
      <c r="E334" s="278" t="s">
        <v>236</v>
      </c>
      <c r="F334" s="278">
        <v>1</v>
      </c>
      <c r="G334" s="278" t="s">
        <v>236</v>
      </c>
      <c r="H334" s="278" t="s">
        <v>236</v>
      </c>
      <c r="I334" s="278" t="s">
        <v>236</v>
      </c>
      <c r="J334" s="278">
        <v>4</v>
      </c>
      <c r="K334" s="278" t="s">
        <v>236</v>
      </c>
      <c r="L334" s="278" t="s">
        <v>236</v>
      </c>
      <c r="M334" s="278">
        <v>7</v>
      </c>
      <c r="N334" s="278">
        <v>1</v>
      </c>
      <c r="O334" s="278">
        <v>198</v>
      </c>
      <c r="P334" s="278">
        <v>189</v>
      </c>
    </row>
    <row r="335" spans="1:16" ht="15" customHeight="1">
      <c r="A335" s="301"/>
      <c r="B335" s="74" t="s">
        <v>674</v>
      </c>
      <c r="C335" s="310">
        <f t="shared" si="12"/>
        <v>15</v>
      </c>
      <c r="D335" s="278" t="s">
        <v>236</v>
      </c>
      <c r="E335" s="278" t="s">
        <v>236</v>
      </c>
      <c r="F335" s="278" t="s">
        <v>236</v>
      </c>
      <c r="G335" s="278" t="s">
        <v>236</v>
      </c>
      <c r="H335" s="278" t="s">
        <v>236</v>
      </c>
      <c r="I335" s="278">
        <v>1</v>
      </c>
      <c r="J335" s="278">
        <v>8</v>
      </c>
      <c r="K335" s="278" t="s">
        <v>236</v>
      </c>
      <c r="L335" s="278">
        <v>1</v>
      </c>
      <c r="M335" s="278">
        <v>5</v>
      </c>
      <c r="N335" s="278" t="s">
        <v>236</v>
      </c>
      <c r="O335" s="278">
        <v>90</v>
      </c>
      <c r="P335" s="278">
        <v>58</v>
      </c>
    </row>
    <row r="336" spans="1:16" ht="15" customHeight="1">
      <c r="A336" s="301"/>
      <c r="B336" s="74" t="s">
        <v>675</v>
      </c>
      <c r="C336" s="311" t="s">
        <v>236</v>
      </c>
      <c r="D336" s="307" t="s">
        <v>236</v>
      </c>
      <c r="E336" s="307" t="s">
        <v>236</v>
      </c>
      <c r="F336" s="307" t="s">
        <v>236</v>
      </c>
      <c r="G336" s="307" t="s">
        <v>236</v>
      </c>
      <c r="H336" s="307" t="s">
        <v>236</v>
      </c>
      <c r="I336" s="307" t="s">
        <v>236</v>
      </c>
      <c r="J336" s="307" t="s">
        <v>236</v>
      </c>
      <c r="K336" s="307" t="s">
        <v>236</v>
      </c>
      <c r="L336" s="307" t="s">
        <v>236</v>
      </c>
      <c r="M336" s="307" t="s">
        <v>236</v>
      </c>
      <c r="N336" s="307" t="s">
        <v>236</v>
      </c>
      <c r="O336" s="307" t="s">
        <v>236</v>
      </c>
      <c r="P336" s="307" t="s">
        <v>236</v>
      </c>
    </row>
    <row r="337" spans="1:16" ht="15" customHeight="1">
      <c r="A337" s="301"/>
      <c r="B337" s="74" t="s">
        <v>676</v>
      </c>
      <c r="C337" s="310">
        <f>SUM(D337:N337)</f>
        <v>2</v>
      </c>
      <c r="D337" s="278" t="s">
        <v>236</v>
      </c>
      <c r="E337" s="278" t="s">
        <v>236</v>
      </c>
      <c r="F337" s="278" t="s">
        <v>236</v>
      </c>
      <c r="G337" s="278" t="s">
        <v>236</v>
      </c>
      <c r="H337" s="278" t="s">
        <v>236</v>
      </c>
      <c r="I337" s="278" t="s">
        <v>236</v>
      </c>
      <c r="J337" s="278" t="s">
        <v>236</v>
      </c>
      <c r="K337" s="278" t="s">
        <v>236</v>
      </c>
      <c r="L337" s="278" t="s">
        <v>236</v>
      </c>
      <c r="M337" s="278">
        <v>2</v>
      </c>
      <c r="N337" s="278" t="s">
        <v>236</v>
      </c>
      <c r="O337" s="278">
        <v>8</v>
      </c>
      <c r="P337" s="278">
        <v>3</v>
      </c>
    </row>
    <row r="338" spans="1:16" ht="15" customHeight="1">
      <c r="A338" s="301"/>
      <c r="B338" s="74" t="s">
        <v>677</v>
      </c>
      <c r="C338" s="310">
        <f aca="true" t="shared" si="13" ref="C338:C372">SUM(D338:N338)</f>
        <v>97</v>
      </c>
      <c r="D338" s="278" t="s">
        <v>236</v>
      </c>
      <c r="E338" s="278" t="s">
        <v>236</v>
      </c>
      <c r="F338" s="278">
        <v>1</v>
      </c>
      <c r="G338" s="278" t="s">
        <v>236</v>
      </c>
      <c r="H338" s="278" t="s">
        <v>236</v>
      </c>
      <c r="I338" s="278">
        <v>4</v>
      </c>
      <c r="J338" s="278">
        <v>43</v>
      </c>
      <c r="K338" s="278" t="s">
        <v>236</v>
      </c>
      <c r="L338" s="278">
        <v>7</v>
      </c>
      <c r="M338" s="278">
        <v>42</v>
      </c>
      <c r="N338" s="278" t="s">
        <v>236</v>
      </c>
      <c r="O338" s="278">
        <v>504</v>
      </c>
      <c r="P338" s="278">
        <v>368</v>
      </c>
    </row>
    <row r="339" spans="1:16" ht="15" customHeight="1">
      <c r="A339" s="301"/>
      <c r="B339" s="74" t="s">
        <v>678</v>
      </c>
      <c r="C339" s="310">
        <f t="shared" si="13"/>
        <v>17</v>
      </c>
      <c r="D339" s="278" t="s">
        <v>236</v>
      </c>
      <c r="E339" s="278" t="s">
        <v>236</v>
      </c>
      <c r="F339" s="278">
        <v>1</v>
      </c>
      <c r="G339" s="278">
        <v>1</v>
      </c>
      <c r="H339" s="278" t="s">
        <v>236</v>
      </c>
      <c r="I339" s="278" t="s">
        <v>236</v>
      </c>
      <c r="J339" s="278">
        <v>3</v>
      </c>
      <c r="K339" s="278">
        <v>1</v>
      </c>
      <c r="L339" s="278">
        <v>3</v>
      </c>
      <c r="M339" s="278">
        <v>8</v>
      </c>
      <c r="N339" s="278" t="s">
        <v>236</v>
      </c>
      <c r="O339" s="278">
        <v>224</v>
      </c>
      <c r="P339" s="278">
        <v>201</v>
      </c>
    </row>
    <row r="340" spans="1:16" ht="15" customHeight="1">
      <c r="A340" s="301"/>
      <c r="B340" s="74" t="s">
        <v>679</v>
      </c>
      <c r="C340" s="310">
        <f t="shared" si="13"/>
        <v>24</v>
      </c>
      <c r="D340" s="278" t="s">
        <v>236</v>
      </c>
      <c r="E340" s="278" t="s">
        <v>236</v>
      </c>
      <c r="F340" s="278" t="s">
        <v>236</v>
      </c>
      <c r="G340" s="278" t="s">
        <v>236</v>
      </c>
      <c r="H340" s="278" t="s">
        <v>236</v>
      </c>
      <c r="I340" s="278" t="s">
        <v>236</v>
      </c>
      <c r="J340" s="278">
        <v>6</v>
      </c>
      <c r="K340" s="278">
        <v>3</v>
      </c>
      <c r="L340" s="278">
        <v>5</v>
      </c>
      <c r="M340" s="278">
        <v>10</v>
      </c>
      <c r="N340" s="278" t="s">
        <v>236</v>
      </c>
      <c r="O340" s="278">
        <v>350</v>
      </c>
      <c r="P340" s="278">
        <v>325</v>
      </c>
    </row>
    <row r="341" spans="1:16" ht="15" customHeight="1">
      <c r="A341" s="301"/>
      <c r="B341" s="74" t="s">
        <v>680</v>
      </c>
      <c r="C341" s="310">
        <f t="shared" si="13"/>
        <v>105</v>
      </c>
      <c r="D341" s="278" t="s">
        <v>236</v>
      </c>
      <c r="E341" s="278" t="s">
        <v>236</v>
      </c>
      <c r="F341" s="278">
        <v>2</v>
      </c>
      <c r="G341" s="278">
        <v>1</v>
      </c>
      <c r="H341" s="278" t="s">
        <v>236</v>
      </c>
      <c r="I341" s="278">
        <v>2</v>
      </c>
      <c r="J341" s="278">
        <v>51</v>
      </c>
      <c r="K341" s="278" t="s">
        <v>236</v>
      </c>
      <c r="L341" s="278">
        <v>9</v>
      </c>
      <c r="M341" s="278">
        <v>40</v>
      </c>
      <c r="N341" s="278" t="s">
        <v>236</v>
      </c>
      <c r="O341" s="278">
        <v>520</v>
      </c>
      <c r="P341" s="278">
        <v>361</v>
      </c>
    </row>
    <row r="342" spans="1:16" ht="15" customHeight="1">
      <c r="A342" s="301"/>
      <c r="B342" s="74" t="s">
        <v>681</v>
      </c>
      <c r="C342" s="310">
        <f t="shared" si="13"/>
        <v>32</v>
      </c>
      <c r="D342" s="278" t="s">
        <v>236</v>
      </c>
      <c r="E342" s="278" t="s">
        <v>236</v>
      </c>
      <c r="F342" s="278">
        <v>4</v>
      </c>
      <c r="G342" s="278" t="s">
        <v>236</v>
      </c>
      <c r="H342" s="278" t="s">
        <v>236</v>
      </c>
      <c r="I342" s="278" t="s">
        <v>236</v>
      </c>
      <c r="J342" s="278">
        <v>11</v>
      </c>
      <c r="K342" s="278" t="s">
        <v>236</v>
      </c>
      <c r="L342" s="278">
        <v>8</v>
      </c>
      <c r="M342" s="278">
        <v>9</v>
      </c>
      <c r="N342" s="278" t="s">
        <v>236</v>
      </c>
      <c r="O342" s="278">
        <v>163</v>
      </c>
      <c r="P342" s="278">
        <v>116</v>
      </c>
    </row>
    <row r="343" spans="1:16" ht="15" customHeight="1">
      <c r="A343" s="301"/>
      <c r="B343" s="74" t="s">
        <v>682</v>
      </c>
      <c r="C343" s="310">
        <f t="shared" si="13"/>
        <v>37</v>
      </c>
      <c r="D343" s="278" t="s">
        <v>236</v>
      </c>
      <c r="E343" s="278" t="s">
        <v>236</v>
      </c>
      <c r="F343" s="278">
        <v>1</v>
      </c>
      <c r="G343" s="278" t="s">
        <v>236</v>
      </c>
      <c r="H343" s="278" t="s">
        <v>236</v>
      </c>
      <c r="I343" s="278" t="s">
        <v>236</v>
      </c>
      <c r="J343" s="278">
        <v>14</v>
      </c>
      <c r="K343" s="278" t="s">
        <v>236</v>
      </c>
      <c r="L343" s="278">
        <v>6</v>
      </c>
      <c r="M343" s="278">
        <v>16</v>
      </c>
      <c r="N343" s="278" t="s">
        <v>236</v>
      </c>
      <c r="O343" s="278">
        <v>307</v>
      </c>
      <c r="P343" s="278">
        <v>252</v>
      </c>
    </row>
    <row r="344" spans="1:16" ht="15" customHeight="1">
      <c r="A344" s="301"/>
      <c r="B344" s="74" t="s">
        <v>683</v>
      </c>
      <c r="C344" s="310">
        <f t="shared" si="13"/>
        <v>14</v>
      </c>
      <c r="D344" s="278" t="s">
        <v>236</v>
      </c>
      <c r="E344" s="278" t="s">
        <v>236</v>
      </c>
      <c r="F344" s="278">
        <v>2</v>
      </c>
      <c r="G344" s="278" t="s">
        <v>236</v>
      </c>
      <c r="H344" s="278" t="s">
        <v>236</v>
      </c>
      <c r="I344" s="278" t="s">
        <v>236</v>
      </c>
      <c r="J344" s="278">
        <v>2</v>
      </c>
      <c r="K344" s="278" t="s">
        <v>236</v>
      </c>
      <c r="L344" s="278">
        <v>5</v>
      </c>
      <c r="M344" s="278">
        <v>5</v>
      </c>
      <c r="N344" s="278" t="s">
        <v>236</v>
      </c>
      <c r="O344" s="278">
        <v>78</v>
      </c>
      <c r="P344" s="278">
        <v>62</v>
      </c>
    </row>
    <row r="345" spans="1:16" ht="15" customHeight="1">
      <c r="A345" s="301"/>
      <c r="B345" s="74" t="s">
        <v>684</v>
      </c>
      <c r="C345" s="310">
        <f t="shared" si="13"/>
        <v>16</v>
      </c>
      <c r="D345" s="278" t="s">
        <v>236</v>
      </c>
      <c r="E345" s="278" t="s">
        <v>236</v>
      </c>
      <c r="F345" s="278">
        <v>2</v>
      </c>
      <c r="G345" s="278" t="s">
        <v>236</v>
      </c>
      <c r="H345" s="278" t="s">
        <v>236</v>
      </c>
      <c r="I345" s="278" t="s">
        <v>236</v>
      </c>
      <c r="J345" s="278">
        <v>6</v>
      </c>
      <c r="K345" s="278" t="s">
        <v>236</v>
      </c>
      <c r="L345" s="278">
        <v>2</v>
      </c>
      <c r="M345" s="278">
        <v>6</v>
      </c>
      <c r="N345" s="278" t="s">
        <v>236</v>
      </c>
      <c r="O345" s="278">
        <v>43</v>
      </c>
      <c r="P345" s="278">
        <v>16</v>
      </c>
    </row>
    <row r="346" spans="1:16" ht="15" customHeight="1">
      <c r="A346" s="301"/>
      <c r="B346" s="74" t="s">
        <v>685</v>
      </c>
      <c r="C346" s="310">
        <f t="shared" si="13"/>
        <v>110</v>
      </c>
      <c r="D346" s="278" t="s">
        <v>236</v>
      </c>
      <c r="E346" s="278" t="s">
        <v>236</v>
      </c>
      <c r="F346" s="278">
        <v>5</v>
      </c>
      <c r="G346" s="278" t="s">
        <v>236</v>
      </c>
      <c r="H346" s="278" t="s">
        <v>236</v>
      </c>
      <c r="I346" s="278">
        <v>3</v>
      </c>
      <c r="J346" s="278">
        <v>57</v>
      </c>
      <c r="K346" s="278">
        <v>1</v>
      </c>
      <c r="L346" s="278">
        <v>6</v>
      </c>
      <c r="M346" s="278">
        <v>38</v>
      </c>
      <c r="N346" s="278" t="s">
        <v>236</v>
      </c>
      <c r="O346" s="278">
        <v>727</v>
      </c>
      <c r="P346" s="278">
        <v>565</v>
      </c>
    </row>
    <row r="347" spans="1:16" ht="15" customHeight="1" thickBot="1">
      <c r="A347" s="75"/>
      <c r="B347" s="210" t="s">
        <v>686</v>
      </c>
      <c r="C347" s="319">
        <f t="shared" si="13"/>
        <v>16</v>
      </c>
      <c r="D347" s="271" t="s">
        <v>236</v>
      </c>
      <c r="E347" s="271" t="s">
        <v>236</v>
      </c>
      <c r="F347" s="271" t="s">
        <v>236</v>
      </c>
      <c r="G347" s="271" t="s">
        <v>236</v>
      </c>
      <c r="H347" s="271" t="s">
        <v>236</v>
      </c>
      <c r="I347" s="271" t="s">
        <v>236</v>
      </c>
      <c r="J347" s="271">
        <v>3</v>
      </c>
      <c r="K347" s="271" t="s">
        <v>236</v>
      </c>
      <c r="L347" s="271">
        <v>2</v>
      </c>
      <c r="M347" s="271">
        <v>11</v>
      </c>
      <c r="N347" s="271" t="s">
        <v>236</v>
      </c>
      <c r="O347" s="271">
        <v>80</v>
      </c>
      <c r="P347" s="271">
        <v>57</v>
      </c>
    </row>
    <row r="348" spans="1:16" ht="15.75" customHeight="1">
      <c r="A348" s="301"/>
      <c r="B348" s="74" t="s">
        <v>687</v>
      </c>
      <c r="C348" s="310">
        <f t="shared" si="13"/>
        <v>23</v>
      </c>
      <c r="D348" s="278" t="s">
        <v>236</v>
      </c>
      <c r="E348" s="278" t="s">
        <v>236</v>
      </c>
      <c r="F348" s="278">
        <v>1</v>
      </c>
      <c r="G348" s="278" t="s">
        <v>236</v>
      </c>
      <c r="H348" s="278" t="s">
        <v>236</v>
      </c>
      <c r="I348" s="278" t="s">
        <v>236</v>
      </c>
      <c r="J348" s="278">
        <v>13</v>
      </c>
      <c r="K348" s="278" t="s">
        <v>236</v>
      </c>
      <c r="L348" s="278">
        <v>2</v>
      </c>
      <c r="M348" s="278">
        <v>7</v>
      </c>
      <c r="N348" s="278" t="s">
        <v>236</v>
      </c>
      <c r="O348" s="278">
        <v>186</v>
      </c>
      <c r="P348" s="278">
        <v>155</v>
      </c>
    </row>
    <row r="349" spans="1:16" ht="15.75" customHeight="1">
      <c r="A349" s="301"/>
      <c r="B349" s="74" t="s">
        <v>688</v>
      </c>
      <c r="C349" s="310">
        <f t="shared" si="13"/>
        <v>27</v>
      </c>
      <c r="D349" s="278" t="s">
        <v>236</v>
      </c>
      <c r="E349" s="278" t="s">
        <v>236</v>
      </c>
      <c r="F349" s="278">
        <v>1</v>
      </c>
      <c r="G349" s="278" t="s">
        <v>236</v>
      </c>
      <c r="H349" s="278" t="s">
        <v>236</v>
      </c>
      <c r="I349" s="278" t="s">
        <v>236</v>
      </c>
      <c r="J349" s="278">
        <v>4</v>
      </c>
      <c r="K349" s="278">
        <v>2</v>
      </c>
      <c r="L349" s="278">
        <v>3</v>
      </c>
      <c r="M349" s="278">
        <v>16</v>
      </c>
      <c r="N349" s="278">
        <v>1</v>
      </c>
      <c r="O349" s="278">
        <v>168</v>
      </c>
      <c r="P349" s="278">
        <v>137</v>
      </c>
    </row>
    <row r="350" spans="1:16" ht="15.75" customHeight="1">
      <c r="A350" s="301"/>
      <c r="B350" s="74" t="s">
        <v>689</v>
      </c>
      <c r="C350" s="310">
        <f t="shared" si="13"/>
        <v>8</v>
      </c>
      <c r="D350" s="278" t="s">
        <v>236</v>
      </c>
      <c r="E350" s="278" t="s">
        <v>236</v>
      </c>
      <c r="F350" s="278">
        <v>2</v>
      </c>
      <c r="G350" s="278" t="s">
        <v>236</v>
      </c>
      <c r="H350" s="278" t="s">
        <v>236</v>
      </c>
      <c r="I350" s="278" t="s">
        <v>236</v>
      </c>
      <c r="J350" s="278">
        <v>4</v>
      </c>
      <c r="K350" s="278" t="s">
        <v>236</v>
      </c>
      <c r="L350" s="278" t="s">
        <v>236</v>
      </c>
      <c r="M350" s="278">
        <v>2</v>
      </c>
      <c r="N350" s="278" t="s">
        <v>236</v>
      </c>
      <c r="O350" s="278">
        <v>21</v>
      </c>
      <c r="P350" s="278">
        <v>5</v>
      </c>
    </row>
    <row r="351" spans="1:16" ht="15.75" customHeight="1">
      <c r="A351" s="301"/>
      <c r="B351" s="74" t="s">
        <v>690</v>
      </c>
      <c r="C351" s="310">
        <f t="shared" si="13"/>
        <v>17</v>
      </c>
      <c r="D351" s="278" t="s">
        <v>236</v>
      </c>
      <c r="E351" s="278" t="s">
        <v>236</v>
      </c>
      <c r="F351" s="278">
        <v>1</v>
      </c>
      <c r="G351" s="278" t="s">
        <v>236</v>
      </c>
      <c r="H351" s="278" t="s">
        <v>236</v>
      </c>
      <c r="I351" s="278" t="s">
        <v>236</v>
      </c>
      <c r="J351" s="278">
        <v>5</v>
      </c>
      <c r="K351" s="278" t="s">
        <v>236</v>
      </c>
      <c r="L351" s="278">
        <v>2</v>
      </c>
      <c r="M351" s="278">
        <v>9</v>
      </c>
      <c r="N351" s="278" t="s">
        <v>236</v>
      </c>
      <c r="O351" s="278">
        <v>221</v>
      </c>
      <c r="P351" s="278">
        <v>191</v>
      </c>
    </row>
    <row r="352" spans="1:16" ht="15.75" customHeight="1">
      <c r="A352" s="301"/>
      <c r="B352" s="74" t="s">
        <v>691</v>
      </c>
      <c r="C352" s="310">
        <f t="shared" si="13"/>
        <v>9</v>
      </c>
      <c r="D352" s="278" t="s">
        <v>236</v>
      </c>
      <c r="E352" s="278" t="s">
        <v>236</v>
      </c>
      <c r="F352" s="278">
        <v>1</v>
      </c>
      <c r="G352" s="278" t="s">
        <v>236</v>
      </c>
      <c r="H352" s="278" t="s">
        <v>236</v>
      </c>
      <c r="I352" s="278" t="s">
        <v>236</v>
      </c>
      <c r="J352" s="278">
        <v>3</v>
      </c>
      <c r="K352" s="278" t="s">
        <v>236</v>
      </c>
      <c r="L352" s="278" t="s">
        <v>236</v>
      </c>
      <c r="M352" s="278">
        <v>5</v>
      </c>
      <c r="N352" s="278" t="s">
        <v>236</v>
      </c>
      <c r="O352" s="278">
        <v>41</v>
      </c>
      <c r="P352" s="278">
        <v>25</v>
      </c>
    </row>
    <row r="353" spans="1:16" ht="15.75" customHeight="1">
      <c r="A353" s="301"/>
      <c r="B353" s="74" t="s">
        <v>692</v>
      </c>
      <c r="C353" s="310">
        <f t="shared" si="13"/>
        <v>10</v>
      </c>
      <c r="D353" s="278" t="s">
        <v>236</v>
      </c>
      <c r="E353" s="278" t="s">
        <v>236</v>
      </c>
      <c r="F353" s="278">
        <v>2</v>
      </c>
      <c r="G353" s="278" t="s">
        <v>236</v>
      </c>
      <c r="H353" s="278" t="s">
        <v>236</v>
      </c>
      <c r="I353" s="278" t="s">
        <v>236</v>
      </c>
      <c r="J353" s="278">
        <v>4</v>
      </c>
      <c r="K353" s="278" t="s">
        <v>236</v>
      </c>
      <c r="L353" s="278">
        <v>2</v>
      </c>
      <c r="M353" s="278">
        <v>2</v>
      </c>
      <c r="N353" s="278" t="s">
        <v>236</v>
      </c>
      <c r="O353" s="278">
        <v>38</v>
      </c>
      <c r="P353" s="278">
        <v>22</v>
      </c>
    </row>
    <row r="354" spans="1:16" ht="15.75" customHeight="1">
      <c r="A354" s="301"/>
      <c r="B354" s="74" t="s">
        <v>693</v>
      </c>
      <c r="C354" s="310">
        <f t="shared" si="13"/>
        <v>5</v>
      </c>
      <c r="D354" s="278" t="s">
        <v>236</v>
      </c>
      <c r="E354" s="278" t="s">
        <v>236</v>
      </c>
      <c r="F354" s="278">
        <v>1</v>
      </c>
      <c r="G354" s="278" t="s">
        <v>236</v>
      </c>
      <c r="H354" s="278" t="s">
        <v>236</v>
      </c>
      <c r="I354" s="278" t="s">
        <v>236</v>
      </c>
      <c r="J354" s="278" t="s">
        <v>236</v>
      </c>
      <c r="K354" s="278" t="s">
        <v>236</v>
      </c>
      <c r="L354" s="278">
        <v>1</v>
      </c>
      <c r="M354" s="278">
        <v>3</v>
      </c>
      <c r="N354" s="278" t="s">
        <v>236</v>
      </c>
      <c r="O354" s="278">
        <v>46</v>
      </c>
      <c r="P354" s="278">
        <v>39</v>
      </c>
    </row>
    <row r="355" spans="1:16" ht="15.75" customHeight="1">
      <c r="A355" s="301"/>
      <c r="B355" s="74" t="s">
        <v>694</v>
      </c>
      <c r="C355" s="310">
        <f t="shared" si="13"/>
        <v>5</v>
      </c>
      <c r="D355" s="278" t="s">
        <v>236</v>
      </c>
      <c r="E355" s="278" t="s">
        <v>236</v>
      </c>
      <c r="F355" s="278">
        <v>1</v>
      </c>
      <c r="G355" s="278" t="s">
        <v>236</v>
      </c>
      <c r="H355" s="278" t="s">
        <v>236</v>
      </c>
      <c r="I355" s="278">
        <v>1</v>
      </c>
      <c r="J355" s="278">
        <v>1</v>
      </c>
      <c r="K355" s="278" t="s">
        <v>236</v>
      </c>
      <c r="L355" s="278" t="s">
        <v>236</v>
      </c>
      <c r="M355" s="278">
        <v>2</v>
      </c>
      <c r="N355" s="278" t="s">
        <v>236</v>
      </c>
      <c r="O355" s="278">
        <v>44</v>
      </c>
      <c r="P355" s="278">
        <v>35</v>
      </c>
    </row>
    <row r="356" spans="1:16" ht="15.75" customHeight="1">
      <c r="A356" s="301"/>
      <c r="B356" s="74" t="s">
        <v>695</v>
      </c>
      <c r="C356" s="310">
        <f t="shared" si="13"/>
        <v>78</v>
      </c>
      <c r="D356" s="278" t="s">
        <v>236</v>
      </c>
      <c r="E356" s="278" t="s">
        <v>236</v>
      </c>
      <c r="F356" s="278">
        <v>2</v>
      </c>
      <c r="G356" s="278">
        <v>1</v>
      </c>
      <c r="H356" s="278" t="s">
        <v>236</v>
      </c>
      <c r="I356" s="278">
        <v>1</v>
      </c>
      <c r="J356" s="278">
        <v>43</v>
      </c>
      <c r="K356" s="278" t="s">
        <v>236</v>
      </c>
      <c r="L356" s="278">
        <v>5</v>
      </c>
      <c r="M356" s="278">
        <v>26</v>
      </c>
      <c r="N356" s="278" t="s">
        <v>236</v>
      </c>
      <c r="O356" s="278">
        <v>322</v>
      </c>
      <c r="P356" s="278">
        <v>212</v>
      </c>
    </row>
    <row r="357" spans="1:16" ht="15.75" customHeight="1">
      <c r="A357" s="301"/>
      <c r="B357" s="74" t="s">
        <v>696</v>
      </c>
      <c r="C357" s="310">
        <f t="shared" si="13"/>
        <v>22</v>
      </c>
      <c r="D357" s="278" t="s">
        <v>236</v>
      </c>
      <c r="E357" s="278" t="s">
        <v>236</v>
      </c>
      <c r="F357" s="278">
        <v>2</v>
      </c>
      <c r="G357" s="278">
        <v>1</v>
      </c>
      <c r="H357" s="278" t="s">
        <v>236</v>
      </c>
      <c r="I357" s="278" t="s">
        <v>236</v>
      </c>
      <c r="J357" s="278">
        <v>8</v>
      </c>
      <c r="K357" s="278" t="s">
        <v>236</v>
      </c>
      <c r="L357" s="278">
        <v>5</v>
      </c>
      <c r="M357" s="278">
        <v>6</v>
      </c>
      <c r="N357" s="278" t="s">
        <v>236</v>
      </c>
      <c r="O357" s="278">
        <v>86</v>
      </c>
      <c r="P357" s="278">
        <v>46</v>
      </c>
    </row>
    <row r="358" spans="1:16" ht="15.75" customHeight="1">
      <c r="A358" s="301"/>
      <c r="B358" s="74" t="s">
        <v>697</v>
      </c>
      <c r="C358" s="310">
        <f t="shared" si="13"/>
        <v>13</v>
      </c>
      <c r="D358" s="278" t="s">
        <v>236</v>
      </c>
      <c r="E358" s="278" t="s">
        <v>236</v>
      </c>
      <c r="F358" s="278">
        <v>1</v>
      </c>
      <c r="G358" s="278" t="s">
        <v>236</v>
      </c>
      <c r="H358" s="278">
        <v>1</v>
      </c>
      <c r="I358" s="278" t="s">
        <v>236</v>
      </c>
      <c r="J358" s="278">
        <v>8</v>
      </c>
      <c r="K358" s="278" t="s">
        <v>236</v>
      </c>
      <c r="L358" s="278" t="s">
        <v>236</v>
      </c>
      <c r="M358" s="278">
        <v>3</v>
      </c>
      <c r="N358" s="278" t="s">
        <v>236</v>
      </c>
      <c r="O358" s="278">
        <v>219</v>
      </c>
      <c r="P358" s="278">
        <v>200</v>
      </c>
    </row>
    <row r="359" spans="1:16" ht="15.75" customHeight="1">
      <c r="A359" s="301"/>
      <c r="B359" s="74" t="s">
        <v>698</v>
      </c>
      <c r="C359" s="310">
        <f t="shared" si="13"/>
        <v>20</v>
      </c>
      <c r="D359" s="278" t="s">
        <v>236</v>
      </c>
      <c r="E359" s="278" t="s">
        <v>236</v>
      </c>
      <c r="F359" s="278">
        <v>2</v>
      </c>
      <c r="G359" s="278">
        <v>1</v>
      </c>
      <c r="H359" s="278" t="s">
        <v>236</v>
      </c>
      <c r="I359" s="278">
        <v>1</v>
      </c>
      <c r="J359" s="278">
        <v>11</v>
      </c>
      <c r="K359" s="278" t="s">
        <v>236</v>
      </c>
      <c r="L359" s="278">
        <v>2</v>
      </c>
      <c r="M359" s="278">
        <v>3</v>
      </c>
      <c r="N359" s="278" t="s">
        <v>236</v>
      </c>
      <c r="O359" s="278">
        <v>179</v>
      </c>
      <c r="P359" s="278">
        <v>134</v>
      </c>
    </row>
    <row r="360" spans="1:16" ht="15.75" customHeight="1">
      <c r="A360" s="301"/>
      <c r="B360" s="74" t="s">
        <v>699</v>
      </c>
      <c r="C360" s="310">
        <f t="shared" si="13"/>
        <v>30</v>
      </c>
      <c r="D360" s="278" t="s">
        <v>236</v>
      </c>
      <c r="E360" s="278" t="s">
        <v>236</v>
      </c>
      <c r="F360" s="278">
        <v>7</v>
      </c>
      <c r="G360" s="278">
        <v>2</v>
      </c>
      <c r="H360" s="278">
        <v>2</v>
      </c>
      <c r="I360" s="278">
        <v>1</v>
      </c>
      <c r="J360" s="278">
        <v>9</v>
      </c>
      <c r="K360" s="278" t="s">
        <v>236</v>
      </c>
      <c r="L360" s="278">
        <v>1</v>
      </c>
      <c r="M360" s="278">
        <v>8</v>
      </c>
      <c r="N360" s="278" t="s">
        <v>236</v>
      </c>
      <c r="O360" s="278">
        <v>354</v>
      </c>
      <c r="P360" s="278">
        <v>317</v>
      </c>
    </row>
    <row r="361" spans="1:16" ht="15.75" customHeight="1">
      <c r="A361" s="301"/>
      <c r="B361" s="74" t="s">
        <v>700</v>
      </c>
      <c r="C361" s="310">
        <f t="shared" si="13"/>
        <v>106</v>
      </c>
      <c r="D361" s="278">
        <v>1</v>
      </c>
      <c r="E361" s="278" t="s">
        <v>236</v>
      </c>
      <c r="F361" s="278">
        <v>6</v>
      </c>
      <c r="G361" s="278" t="s">
        <v>236</v>
      </c>
      <c r="H361" s="278" t="s">
        <v>236</v>
      </c>
      <c r="I361" s="278">
        <v>2</v>
      </c>
      <c r="J361" s="278">
        <v>51</v>
      </c>
      <c r="K361" s="278" t="s">
        <v>236</v>
      </c>
      <c r="L361" s="278">
        <v>15</v>
      </c>
      <c r="M361" s="278">
        <v>31</v>
      </c>
      <c r="N361" s="278" t="s">
        <v>236</v>
      </c>
      <c r="O361" s="278">
        <v>740</v>
      </c>
      <c r="P361" s="278">
        <v>578</v>
      </c>
    </row>
    <row r="362" spans="1:16" ht="15.75" customHeight="1">
      <c r="A362" s="301"/>
      <c r="B362" s="74" t="s">
        <v>701</v>
      </c>
      <c r="C362" s="310">
        <f t="shared" si="13"/>
        <v>43</v>
      </c>
      <c r="D362" s="278" t="s">
        <v>236</v>
      </c>
      <c r="E362" s="278" t="s">
        <v>236</v>
      </c>
      <c r="F362" s="278">
        <v>5</v>
      </c>
      <c r="G362" s="278" t="s">
        <v>236</v>
      </c>
      <c r="H362" s="278" t="s">
        <v>236</v>
      </c>
      <c r="I362" s="278">
        <v>1</v>
      </c>
      <c r="J362" s="278">
        <v>15</v>
      </c>
      <c r="K362" s="278" t="s">
        <v>236</v>
      </c>
      <c r="L362" s="278">
        <v>6</v>
      </c>
      <c r="M362" s="278">
        <v>16</v>
      </c>
      <c r="N362" s="278" t="s">
        <v>236</v>
      </c>
      <c r="O362" s="278">
        <v>260</v>
      </c>
      <c r="P362" s="278">
        <v>204</v>
      </c>
    </row>
    <row r="363" spans="1:16" ht="15.75" customHeight="1">
      <c r="A363" s="301"/>
      <c r="B363" s="74" t="s">
        <v>702</v>
      </c>
      <c r="C363" s="310">
        <f t="shared" si="13"/>
        <v>19</v>
      </c>
      <c r="D363" s="278" t="s">
        <v>236</v>
      </c>
      <c r="E363" s="278" t="s">
        <v>236</v>
      </c>
      <c r="F363" s="278">
        <v>3</v>
      </c>
      <c r="G363" s="278">
        <v>1</v>
      </c>
      <c r="H363" s="278" t="s">
        <v>236</v>
      </c>
      <c r="I363" s="278" t="s">
        <v>236</v>
      </c>
      <c r="J363" s="278">
        <v>9</v>
      </c>
      <c r="K363" s="278" t="s">
        <v>236</v>
      </c>
      <c r="L363" s="278">
        <v>1</v>
      </c>
      <c r="M363" s="278">
        <v>5</v>
      </c>
      <c r="N363" s="278" t="s">
        <v>236</v>
      </c>
      <c r="O363" s="278">
        <v>196</v>
      </c>
      <c r="P363" s="278">
        <v>160</v>
      </c>
    </row>
    <row r="364" spans="1:16" ht="15.75" customHeight="1">
      <c r="A364" s="301"/>
      <c r="B364" s="74" t="s">
        <v>703</v>
      </c>
      <c r="C364" s="310">
        <f t="shared" si="13"/>
        <v>32</v>
      </c>
      <c r="D364" s="278" t="s">
        <v>236</v>
      </c>
      <c r="E364" s="278" t="s">
        <v>236</v>
      </c>
      <c r="F364" s="278">
        <v>4</v>
      </c>
      <c r="G364" s="278">
        <v>1</v>
      </c>
      <c r="H364" s="278" t="s">
        <v>236</v>
      </c>
      <c r="I364" s="278" t="s">
        <v>236</v>
      </c>
      <c r="J364" s="278">
        <v>9</v>
      </c>
      <c r="K364" s="278" t="s">
        <v>236</v>
      </c>
      <c r="L364" s="278">
        <v>5</v>
      </c>
      <c r="M364" s="278">
        <v>13</v>
      </c>
      <c r="N364" s="278" t="s">
        <v>236</v>
      </c>
      <c r="O364" s="278">
        <v>178</v>
      </c>
      <c r="P364" s="278">
        <v>134</v>
      </c>
    </row>
    <row r="365" spans="1:16" ht="15.75" customHeight="1">
      <c r="A365" s="301"/>
      <c r="B365" s="74" t="s">
        <v>704</v>
      </c>
      <c r="C365" s="310">
        <f t="shared" si="13"/>
        <v>9</v>
      </c>
      <c r="D365" s="278" t="s">
        <v>236</v>
      </c>
      <c r="E365" s="278" t="s">
        <v>236</v>
      </c>
      <c r="F365" s="278" t="s">
        <v>236</v>
      </c>
      <c r="G365" s="278" t="s">
        <v>236</v>
      </c>
      <c r="H365" s="278" t="s">
        <v>236</v>
      </c>
      <c r="I365" s="278" t="s">
        <v>236</v>
      </c>
      <c r="J365" s="278">
        <v>8</v>
      </c>
      <c r="K365" s="278" t="s">
        <v>236</v>
      </c>
      <c r="L365" s="278">
        <v>1</v>
      </c>
      <c r="M365" s="278" t="s">
        <v>236</v>
      </c>
      <c r="N365" s="278" t="s">
        <v>236</v>
      </c>
      <c r="O365" s="278">
        <v>183</v>
      </c>
      <c r="P365" s="278">
        <v>167</v>
      </c>
    </row>
    <row r="366" spans="1:16" ht="15.75" customHeight="1">
      <c r="A366" s="301"/>
      <c r="B366" s="74" t="s">
        <v>705</v>
      </c>
      <c r="C366" s="310">
        <f t="shared" si="13"/>
        <v>11</v>
      </c>
      <c r="D366" s="278" t="s">
        <v>236</v>
      </c>
      <c r="E366" s="278" t="s">
        <v>236</v>
      </c>
      <c r="F366" s="278" t="s">
        <v>236</v>
      </c>
      <c r="G366" s="278" t="s">
        <v>236</v>
      </c>
      <c r="H366" s="278" t="s">
        <v>236</v>
      </c>
      <c r="I366" s="278" t="s">
        <v>236</v>
      </c>
      <c r="J366" s="278">
        <v>5</v>
      </c>
      <c r="K366" s="278" t="s">
        <v>236</v>
      </c>
      <c r="L366" s="278">
        <v>2</v>
      </c>
      <c r="M366" s="278">
        <v>4</v>
      </c>
      <c r="N366" s="278" t="s">
        <v>236</v>
      </c>
      <c r="O366" s="278">
        <v>76</v>
      </c>
      <c r="P366" s="278">
        <v>63</v>
      </c>
    </row>
    <row r="367" spans="1:16" ht="15.75" customHeight="1">
      <c r="A367" s="301"/>
      <c r="B367" s="74" t="s">
        <v>706</v>
      </c>
      <c r="C367" s="310">
        <f t="shared" si="13"/>
        <v>30</v>
      </c>
      <c r="D367" s="278" t="s">
        <v>236</v>
      </c>
      <c r="E367" s="278" t="s">
        <v>236</v>
      </c>
      <c r="F367" s="278" t="s">
        <v>236</v>
      </c>
      <c r="G367" s="278" t="s">
        <v>236</v>
      </c>
      <c r="H367" s="278" t="s">
        <v>236</v>
      </c>
      <c r="I367" s="278">
        <v>1</v>
      </c>
      <c r="J367" s="278">
        <v>20</v>
      </c>
      <c r="K367" s="278">
        <v>1</v>
      </c>
      <c r="L367" s="278">
        <v>3</v>
      </c>
      <c r="M367" s="278">
        <v>5</v>
      </c>
      <c r="N367" s="278" t="s">
        <v>236</v>
      </c>
      <c r="O367" s="278">
        <v>278</v>
      </c>
      <c r="P367" s="278">
        <v>218</v>
      </c>
    </row>
    <row r="368" spans="1:16" ht="15.75" customHeight="1">
      <c r="A368" s="301"/>
      <c r="B368" s="74" t="s">
        <v>707</v>
      </c>
      <c r="C368" s="310">
        <f t="shared" si="13"/>
        <v>35</v>
      </c>
      <c r="D368" s="278" t="s">
        <v>236</v>
      </c>
      <c r="E368" s="278" t="s">
        <v>236</v>
      </c>
      <c r="F368" s="278" t="s">
        <v>236</v>
      </c>
      <c r="G368" s="278" t="s">
        <v>236</v>
      </c>
      <c r="H368" s="278" t="s">
        <v>236</v>
      </c>
      <c r="I368" s="278" t="s">
        <v>236</v>
      </c>
      <c r="J368" s="278">
        <v>25</v>
      </c>
      <c r="K368" s="278" t="s">
        <v>236</v>
      </c>
      <c r="L368" s="278" t="s">
        <v>236</v>
      </c>
      <c r="M368" s="278">
        <v>10</v>
      </c>
      <c r="N368" s="278" t="s">
        <v>236</v>
      </c>
      <c r="O368" s="278">
        <v>1099</v>
      </c>
      <c r="P368" s="278">
        <v>1079</v>
      </c>
    </row>
    <row r="369" spans="1:16" ht="15.75" customHeight="1">
      <c r="A369" s="301"/>
      <c r="B369" s="74" t="s">
        <v>708</v>
      </c>
      <c r="C369" s="310">
        <f t="shared" si="13"/>
        <v>14</v>
      </c>
      <c r="D369" s="278" t="s">
        <v>236</v>
      </c>
      <c r="E369" s="278" t="s">
        <v>236</v>
      </c>
      <c r="F369" s="278" t="s">
        <v>236</v>
      </c>
      <c r="G369" s="278" t="s">
        <v>236</v>
      </c>
      <c r="H369" s="278" t="s">
        <v>236</v>
      </c>
      <c r="I369" s="278" t="s">
        <v>236</v>
      </c>
      <c r="J369" s="278">
        <v>7</v>
      </c>
      <c r="K369" s="278" t="s">
        <v>236</v>
      </c>
      <c r="L369" s="278">
        <v>2</v>
      </c>
      <c r="M369" s="278">
        <v>5</v>
      </c>
      <c r="N369" s="278" t="s">
        <v>236</v>
      </c>
      <c r="O369" s="278">
        <v>97</v>
      </c>
      <c r="P369" s="278">
        <v>84</v>
      </c>
    </row>
    <row r="370" spans="1:16" ht="15.75" customHeight="1">
      <c r="A370" s="301"/>
      <c r="B370" s="74" t="s">
        <v>709</v>
      </c>
      <c r="C370" s="310">
        <f t="shared" si="13"/>
        <v>1</v>
      </c>
      <c r="D370" s="278" t="s">
        <v>236</v>
      </c>
      <c r="E370" s="278" t="s">
        <v>236</v>
      </c>
      <c r="F370" s="278" t="s">
        <v>236</v>
      </c>
      <c r="G370" s="278" t="s">
        <v>236</v>
      </c>
      <c r="H370" s="278" t="s">
        <v>236</v>
      </c>
      <c r="I370" s="278" t="s">
        <v>236</v>
      </c>
      <c r="J370" s="278" t="s">
        <v>236</v>
      </c>
      <c r="K370" s="278" t="s">
        <v>236</v>
      </c>
      <c r="L370" s="278">
        <v>1</v>
      </c>
      <c r="M370" s="278" t="s">
        <v>236</v>
      </c>
      <c r="N370" s="278" t="s">
        <v>236</v>
      </c>
      <c r="O370" s="314" t="s">
        <v>906</v>
      </c>
      <c r="P370" s="314" t="s">
        <v>906</v>
      </c>
    </row>
    <row r="371" spans="1:16" ht="15" customHeight="1">
      <c r="A371" s="301"/>
      <c r="B371" s="74" t="s">
        <v>710</v>
      </c>
      <c r="C371" s="310">
        <f t="shared" si="13"/>
        <v>8</v>
      </c>
      <c r="D371" s="278" t="s">
        <v>236</v>
      </c>
      <c r="E371" s="278" t="s">
        <v>236</v>
      </c>
      <c r="F371" s="278" t="s">
        <v>236</v>
      </c>
      <c r="G371" s="278" t="s">
        <v>236</v>
      </c>
      <c r="H371" s="278" t="s">
        <v>236</v>
      </c>
      <c r="I371" s="278" t="s">
        <v>236</v>
      </c>
      <c r="J371" s="278">
        <v>1</v>
      </c>
      <c r="K371" s="278" t="s">
        <v>236</v>
      </c>
      <c r="L371" s="278">
        <v>1</v>
      </c>
      <c r="M371" s="278">
        <v>6</v>
      </c>
      <c r="N371" s="278" t="s">
        <v>236</v>
      </c>
      <c r="O371" s="278">
        <v>467</v>
      </c>
      <c r="P371" s="278">
        <v>458</v>
      </c>
    </row>
    <row r="372" spans="1:16" ht="15" customHeight="1">
      <c r="A372" s="301"/>
      <c r="B372" s="74" t="s">
        <v>711</v>
      </c>
      <c r="C372" s="310">
        <f t="shared" si="13"/>
        <v>8</v>
      </c>
      <c r="D372" s="278" t="s">
        <v>236</v>
      </c>
      <c r="E372" s="278" t="s">
        <v>236</v>
      </c>
      <c r="F372" s="278" t="s">
        <v>236</v>
      </c>
      <c r="G372" s="278" t="s">
        <v>236</v>
      </c>
      <c r="H372" s="278" t="s">
        <v>236</v>
      </c>
      <c r="I372" s="278" t="s">
        <v>236</v>
      </c>
      <c r="J372" s="278">
        <v>3</v>
      </c>
      <c r="K372" s="278" t="s">
        <v>236</v>
      </c>
      <c r="L372" s="278" t="s">
        <v>236</v>
      </c>
      <c r="M372" s="278">
        <v>5</v>
      </c>
      <c r="N372" s="278" t="s">
        <v>236</v>
      </c>
      <c r="O372" s="278">
        <v>878</v>
      </c>
      <c r="P372" s="278">
        <v>827</v>
      </c>
    </row>
    <row r="373" spans="1:16" s="302" customFormat="1" ht="15" customHeight="1">
      <c r="A373" s="524" t="s">
        <v>712</v>
      </c>
      <c r="B373" s="516"/>
      <c r="C373" s="402">
        <f>SUM(C374:C414)</f>
        <v>252</v>
      </c>
      <c r="D373" s="401" t="s">
        <v>253</v>
      </c>
      <c r="E373" s="401" t="s">
        <v>253</v>
      </c>
      <c r="F373" s="401">
        <f aca="true" t="shared" si="14" ref="F373:N373">SUM(F374:F414)</f>
        <v>31</v>
      </c>
      <c r="G373" s="401">
        <f t="shared" si="14"/>
        <v>15</v>
      </c>
      <c r="H373" s="401">
        <f t="shared" si="14"/>
        <v>2</v>
      </c>
      <c r="I373" s="401">
        <f t="shared" si="14"/>
        <v>9</v>
      </c>
      <c r="J373" s="401">
        <f t="shared" si="14"/>
        <v>82</v>
      </c>
      <c r="K373" s="401">
        <f t="shared" si="14"/>
        <v>1</v>
      </c>
      <c r="L373" s="401">
        <f t="shared" si="14"/>
        <v>12</v>
      </c>
      <c r="M373" s="401">
        <f t="shared" si="14"/>
        <v>96</v>
      </c>
      <c r="N373" s="401">
        <f t="shared" si="14"/>
        <v>4</v>
      </c>
      <c r="O373" s="398">
        <v>2122</v>
      </c>
      <c r="P373" s="398">
        <v>1765</v>
      </c>
    </row>
    <row r="374" spans="1:16" ht="15" customHeight="1">
      <c r="A374" s="301"/>
      <c r="B374" s="74" t="s">
        <v>991</v>
      </c>
      <c r="C374" s="310">
        <f>SUM(D374:N374)</f>
        <v>35</v>
      </c>
      <c r="D374" s="278" t="s">
        <v>236</v>
      </c>
      <c r="E374" s="278" t="s">
        <v>236</v>
      </c>
      <c r="F374" s="278">
        <v>7</v>
      </c>
      <c r="G374" s="278">
        <v>3</v>
      </c>
      <c r="H374" s="278" t="s">
        <v>236</v>
      </c>
      <c r="I374" s="278">
        <v>1</v>
      </c>
      <c r="J374" s="278">
        <v>11</v>
      </c>
      <c r="K374" s="278" t="s">
        <v>236</v>
      </c>
      <c r="L374" s="278">
        <v>2</v>
      </c>
      <c r="M374" s="278">
        <v>9</v>
      </c>
      <c r="N374" s="278">
        <v>2</v>
      </c>
      <c r="O374" s="278">
        <v>721</v>
      </c>
      <c r="P374" s="278">
        <v>643</v>
      </c>
    </row>
    <row r="375" spans="1:16" ht="15" customHeight="1">
      <c r="A375" s="301"/>
      <c r="B375" s="74" t="s">
        <v>713</v>
      </c>
      <c r="C375" s="310">
        <f>SUM(D375:N375)</f>
        <v>2</v>
      </c>
      <c r="D375" s="278" t="s">
        <v>236</v>
      </c>
      <c r="E375" s="278" t="s">
        <v>236</v>
      </c>
      <c r="F375" s="278" t="s">
        <v>236</v>
      </c>
      <c r="G375" s="278" t="s">
        <v>236</v>
      </c>
      <c r="H375" s="278" t="s">
        <v>236</v>
      </c>
      <c r="I375" s="278" t="s">
        <v>236</v>
      </c>
      <c r="J375" s="278" t="s">
        <v>236</v>
      </c>
      <c r="K375" s="278" t="s">
        <v>236</v>
      </c>
      <c r="L375" s="278" t="s">
        <v>236</v>
      </c>
      <c r="M375" s="278">
        <v>1</v>
      </c>
      <c r="N375" s="278">
        <v>1</v>
      </c>
      <c r="O375" s="278">
        <v>137</v>
      </c>
      <c r="P375" s="278">
        <v>133</v>
      </c>
    </row>
    <row r="376" spans="1:16" ht="15" customHeight="1">
      <c r="A376" s="301"/>
      <c r="B376" s="74" t="s">
        <v>714</v>
      </c>
      <c r="C376" s="310">
        <f>SUM(D376:N376)</f>
        <v>2</v>
      </c>
      <c r="D376" s="278" t="s">
        <v>236</v>
      </c>
      <c r="E376" s="278" t="s">
        <v>236</v>
      </c>
      <c r="F376" s="278" t="s">
        <v>236</v>
      </c>
      <c r="G376" s="278" t="s">
        <v>236</v>
      </c>
      <c r="H376" s="278" t="s">
        <v>236</v>
      </c>
      <c r="I376" s="278" t="s">
        <v>236</v>
      </c>
      <c r="J376" s="278">
        <v>2</v>
      </c>
      <c r="K376" s="278" t="s">
        <v>236</v>
      </c>
      <c r="L376" s="278" t="s">
        <v>236</v>
      </c>
      <c r="M376" s="278" t="s">
        <v>236</v>
      </c>
      <c r="N376" s="278" t="s">
        <v>236</v>
      </c>
      <c r="O376" s="278">
        <v>3</v>
      </c>
      <c r="P376" s="278" t="s">
        <v>908</v>
      </c>
    </row>
    <row r="377" spans="1:16" ht="15" customHeight="1">
      <c r="A377" s="301"/>
      <c r="B377" s="264" t="s">
        <v>877</v>
      </c>
      <c r="C377" s="310">
        <f>SUM(D377:N377)</f>
        <v>13</v>
      </c>
      <c r="D377" s="278" t="s">
        <v>236</v>
      </c>
      <c r="E377" s="278" t="s">
        <v>236</v>
      </c>
      <c r="F377" s="278">
        <v>1</v>
      </c>
      <c r="G377" s="278" t="s">
        <v>236</v>
      </c>
      <c r="H377" s="278" t="s">
        <v>236</v>
      </c>
      <c r="I377" s="278" t="s">
        <v>236</v>
      </c>
      <c r="J377" s="278">
        <v>4</v>
      </c>
      <c r="K377" s="278" t="s">
        <v>236</v>
      </c>
      <c r="L377" s="278" t="s">
        <v>236</v>
      </c>
      <c r="M377" s="278">
        <v>8</v>
      </c>
      <c r="N377" s="278" t="s">
        <v>236</v>
      </c>
      <c r="O377" s="278">
        <v>67</v>
      </c>
      <c r="P377" s="278">
        <v>53</v>
      </c>
    </row>
    <row r="378" spans="1:16" ht="15" customHeight="1">
      <c r="A378" s="301"/>
      <c r="B378" s="74" t="s">
        <v>715</v>
      </c>
      <c r="C378" s="311" t="s">
        <v>236</v>
      </c>
      <c r="D378" s="307" t="s">
        <v>236</v>
      </c>
      <c r="E378" s="307" t="s">
        <v>236</v>
      </c>
      <c r="F378" s="307" t="s">
        <v>236</v>
      </c>
      <c r="G378" s="307" t="s">
        <v>236</v>
      </c>
      <c r="H378" s="307" t="s">
        <v>236</v>
      </c>
      <c r="I378" s="307" t="s">
        <v>236</v>
      </c>
      <c r="J378" s="307" t="s">
        <v>236</v>
      </c>
      <c r="K378" s="307" t="s">
        <v>236</v>
      </c>
      <c r="L378" s="307" t="s">
        <v>236</v>
      </c>
      <c r="M378" s="307" t="s">
        <v>236</v>
      </c>
      <c r="N378" s="307" t="s">
        <v>236</v>
      </c>
      <c r="O378" s="307" t="s">
        <v>236</v>
      </c>
      <c r="P378" s="307" t="s">
        <v>236</v>
      </c>
    </row>
    <row r="379" spans="1:16" ht="15" customHeight="1">
      <c r="A379" s="301"/>
      <c r="B379" s="74" t="s">
        <v>716</v>
      </c>
      <c r="C379" s="310">
        <f>SUM(D379:N379)</f>
        <v>3</v>
      </c>
      <c r="D379" s="278" t="s">
        <v>236</v>
      </c>
      <c r="E379" s="278" t="s">
        <v>236</v>
      </c>
      <c r="F379" s="278">
        <v>1</v>
      </c>
      <c r="G379" s="278" t="s">
        <v>236</v>
      </c>
      <c r="H379" s="278" t="s">
        <v>236</v>
      </c>
      <c r="I379" s="278" t="s">
        <v>236</v>
      </c>
      <c r="J379" s="278" t="s">
        <v>236</v>
      </c>
      <c r="K379" s="278" t="s">
        <v>236</v>
      </c>
      <c r="L379" s="278" t="s">
        <v>236</v>
      </c>
      <c r="M379" s="278">
        <v>2</v>
      </c>
      <c r="N379" s="278" t="s">
        <v>236</v>
      </c>
      <c r="O379" s="278">
        <v>6</v>
      </c>
      <c r="P379" s="278">
        <v>4</v>
      </c>
    </row>
    <row r="380" spans="1:16" ht="15" customHeight="1">
      <c r="A380" s="301"/>
      <c r="B380" s="74" t="s">
        <v>717</v>
      </c>
      <c r="C380" s="311" t="s">
        <v>236</v>
      </c>
      <c r="D380" s="307" t="s">
        <v>236</v>
      </c>
      <c r="E380" s="307" t="s">
        <v>236</v>
      </c>
      <c r="F380" s="307" t="s">
        <v>236</v>
      </c>
      <c r="G380" s="307" t="s">
        <v>236</v>
      </c>
      <c r="H380" s="307" t="s">
        <v>236</v>
      </c>
      <c r="I380" s="307" t="s">
        <v>236</v>
      </c>
      <c r="J380" s="307" t="s">
        <v>236</v>
      </c>
      <c r="K380" s="307" t="s">
        <v>236</v>
      </c>
      <c r="L380" s="307" t="s">
        <v>236</v>
      </c>
      <c r="M380" s="307" t="s">
        <v>236</v>
      </c>
      <c r="N380" s="307" t="s">
        <v>236</v>
      </c>
      <c r="O380" s="307" t="s">
        <v>236</v>
      </c>
      <c r="P380" s="307" t="s">
        <v>236</v>
      </c>
    </row>
    <row r="381" spans="1:16" ht="15" customHeight="1">
      <c r="A381" s="301"/>
      <c r="B381" s="74" t="s">
        <v>718</v>
      </c>
      <c r="C381" s="311" t="s">
        <v>236</v>
      </c>
      <c r="D381" s="307" t="s">
        <v>236</v>
      </c>
      <c r="E381" s="307" t="s">
        <v>236</v>
      </c>
      <c r="F381" s="307" t="s">
        <v>236</v>
      </c>
      <c r="G381" s="307" t="s">
        <v>236</v>
      </c>
      <c r="H381" s="307" t="s">
        <v>236</v>
      </c>
      <c r="I381" s="307" t="s">
        <v>236</v>
      </c>
      <c r="J381" s="307" t="s">
        <v>236</v>
      </c>
      <c r="K381" s="307" t="s">
        <v>236</v>
      </c>
      <c r="L381" s="307" t="s">
        <v>236</v>
      </c>
      <c r="M381" s="307" t="s">
        <v>236</v>
      </c>
      <c r="N381" s="307" t="s">
        <v>236</v>
      </c>
      <c r="O381" s="307" t="s">
        <v>236</v>
      </c>
      <c r="P381" s="307" t="s">
        <v>236</v>
      </c>
    </row>
    <row r="382" spans="1:16" ht="15" customHeight="1">
      <c r="A382" s="301"/>
      <c r="B382" s="74" t="s">
        <v>719</v>
      </c>
      <c r="C382" s="310">
        <f aca="true" t="shared" si="15" ref="C382:C387">SUM(D382:N382)</f>
        <v>3</v>
      </c>
      <c r="D382" s="278" t="s">
        <v>236</v>
      </c>
      <c r="E382" s="278" t="s">
        <v>236</v>
      </c>
      <c r="F382" s="278">
        <v>1</v>
      </c>
      <c r="G382" s="278" t="s">
        <v>236</v>
      </c>
      <c r="H382" s="278" t="s">
        <v>236</v>
      </c>
      <c r="I382" s="278" t="s">
        <v>236</v>
      </c>
      <c r="J382" s="278" t="s">
        <v>236</v>
      </c>
      <c r="K382" s="278" t="s">
        <v>236</v>
      </c>
      <c r="L382" s="278">
        <v>2</v>
      </c>
      <c r="M382" s="278" t="s">
        <v>236</v>
      </c>
      <c r="N382" s="278" t="s">
        <v>236</v>
      </c>
      <c r="O382" s="278">
        <v>9</v>
      </c>
      <c r="P382" s="278">
        <v>8</v>
      </c>
    </row>
    <row r="383" spans="1:16" ht="15" customHeight="1">
      <c r="A383" s="301"/>
      <c r="B383" s="74" t="s">
        <v>720</v>
      </c>
      <c r="C383" s="310">
        <f t="shared" si="15"/>
        <v>4</v>
      </c>
      <c r="D383" s="278" t="s">
        <v>236</v>
      </c>
      <c r="E383" s="278" t="s">
        <v>236</v>
      </c>
      <c r="F383" s="278">
        <v>2</v>
      </c>
      <c r="G383" s="278">
        <v>1</v>
      </c>
      <c r="H383" s="278" t="s">
        <v>236</v>
      </c>
      <c r="I383" s="278" t="s">
        <v>236</v>
      </c>
      <c r="J383" s="278" t="s">
        <v>236</v>
      </c>
      <c r="K383" s="278" t="s">
        <v>236</v>
      </c>
      <c r="L383" s="278" t="s">
        <v>236</v>
      </c>
      <c r="M383" s="278">
        <v>1</v>
      </c>
      <c r="N383" s="278" t="s">
        <v>236</v>
      </c>
      <c r="O383" s="278">
        <v>11</v>
      </c>
      <c r="P383" s="278">
        <v>4</v>
      </c>
    </row>
    <row r="384" spans="1:16" ht="15" customHeight="1">
      <c r="A384" s="301"/>
      <c r="B384" s="74" t="s">
        <v>721</v>
      </c>
      <c r="C384" s="310">
        <f t="shared" si="15"/>
        <v>1</v>
      </c>
      <c r="D384" s="278" t="s">
        <v>236</v>
      </c>
      <c r="E384" s="278" t="s">
        <v>236</v>
      </c>
      <c r="F384" s="278" t="s">
        <v>236</v>
      </c>
      <c r="G384" s="278" t="s">
        <v>236</v>
      </c>
      <c r="H384" s="278" t="s">
        <v>236</v>
      </c>
      <c r="I384" s="278" t="s">
        <v>236</v>
      </c>
      <c r="J384" s="278" t="s">
        <v>236</v>
      </c>
      <c r="K384" s="278" t="s">
        <v>236</v>
      </c>
      <c r="L384" s="278">
        <v>1</v>
      </c>
      <c r="M384" s="278" t="s">
        <v>236</v>
      </c>
      <c r="N384" s="278" t="s">
        <v>236</v>
      </c>
      <c r="O384" s="314" t="s">
        <v>906</v>
      </c>
      <c r="P384" s="314" t="s">
        <v>906</v>
      </c>
    </row>
    <row r="385" spans="1:16" ht="15" customHeight="1">
      <c r="A385" s="301"/>
      <c r="B385" s="74" t="s">
        <v>722</v>
      </c>
      <c r="C385" s="310">
        <f t="shared" si="15"/>
        <v>20</v>
      </c>
      <c r="D385" s="278" t="s">
        <v>236</v>
      </c>
      <c r="E385" s="278" t="s">
        <v>236</v>
      </c>
      <c r="F385" s="278" t="s">
        <v>236</v>
      </c>
      <c r="G385" s="278" t="s">
        <v>236</v>
      </c>
      <c r="H385" s="278">
        <v>1</v>
      </c>
      <c r="I385" s="278">
        <v>1</v>
      </c>
      <c r="J385" s="278">
        <v>7</v>
      </c>
      <c r="K385" s="278">
        <v>1</v>
      </c>
      <c r="L385" s="278" t="s">
        <v>236</v>
      </c>
      <c r="M385" s="278">
        <v>9</v>
      </c>
      <c r="N385" s="278">
        <v>1</v>
      </c>
      <c r="O385" s="278">
        <v>269</v>
      </c>
      <c r="P385" s="278">
        <v>262</v>
      </c>
    </row>
    <row r="386" spans="1:16" ht="15" customHeight="1">
      <c r="A386" s="301"/>
      <c r="B386" s="74" t="s">
        <v>723</v>
      </c>
      <c r="C386" s="310">
        <f t="shared" si="15"/>
        <v>5</v>
      </c>
      <c r="D386" s="278" t="s">
        <v>236</v>
      </c>
      <c r="E386" s="278" t="s">
        <v>236</v>
      </c>
      <c r="F386" s="278" t="s">
        <v>236</v>
      </c>
      <c r="G386" s="278" t="s">
        <v>236</v>
      </c>
      <c r="H386" s="278" t="s">
        <v>236</v>
      </c>
      <c r="I386" s="278">
        <v>1</v>
      </c>
      <c r="J386" s="278">
        <v>2</v>
      </c>
      <c r="K386" s="278" t="s">
        <v>236</v>
      </c>
      <c r="L386" s="278" t="s">
        <v>236</v>
      </c>
      <c r="M386" s="278">
        <v>2</v>
      </c>
      <c r="N386" s="278" t="s">
        <v>236</v>
      </c>
      <c r="O386" s="278">
        <v>61</v>
      </c>
      <c r="P386" s="278">
        <v>52</v>
      </c>
    </row>
    <row r="387" spans="1:16" ht="15" customHeight="1">
      <c r="A387" s="301"/>
      <c r="B387" s="74" t="s">
        <v>724</v>
      </c>
      <c r="C387" s="310">
        <f t="shared" si="15"/>
        <v>4</v>
      </c>
      <c r="D387" s="278" t="s">
        <v>236</v>
      </c>
      <c r="E387" s="278" t="s">
        <v>236</v>
      </c>
      <c r="F387" s="278" t="s">
        <v>236</v>
      </c>
      <c r="G387" s="278" t="s">
        <v>236</v>
      </c>
      <c r="H387" s="278" t="s">
        <v>236</v>
      </c>
      <c r="I387" s="278" t="s">
        <v>236</v>
      </c>
      <c r="J387" s="278" t="s">
        <v>236</v>
      </c>
      <c r="K387" s="278" t="s">
        <v>236</v>
      </c>
      <c r="L387" s="278" t="s">
        <v>236</v>
      </c>
      <c r="M387" s="278">
        <v>4</v>
      </c>
      <c r="N387" s="278" t="s">
        <v>236</v>
      </c>
      <c r="O387" s="278">
        <v>47</v>
      </c>
      <c r="P387" s="278">
        <v>44</v>
      </c>
    </row>
    <row r="388" spans="1:16" ht="15" customHeight="1">
      <c r="A388" s="301"/>
      <c r="B388" s="74" t="s">
        <v>725</v>
      </c>
      <c r="C388" s="311" t="s">
        <v>236</v>
      </c>
      <c r="D388" s="307" t="s">
        <v>236</v>
      </c>
      <c r="E388" s="307" t="s">
        <v>236</v>
      </c>
      <c r="F388" s="307" t="s">
        <v>236</v>
      </c>
      <c r="G388" s="307" t="s">
        <v>236</v>
      </c>
      <c r="H388" s="307" t="s">
        <v>236</v>
      </c>
      <c r="I388" s="307" t="s">
        <v>236</v>
      </c>
      <c r="J388" s="307" t="s">
        <v>236</v>
      </c>
      <c r="K388" s="307" t="s">
        <v>236</v>
      </c>
      <c r="L388" s="307" t="s">
        <v>236</v>
      </c>
      <c r="M388" s="307" t="s">
        <v>236</v>
      </c>
      <c r="N388" s="307" t="s">
        <v>236</v>
      </c>
      <c r="O388" s="307" t="s">
        <v>236</v>
      </c>
      <c r="P388" s="307" t="s">
        <v>236</v>
      </c>
    </row>
    <row r="389" spans="1:16" ht="15" customHeight="1">
      <c r="A389" s="301"/>
      <c r="B389" s="74" t="s">
        <v>726</v>
      </c>
      <c r="C389" s="311" t="s">
        <v>236</v>
      </c>
      <c r="D389" s="307" t="s">
        <v>236</v>
      </c>
      <c r="E389" s="307" t="s">
        <v>236</v>
      </c>
      <c r="F389" s="307" t="s">
        <v>236</v>
      </c>
      <c r="G389" s="307" t="s">
        <v>236</v>
      </c>
      <c r="H389" s="307" t="s">
        <v>236</v>
      </c>
      <c r="I389" s="307" t="s">
        <v>236</v>
      </c>
      <c r="J389" s="307" t="s">
        <v>236</v>
      </c>
      <c r="K389" s="307" t="s">
        <v>236</v>
      </c>
      <c r="L389" s="307" t="s">
        <v>236</v>
      </c>
      <c r="M389" s="307" t="s">
        <v>236</v>
      </c>
      <c r="N389" s="307" t="s">
        <v>236</v>
      </c>
      <c r="O389" s="307" t="s">
        <v>236</v>
      </c>
      <c r="P389" s="307" t="s">
        <v>236</v>
      </c>
    </row>
    <row r="390" spans="1:16" ht="15" customHeight="1">
      <c r="A390" s="301"/>
      <c r="B390" s="74" t="s">
        <v>727</v>
      </c>
      <c r="C390" s="311" t="s">
        <v>236</v>
      </c>
      <c r="D390" s="307" t="s">
        <v>236</v>
      </c>
      <c r="E390" s="307" t="s">
        <v>236</v>
      </c>
      <c r="F390" s="307" t="s">
        <v>236</v>
      </c>
      <c r="G390" s="307" t="s">
        <v>236</v>
      </c>
      <c r="H390" s="307" t="s">
        <v>236</v>
      </c>
      <c r="I390" s="307" t="s">
        <v>236</v>
      </c>
      <c r="J390" s="307" t="s">
        <v>236</v>
      </c>
      <c r="K390" s="307" t="s">
        <v>236</v>
      </c>
      <c r="L390" s="307" t="s">
        <v>236</v>
      </c>
      <c r="M390" s="307" t="s">
        <v>236</v>
      </c>
      <c r="N390" s="307" t="s">
        <v>236</v>
      </c>
      <c r="O390" s="307" t="s">
        <v>236</v>
      </c>
      <c r="P390" s="307" t="s">
        <v>236</v>
      </c>
    </row>
    <row r="391" spans="1:16" ht="15" customHeight="1">
      <c r="A391" s="301"/>
      <c r="B391" s="74" t="s">
        <v>728</v>
      </c>
      <c r="C391" s="311" t="s">
        <v>236</v>
      </c>
      <c r="D391" s="307" t="s">
        <v>236</v>
      </c>
      <c r="E391" s="307" t="s">
        <v>236</v>
      </c>
      <c r="F391" s="307" t="s">
        <v>236</v>
      </c>
      <c r="G391" s="307" t="s">
        <v>236</v>
      </c>
      <c r="H391" s="307" t="s">
        <v>236</v>
      </c>
      <c r="I391" s="307" t="s">
        <v>236</v>
      </c>
      <c r="J391" s="307" t="s">
        <v>236</v>
      </c>
      <c r="K391" s="307" t="s">
        <v>236</v>
      </c>
      <c r="L391" s="307" t="s">
        <v>236</v>
      </c>
      <c r="M391" s="307" t="s">
        <v>236</v>
      </c>
      <c r="N391" s="307" t="s">
        <v>236</v>
      </c>
      <c r="O391" s="307" t="s">
        <v>236</v>
      </c>
      <c r="P391" s="307" t="s">
        <v>236</v>
      </c>
    </row>
    <row r="392" spans="1:16" ht="15" customHeight="1">
      <c r="A392" s="301"/>
      <c r="B392" s="74" t="s">
        <v>729</v>
      </c>
      <c r="C392" s="311" t="s">
        <v>236</v>
      </c>
      <c r="D392" s="307" t="s">
        <v>236</v>
      </c>
      <c r="E392" s="307" t="s">
        <v>236</v>
      </c>
      <c r="F392" s="307" t="s">
        <v>236</v>
      </c>
      <c r="G392" s="307" t="s">
        <v>236</v>
      </c>
      <c r="H392" s="307" t="s">
        <v>236</v>
      </c>
      <c r="I392" s="307" t="s">
        <v>236</v>
      </c>
      <c r="J392" s="307" t="s">
        <v>236</v>
      </c>
      <c r="K392" s="307" t="s">
        <v>236</v>
      </c>
      <c r="L392" s="307" t="s">
        <v>236</v>
      </c>
      <c r="M392" s="307" t="s">
        <v>236</v>
      </c>
      <c r="N392" s="307" t="s">
        <v>236</v>
      </c>
      <c r="O392" s="307" t="s">
        <v>236</v>
      </c>
      <c r="P392" s="307" t="s">
        <v>236</v>
      </c>
    </row>
    <row r="393" spans="1:16" ht="15" customHeight="1">
      <c r="A393" s="301"/>
      <c r="B393" s="74" t="s">
        <v>730</v>
      </c>
      <c r="C393" s="311" t="s">
        <v>236</v>
      </c>
      <c r="D393" s="307" t="s">
        <v>236</v>
      </c>
      <c r="E393" s="307" t="s">
        <v>236</v>
      </c>
      <c r="F393" s="307" t="s">
        <v>236</v>
      </c>
      <c r="G393" s="307" t="s">
        <v>236</v>
      </c>
      <c r="H393" s="307" t="s">
        <v>236</v>
      </c>
      <c r="I393" s="307" t="s">
        <v>236</v>
      </c>
      <c r="J393" s="307" t="s">
        <v>236</v>
      </c>
      <c r="K393" s="307" t="s">
        <v>236</v>
      </c>
      <c r="L393" s="307" t="s">
        <v>236</v>
      </c>
      <c r="M393" s="307" t="s">
        <v>236</v>
      </c>
      <c r="N393" s="307" t="s">
        <v>236</v>
      </c>
      <c r="O393" s="307" t="s">
        <v>236</v>
      </c>
      <c r="P393" s="307" t="s">
        <v>236</v>
      </c>
    </row>
    <row r="394" spans="1:16" ht="15" customHeight="1">
      <c r="A394" s="301"/>
      <c r="B394" s="74" t="s">
        <v>731</v>
      </c>
      <c r="C394" s="311" t="s">
        <v>236</v>
      </c>
      <c r="D394" s="307" t="s">
        <v>236</v>
      </c>
      <c r="E394" s="307" t="s">
        <v>236</v>
      </c>
      <c r="F394" s="307" t="s">
        <v>236</v>
      </c>
      <c r="G394" s="307" t="s">
        <v>236</v>
      </c>
      <c r="H394" s="307" t="s">
        <v>236</v>
      </c>
      <c r="I394" s="307" t="s">
        <v>236</v>
      </c>
      <c r="J394" s="307" t="s">
        <v>236</v>
      </c>
      <c r="K394" s="307" t="s">
        <v>236</v>
      </c>
      <c r="L394" s="307" t="s">
        <v>236</v>
      </c>
      <c r="M394" s="307" t="s">
        <v>236</v>
      </c>
      <c r="N394" s="307" t="s">
        <v>236</v>
      </c>
      <c r="O394" s="307" t="s">
        <v>236</v>
      </c>
      <c r="P394" s="307" t="s">
        <v>236</v>
      </c>
    </row>
    <row r="395" spans="1:16" ht="15" customHeight="1">
      <c r="A395" s="301"/>
      <c r="B395" s="74" t="s">
        <v>732</v>
      </c>
      <c r="C395" s="311" t="s">
        <v>236</v>
      </c>
      <c r="D395" s="307" t="s">
        <v>236</v>
      </c>
      <c r="E395" s="307" t="s">
        <v>236</v>
      </c>
      <c r="F395" s="307" t="s">
        <v>236</v>
      </c>
      <c r="G395" s="307" t="s">
        <v>236</v>
      </c>
      <c r="H395" s="307" t="s">
        <v>236</v>
      </c>
      <c r="I395" s="307" t="s">
        <v>236</v>
      </c>
      <c r="J395" s="307" t="s">
        <v>236</v>
      </c>
      <c r="K395" s="307" t="s">
        <v>236</v>
      </c>
      <c r="L395" s="307" t="s">
        <v>236</v>
      </c>
      <c r="M395" s="307" t="s">
        <v>236</v>
      </c>
      <c r="N395" s="307" t="s">
        <v>236</v>
      </c>
      <c r="O395" s="307" t="s">
        <v>236</v>
      </c>
      <c r="P395" s="307" t="s">
        <v>236</v>
      </c>
    </row>
    <row r="396" spans="1:16" ht="15" customHeight="1" thickBot="1">
      <c r="A396" s="75"/>
      <c r="B396" s="210" t="s">
        <v>733</v>
      </c>
      <c r="C396" s="313" t="s">
        <v>236</v>
      </c>
      <c r="D396" s="309" t="s">
        <v>236</v>
      </c>
      <c r="E396" s="309" t="s">
        <v>236</v>
      </c>
      <c r="F396" s="309" t="s">
        <v>236</v>
      </c>
      <c r="G396" s="309" t="s">
        <v>236</v>
      </c>
      <c r="H396" s="309" t="s">
        <v>236</v>
      </c>
      <c r="I396" s="309" t="s">
        <v>236</v>
      </c>
      <c r="J396" s="309" t="s">
        <v>236</v>
      </c>
      <c r="K396" s="309" t="s">
        <v>236</v>
      </c>
      <c r="L396" s="309" t="s">
        <v>236</v>
      </c>
      <c r="M396" s="309" t="s">
        <v>236</v>
      </c>
      <c r="N396" s="309" t="s">
        <v>236</v>
      </c>
      <c r="O396" s="309" t="s">
        <v>236</v>
      </c>
      <c r="P396" s="309" t="s">
        <v>236</v>
      </c>
    </row>
    <row r="397" spans="1:16" ht="15" customHeight="1">
      <c r="A397" s="301"/>
      <c r="B397" s="74" t="s">
        <v>734</v>
      </c>
      <c r="C397" s="310">
        <f>SUM(D397:N397)</f>
        <v>33</v>
      </c>
      <c r="D397" s="278" t="s">
        <v>236</v>
      </c>
      <c r="E397" s="278" t="s">
        <v>236</v>
      </c>
      <c r="F397" s="278">
        <v>2</v>
      </c>
      <c r="G397" s="278">
        <v>3</v>
      </c>
      <c r="H397" s="278" t="s">
        <v>236</v>
      </c>
      <c r="I397" s="278">
        <v>1</v>
      </c>
      <c r="J397" s="278">
        <v>9</v>
      </c>
      <c r="K397" s="278" t="s">
        <v>236</v>
      </c>
      <c r="L397" s="278">
        <v>3</v>
      </c>
      <c r="M397" s="278">
        <v>15</v>
      </c>
      <c r="N397" s="278" t="s">
        <v>236</v>
      </c>
      <c r="O397" s="278">
        <v>182</v>
      </c>
      <c r="P397" s="278">
        <v>133</v>
      </c>
    </row>
    <row r="398" spans="1:16" ht="15" customHeight="1">
      <c r="A398" s="301"/>
      <c r="B398" s="74" t="s">
        <v>735</v>
      </c>
      <c r="C398" s="310">
        <f>SUM(D398:N398)</f>
        <v>15</v>
      </c>
      <c r="D398" s="278" t="s">
        <v>236</v>
      </c>
      <c r="E398" s="278" t="s">
        <v>236</v>
      </c>
      <c r="F398" s="278">
        <v>3</v>
      </c>
      <c r="G398" s="278">
        <v>1</v>
      </c>
      <c r="H398" s="278" t="s">
        <v>236</v>
      </c>
      <c r="I398" s="278">
        <v>1</v>
      </c>
      <c r="J398" s="278">
        <v>4</v>
      </c>
      <c r="K398" s="278" t="s">
        <v>236</v>
      </c>
      <c r="L398" s="278" t="s">
        <v>236</v>
      </c>
      <c r="M398" s="278">
        <v>6</v>
      </c>
      <c r="N398" s="278" t="s">
        <v>236</v>
      </c>
      <c r="O398" s="278">
        <v>66</v>
      </c>
      <c r="P398" s="278">
        <v>46</v>
      </c>
    </row>
    <row r="399" spans="1:16" ht="15" customHeight="1">
      <c r="A399" s="301"/>
      <c r="B399" s="74" t="s">
        <v>736</v>
      </c>
      <c r="C399" s="310">
        <f>SUM(D399:N399)</f>
        <v>2</v>
      </c>
      <c r="D399" s="278" t="s">
        <v>236</v>
      </c>
      <c r="E399" s="278" t="s">
        <v>236</v>
      </c>
      <c r="F399" s="278">
        <v>1</v>
      </c>
      <c r="G399" s="278" t="s">
        <v>236</v>
      </c>
      <c r="H399" s="278" t="s">
        <v>236</v>
      </c>
      <c r="I399" s="278" t="s">
        <v>236</v>
      </c>
      <c r="J399" s="278">
        <v>1</v>
      </c>
      <c r="K399" s="278" t="s">
        <v>236</v>
      </c>
      <c r="L399" s="278" t="s">
        <v>236</v>
      </c>
      <c r="M399" s="278" t="s">
        <v>236</v>
      </c>
      <c r="N399" s="278" t="s">
        <v>236</v>
      </c>
      <c r="O399" s="278">
        <v>16</v>
      </c>
      <c r="P399" s="278">
        <v>12</v>
      </c>
    </row>
    <row r="400" spans="1:16" ht="15" customHeight="1">
      <c r="A400" s="301"/>
      <c r="B400" s="74" t="s">
        <v>737</v>
      </c>
      <c r="C400" s="310">
        <f>SUM(D400:N400)</f>
        <v>5</v>
      </c>
      <c r="D400" s="278" t="s">
        <v>236</v>
      </c>
      <c r="E400" s="278" t="s">
        <v>236</v>
      </c>
      <c r="F400" s="278">
        <v>1</v>
      </c>
      <c r="G400" s="278" t="s">
        <v>236</v>
      </c>
      <c r="H400" s="278" t="s">
        <v>236</v>
      </c>
      <c r="I400" s="278" t="s">
        <v>236</v>
      </c>
      <c r="J400" s="278">
        <v>3</v>
      </c>
      <c r="K400" s="278" t="s">
        <v>236</v>
      </c>
      <c r="L400" s="278" t="s">
        <v>236</v>
      </c>
      <c r="M400" s="278">
        <v>1</v>
      </c>
      <c r="N400" s="278" t="s">
        <v>236</v>
      </c>
      <c r="O400" s="278">
        <v>28</v>
      </c>
      <c r="P400" s="278">
        <v>12</v>
      </c>
    </row>
    <row r="401" spans="1:16" ht="15" customHeight="1">
      <c r="A401" s="301"/>
      <c r="B401" s="10" t="s">
        <v>902</v>
      </c>
      <c r="C401" s="311" t="s">
        <v>236</v>
      </c>
      <c r="D401" s="307" t="s">
        <v>236</v>
      </c>
      <c r="E401" s="307" t="s">
        <v>236</v>
      </c>
      <c r="F401" s="307" t="s">
        <v>236</v>
      </c>
      <c r="G401" s="307" t="s">
        <v>236</v>
      </c>
      <c r="H401" s="307" t="s">
        <v>236</v>
      </c>
      <c r="I401" s="307" t="s">
        <v>236</v>
      </c>
      <c r="J401" s="307" t="s">
        <v>236</v>
      </c>
      <c r="K401" s="307" t="s">
        <v>236</v>
      </c>
      <c r="L401" s="307" t="s">
        <v>236</v>
      </c>
      <c r="M401" s="307" t="s">
        <v>236</v>
      </c>
      <c r="N401" s="307" t="s">
        <v>236</v>
      </c>
      <c r="O401" s="307" t="s">
        <v>236</v>
      </c>
      <c r="P401" s="307" t="s">
        <v>236</v>
      </c>
    </row>
    <row r="402" spans="1:16" ht="15" customHeight="1">
      <c r="A402" s="301"/>
      <c r="B402" s="10" t="s">
        <v>772</v>
      </c>
      <c r="C402" s="310">
        <f>SUM(D402:N402)</f>
        <v>3</v>
      </c>
      <c r="D402" s="278" t="s">
        <v>236</v>
      </c>
      <c r="E402" s="278" t="s">
        <v>236</v>
      </c>
      <c r="F402" s="278" t="s">
        <v>236</v>
      </c>
      <c r="G402" s="278" t="s">
        <v>236</v>
      </c>
      <c r="H402" s="278" t="s">
        <v>236</v>
      </c>
      <c r="I402" s="278" t="s">
        <v>236</v>
      </c>
      <c r="J402" s="278">
        <v>1</v>
      </c>
      <c r="K402" s="278" t="s">
        <v>236</v>
      </c>
      <c r="L402" s="278">
        <v>1</v>
      </c>
      <c r="M402" s="278">
        <v>1</v>
      </c>
      <c r="N402" s="278" t="s">
        <v>236</v>
      </c>
      <c r="O402" s="278">
        <v>66</v>
      </c>
      <c r="P402" s="278">
        <v>66</v>
      </c>
    </row>
    <row r="403" spans="1:16" ht="15" customHeight="1">
      <c r="A403" s="301"/>
      <c r="B403" s="10" t="s">
        <v>773</v>
      </c>
      <c r="C403" s="311" t="s">
        <v>236</v>
      </c>
      <c r="D403" s="307" t="s">
        <v>236</v>
      </c>
      <c r="E403" s="307" t="s">
        <v>236</v>
      </c>
      <c r="F403" s="307" t="s">
        <v>236</v>
      </c>
      <c r="G403" s="307" t="s">
        <v>236</v>
      </c>
      <c r="H403" s="307" t="s">
        <v>236</v>
      </c>
      <c r="I403" s="307" t="s">
        <v>236</v>
      </c>
      <c r="J403" s="307" t="s">
        <v>236</v>
      </c>
      <c r="K403" s="307" t="s">
        <v>236</v>
      </c>
      <c r="L403" s="307" t="s">
        <v>236</v>
      </c>
      <c r="M403" s="307" t="s">
        <v>236</v>
      </c>
      <c r="N403" s="307" t="s">
        <v>236</v>
      </c>
      <c r="O403" s="307" t="s">
        <v>236</v>
      </c>
      <c r="P403" s="307" t="s">
        <v>236</v>
      </c>
    </row>
    <row r="404" spans="1:16" ht="15" customHeight="1">
      <c r="A404" s="301"/>
      <c r="B404" s="10" t="s">
        <v>774</v>
      </c>
      <c r="C404" s="311" t="s">
        <v>236</v>
      </c>
      <c r="D404" s="307" t="s">
        <v>236</v>
      </c>
      <c r="E404" s="307" t="s">
        <v>236</v>
      </c>
      <c r="F404" s="307" t="s">
        <v>236</v>
      </c>
      <c r="G404" s="307" t="s">
        <v>236</v>
      </c>
      <c r="H404" s="307" t="s">
        <v>236</v>
      </c>
      <c r="I404" s="307" t="s">
        <v>236</v>
      </c>
      <c r="J404" s="307" t="s">
        <v>236</v>
      </c>
      <c r="K404" s="307" t="s">
        <v>236</v>
      </c>
      <c r="L404" s="307" t="s">
        <v>236</v>
      </c>
      <c r="M404" s="307" t="s">
        <v>236</v>
      </c>
      <c r="N404" s="307" t="s">
        <v>236</v>
      </c>
      <c r="O404" s="307" t="s">
        <v>236</v>
      </c>
      <c r="P404" s="307" t="s">
        <v>236</v>
      </c>
    </row>
    <row r="405" spans="1:16" ht="15" customHeight="1">
      <c r="A405" s="301"/>
      <c r="B405" s="74" t="s">
        <v>738</v>
      </c>
      <c r="C405" s="310">
        <f>SUM(D405:N405)</f>
        <v>7</v>
      </c>
      <c r="D405" s="278" t="s">
        <v>236</v>
      </c>
      <c r="E405" s="278" t="s">
        <v>236</v>
      </c>
      <c r="F405" s="278" t="s">
        <v>236</v>
      </c>
      <c r="G405" s="278" t="s">
        <v>236</v>
      </c>
      <c r="H405" s="278" t="s">
        <v>236</v>
      </c>
      <c r="I405" s="278" t="s">
        <v>236</v>
      </c>
      <c r="J405" s="278">
        <v>2</v>
      </c>
      <c r="K405" s="278" t="s">
        <v>236</v>
      </c>
      <c r="L405" s="278" t="s">
        <v>236</v>
      </c>
      <c r="M405" s="278">
        <v>5</v>
      </c>
      <c r="N405" s="278" t="s">
        <v>236</v>
      </c>
      <c r="O405" s="278">
        <v>11</v>
      </c>
      <c r="P405" s="278">
        <v>4</v>
      </c>
    </row>
    <row r="406" spans="1:16" ht="15" customHeight="1">
      <c r="A406" s="301"/>
      <c r="B406" s="74" t="s">
        <v>739</v>
      </c>
      <c r="C406" s="311" t="s">
        <v>236</v>
      </c>
      <c r="D406" s="307" t="s">
        <v>236</v>
      </c>
      <c r="E406" s="307" t="s">
        <v>236</v>
      </c>
      <c r="F406" s="307" t="s">
        <v>236</v>
      </c>
      <c r="G406" s="307" t="s">
        <v>236</v>
      </c>
      <c r="H406" s="307" t="s">
        <v>236</v>
      </c>
      <c r="I406" s="307" t="s">
        <v>236</v>
      </c>
      <c r="J406" s="307" t="s">
        <v>236</v>
      </c>
      <c r="K406" s="307" t="s">
        <v>236</v>
      </c>
      <c r="L406" s="307" t="s">
        <v>236</v>
      </c>
      <c r="M406" s="307" t="s">
        <v>236</v>
      </c>
      <c r="N406" s="307" t="s">
        <v>236</v>
      </c>
      <c r="O406" s="307" t="s">
        <v>236</v>
      </c>
      <c r="P406" s="307" t="s">
        <v>236</v>
      </c>
    </row>
    <row r="407" spans="1:16" ht="15" customHeight="1">
      <c r="A407" s="301"/>
      <c r="B407" s="74" t="s">
        <v>740</v>
      </c>
      <c r="C407" s="310">
        <f>SUM(D407:N407)</f>
        <v>1</v>
      </c>
      <c r="D407" s="278" t="s">
        <v>236</v>
      </c>
      <c r="E407" s="278" t="s">
        <v>236</v>
      </c>
      <c r="F407" s="278" t="s">
        <v>236</v>
      </c>
      <c r="G407" s="278" t="s">
        <v>236</v>
      </c>
      <c r="H407" s="278" t="s">
        <v>236</v>
      </c>
      <c r="I407" s="278" t="s">
        <v>236</v>
      </c>
      <c r="J407" s="278">
        <v>1</v>
      </c>
      <c r="K407" s="278" t="s">
        <v>236</v>
      </c>
      <c r="L407" s="278" t="s">
        <v>236</v>
      </c>
      <c r="M407" s="278" t="s">
        <v>236</v>
      </c>
      <c r="N407" s="278" t="s">
        <v>236</v>
      </c>
      <c r="O407" s="314" t="s">
        <v>906</v>
      </c>
      <c r="P407" s="314" t="s">
        <v>906</v>
      </c>
    </row>
    <row r="408" spans="1:16" ht="15" customHeight="1">
      <c r="A408" s="301"/>
      <c r="B408" s="74" t="s">
        <v>741</v>
      </c>
      <c r="C408" s="310">
        <f>SUM(D408:N408)</f>
        <v>1</v>
      </c>
      <c r="D408" s="278" t="s">
        <v>236</v>
      </c>
      <c r="E408" s="278" t="s">
        <v>236</v>
      </c>
      <c r="F408" s="278" t="s">
        <v>236</v>
      </c>
      <c r="G408" s="278" t="s">
        <v>236</v>
      </c>
      <c r="H408" s="278" t="s">
        <v>236</v>
      </c>
      <c r="I408" s="278" t="s">
        <v>236</v>
      </c>
      <c r="J408" s="278" t="s">
        <v>236</v>
      </c>
      <c r="K408" s="278" t="s">
        <v>236</v>
      </c>
      <c r="L408" s="278" t="s">
        <v>236</v>
      </c>
      <c r="M408" s="278">
        <v>1</v>
      </c>
      <c r="N408" s="278" t="s">
        <v>236</v>
      </c>
      <c r="O408" s="314" t="s">
        <v>906</v>
      </c>
      <c r="P408" s="314" t="s">
        <v>906</v>
      </c>
    </row>
    <row r="409" spans="1:16" ht="15" customHeight="1">
      <c r="A409" s="301"/>
      <c r="B409" s="74" t="s">
        <v>742</v>
      </c>
      <c r="C409" s="310">
        <f>SUM(D409:N409)</f>
        <v>4</v>
      </c>
      <c r="D409" s="278" t="s">
        <v>236</v>
      </c>
      <c r="E409" s="278" t="s">
        <v>236</v>
      </c>
      <c r="F409" s="278" t="s">
        <v>236</v>
      </c>
      <c r="G409" s="278" t="s">
        <v>236</v>
      </c>
      <c r="H409" s="278" t="s">
        <v>236</v>
      </c>
      <c r="I409" s="278" t="s">
        <v>236</v>
      </c>
      <c r="J409" s="278">
        <v>3</v>
      </c>
      <c r="K409" s="278" t="s">
        <v>236</v>
      </c>
      <c r="L409" s="278" t="s">
        <v>236</v>
      </c>
      <c r="M409" s="278">
        <v>1</v>
      </c>
      <c r="N409" s="278" t="s">
        <v>236</v>
      </c>
      <c r="O409" s="278">
        <v>8</v>
      </c>
      <c r="P409" s="278">
        <v>4</v>
      </c>
    </row>
    <row r="410" spans="1:16" ht="15" customHeight="1">
      <c r="A410" s="301"/>
      <c r="B410" s="74" t="s">
        <v>743</v>
      </c>
      <c r="C410" s="311" t="s">
        <v>236</v>
      </c>
      <c r="D410" s="307" t="s">
        <v>236</v>
      </c>
      <c r="E410" s="307" t="s">
        <v>236</v>
      </c>
      <c r="F410" s="307" t="s">
        <v>236</v>
      </c>
      <c r="G410" s="307" t="s">
        <v>236</v>
      </c>
      <c r="H410" s="307" t="s">
        <v>236</v>
      </c>
      <c r="I410" s="307" t="s">
        <v>236</v>
      </c>
      <c r="J410" s="307" t="s">
        <v>236</v>
      </c>
      <c r="K410" s="307" t="s">
        <v>236</v>
      </c>
      <c r="L410" s="307" t="s">
        <v>236</v>
      </c>
      <c r="M410" s="307" t="s">
        <v>236</v>
      </c>
      <c r="N410" s="307" t="s">
        <v>236</v>
      </c>
      <c r="O410" s="307" t="s">
        <v>236</v>
      </c>
      <c r="P410" s="307" t="s">
        <v>236</v>
      </c>
    </row>
    <row r="411" spans="1:16" ht="15" customHeight="1">
      <c r="A411" s="301"/>
      <c r="B411" s="74" t="s">
        <v>744</v>
      </c>
      <c r="C411" s="310">
        <f>SUM(D411:N411)</f>
        <v>26</v>
      </c>
      <c r="D411" s="278" t="s">
        <v>236</v>
      </c>
      <c r="E411" s="278" t="s">
        <v>236</v>
      </c>
      <c r="F411" s="278">
        <v>6</v>
      </c>
      <c r="G411" s="278">
        <v>2</v>
      </c>
      <c r="H411" s="278">
        <v>1</v>
      </c>
      <c r="I411" s="278" t="s">
        <v>236</v>
      </c>
      <c r="J411" s="278">
        <v>8</v>
      </c>
      <c r="K411" s="278" t="s">
        <v>236</v>
      </c>
      <c r="L411" s="278">
        <v>1</v>
      </c>
      <c r="M411" s="278">
        <v>8</v>
      </c>
      <c r="N411" s="278" t="s">
        <v>236</v>
      </c>
      <c r="O411" s="278">
        <v>105</v>
      </c>
      <c r="P411" s="278">
        <v>65</v>
      </c>
    </row>
    <row r="412" spans="1:16" ht="15" customHeight="1">
      <c r="A412" s="301"/>
      <c r="B412" s="74" t="s">
        <v>745</v>
      </c>
      <c r="C412" s="311" t="s">
        <v>236</v>
      </c>
      <c r="D412" s="307" t="s">
        <v>236</v>
      </c>
      <c r="E412" s="307" t="s">
        <v>236</v>
      </c>
      <c r="F412" s="307" t="s">
        <v>236</v>
      </c>
      <c r="G412" s="307" t="s">
        <v>236</v>
      </c>
      <c r="H412" s="307" t="s">
        <v>236</v>
      </c>
      <c r="I412" s="307" t="s">
        <v>236</v>
      </c>
      <c r="J412" s="307" t="s">
        <v>236</v>
      </c>
      <c r="K412" s="307" t="s">
        <v>236</v>
      </c>
      <c r="L412" s="307" t="s">
        <v>236</v>
      </c>
      <c r="M412" s="307" t="s">
        <v>236</v>
      </c>
      <c r="N412" s="307" t="s">
        <v>236</v>
      </c>
      <c r="O412" s="307" t="s">
        <v>236</v>
      </c>
      <c r="P412" s="307" t="s">
        <v>236</v>
      </c>
    </row>
    <row r="413" spans="1:16" ht="15" customHeight="1">
      <c r="A413" s="301"/>
      <c r="B413" s="74" t="s">
        <v>746</v>
      </c>
      <c r="C413" s="310">
        <f>SUM(D413:N413)</f>
        <v>29</v>
      </c>
      <c r="D413" s="278" t="s">
        <v>236</v>
      </c>
      <c r="E413" s="278" t="s">
        <v>236</v>
      </c>
      <c r="F413" s="278">
        <v>3</v>
      </c>
      <c r="G413" s="278">
        <v>4</v>
      </c>
      <c r="H413" s="278" t="s">
        <v>236</v>
      </c>
      <c r="I413" s="278">
        <v>1</v>
      </c>
      <c r="J413" s="278">
        <v>15</v>
      </c>
      <c r="K413" s="278" t="s">
        <v>236</v>
      </c>
      <c r="L413" s="278" t="s">
        <v>236</v>
      </c>
      <c r="M413" s="278">
        <v>6</v>
      </c>
      <c r="N413" s="278" t="s">
        <v>236</v>
      </c>
      <c r="O413" s="278">
        <v>170</v>
      </c>
      <c r="P413" s="278">
        <v>125</v>
      </c>
    </row>
    <row r="414" spans="1:16" ht="15" customHeight="1">
      <c r="A414" s="301"/>
      <c r="B414" s="74" t="s">
        <v>747</v>
      </c>
      <c r="C414" s="310">
        <f>SUM(D414:N414)</f>
        <v>34</v>
      </c>
      <c r="D414" s="278" t="s">
        <v>236</v>
      </c>
      <c r="E414" s="278" t="s">
        <v>236</v>
      </c>
      <c r="F414" s="278">
        <v>3</v>
      </c>
      <c r="G414" s="278">
        <v>1</v>
      </c>
      <c r="H414" s="278" t="s">
        <v>236</v>
      </c>
      <c r="I414" s="278">
        <v>3</v>
      </c>
      <c r="J414" s="278">
        <v>9</v>
      </c>
      <c r="K414" s="278" t="s">
        <v>236</v>
      </c>
      <c r="L414" s="278">
        <v>2</v>
      </c>
      <c r="M414" s="278">
        <v>16</v>
      </c>
      <c r="N414" s="278" t="s">
        <v>236</v>
      </c>
      <c r="O414" s="278">
        <v>131</v>
      </c>
      <c r="P414" s="278">
        <v>92</v>
      </c>
    </row>
    <row r="415" spans="1:16" s="302" customFormat="1" ht="15.75" customHeight="1">
      <c r="A415" s="524" t="s">
        <v>748</v>
      </c>
      <c r="B415" s="516"/>
      <c r="C415" s="402">
        <f>SUM(C416:C443)</f>
        <v>574</v>
      </c>
      <c r="D415" s="401" t="s">
        <v>253</v>
      </c>
      <c r="E415" s="401" t="s">
        <v>253</v>
      </c>
      <c r="F415" s="401">
        <f aca="true" t="shared" si="16" ref="F415:N415">SUM(F416:F443)</f>
        <v>40</v>
      </c>
      <c r="G415" s="401">
        <f t="shared" si="16"/>
        <v>34</v>
      </c>
      <c r="H415" s="401">
        <f t="shared" si="16"/>
        <v>1</v>
      </c>
      <c r="I415" s="401">
        <f t="shared" si="16"/>
        <v>60</v>
      </c>
      <c r="J415" s="401">
        <f t="shared" si="16"/>
        <v>268</v>
      </c>
      <c r="K415" s="401">
        <f t="shared" si="16"/>
        <v>2</v>
      </c>
      <c r="L415" s="401">
        <f t="shared" si="16"/>
        <v>21</v>
      </c>
      <c r="M415" s="401">
        <f t="shared" si="16"/>
        <v>145</v>
      </c>
      <c r="N415" s="401">
        <f t="shared" si="16"/>
        <v>3</v>
      </c>
      <c r="O415" s="398">
        <v>9688</v>
      </c>
      <c r="P415" s="398">
        <v>8920</v>
      </c>
    </row>
    <row r="416" spans="1:16" ht="15.75" customHeight="1">
      <c r="A416" s="301"/>
      <c r="B416" s="74" t="s">
        <v>749</v>
      </c>
      <c r="C416" s="310">
        <f aca="true" t="shared" si="17" ref="C416:C424">SUM(D416:N416)</f>
        <v>3</v>
      </c>
      <c r="D416" s="278" t="s">
        <v>236</v>
      </c>
      <c r="E416" s="278" t="s">
        <v>236</v>
      </c>
      <c r="F416" s="278" t="s">
        <v>236</v>
      </c>
      <c r="G416" s="278">
        <v>2</v>
      </c>
      <c r="H416" s="278" t="s">
        <v>236</v>
      </c>
      <c r="I416" s="278" t="s">
        <v>236</v>
      </c>
      <c r="J416" s="278" t="s">
        <v>236</v>
      </c>
      <c r="K416" s="278" t="s">
        <v>236</v>
      </c>
      <c r="L416" s="278" t="s">
        <v>236</v>
      </c>
      <c r="M416" s="278">
        <v>1</v>
      </c>
      <c r="N416" s="278" t="s">
        <v>236</v>
      </c>
      <c r="O416" s="278">
        <v>110</v>
      </c>
      <c r="P416" s="278">
        <v>99</v>
      </c>
    </row>
    <row r="417" spans="1:16" ht="15.75" customHeight="1">
      <c r="A417" s="301"/>
      <c r="B417" s="74" t="s">
        <v>750</v>
      </c>
      <c r="C417" s="310">
        <f t="shared" si="17"/>
        <v>48</v>
      </c>
      <c r="D417" s="278" t="s">
        <v>236</v>
      </c>
      <c r="E417" s="278" t="s">
        <v>236</v>
      </c>
      <c r="F417" s="278">
        <v>5</v>
      </c>
      <c r="G417" s="278">
        <v>4</v>
      </c>
      <c r="H417" s="278" t="s">
        <v>236</v>
      </c>
      <c r="I417" s="278">
        <v>1</v>
      </c>
      <c r="J417" s="278">
        <v>27</v>
      </c>
      <c r="K417" s="278" t="s">
        <v>236</v>
      </c>
      <c r="L417" s="278">
        <v>5</v>
      </c>
      <c r="M417" s="278">
        <v>6</v>
      </c>
      <c r="N417" s="278" t="s">
        <v>236</v>
      </c>
      <c r="O417" s="278">
        <v>518</v>
      </c>
      <c r="P417" s="278">
        <v>440</v>
      </c>
    </row>
    <row r="418" spans="1:16" ht="15.75" customHeight="1">
      <c r="A418" s="301"/>
      <c r="B418" s="74" t="s">
        <v>751</v>
      </c>
      <c r="C418" s="310">
        <f t="shared" si="17"/>
        <v>44</v>
      </c>
      <c r="D418" s="278" t="s">
        <v>236</v>
      </c>
      <c r="E418" s="278" t="s">
        <v>236</v>
      </c>
      <c r="F418" s="278">
        <v>1</v>
      </c>
      <c r="G418" s="278">
        <v>1</v>
      </c>
      <c r="H418" s="278" t="s">
        <v>236</v>
      </c>
      <c r="I418" s="278" t="s">
        <v>236</v>
      </c>
      <c r="J418" s="278">
        <v>32</v>
      </c>
      <c r="K418" s="278" t="s">
        <v>236</v>
      </c>
      <c r="L418" s="278">
        <v>2</v>
      </c>
      <c r="M418" s="278">
        <v>8</v>
      </c>
      <c r="N418" s="278" t="s">
        <v>236</v>
      </c>
      <c r="O418" s="278">
        <v>345</v>
      </c>
      <c r="P418" s="278">
        <v>286</v>
      </c>
    </row>
    <row r="419" spans="1:16" ht="15.75" customHeight="1">
      <c r="A419" s="301"/>
      <c r="B419" s="74" t="s">
        <v>752</v>
      </c>
      <c r="C419" s="310">
        <f t="shared" si="17"/>
        <v>35</v>
      </c>
      <c r="D419" s="278" t="s">
        <v>236</v>
      </c>
      <c r="E419" s="278" t="s">
        <v>236</v>
      </c>
      <c r="F419" s="278">
        <v>5</v>
      </c>
      <c r="G419" s="278">
        <v>6</v>
      </c>
      <c r="H419" s="278">
        <v>1</v>
      </c>
      <c r="I419" s="278">
        <v>7</v>
      </c>
      <c r="J419" s="278">
        <v>7</v>
      </c>
      <c r="K419" s="278" t="s">
        <v>236</v>
      </c>
      <c r="L419" s="278">
        <v>2</v>
      </c>
      <c r="M419" s="278">
        <v>6</v>
      </c>
      <c r="N419" s="278">
        <v>1</v>
      </c>
      <c r="O419" s="278">
        <v>1474</v>
      </c>
      <c r="P419" s="278">
        <v>1427</v>
      </c>
    </row>
    <row r="420" spans="1:16" ht="15.75" customHeight="1">
      <c r="A420" s="301"/>
      <c r="B420" s="10" t="s">
        <v>753</v>
      </c>
      <c r="C420" s="310">
        <f t="shared" si="17"/>
        <v>38</v>
      </c>
      <c r="D420" s="278" t="s">
        <v>236</v>
      </c>
      <c r="E420" s="278" t="s">
        <v>236</v>
      </c>
      <c r="F420" s="278">
        <v>3</v>
      </c>
      <c r="G420" s="278" t="s">
        <v>236</v>
      </c>
      <c r="H420" s="278" t="s">
        <v>236</v>
      </c>
      <c r="I420" s="278" t="s">
        <v>236</v>
      </c>
      <c r="J420" s="278">
        <v>26</v>
      </c>
      <c r="K420" s="278">
        <v>1</v>
      </c>
      <c r="L420" s="278">
        <v>1</v>
      </c>
      <c r="M420" s="278">
        <v>7</v>
      </c>
      <c r="N420" s="278" t="s">
        <v>236</v>
      </c>
      <c r="O420" s="278">
        <v>326</v>
      </c>
      <c r="P420" s="278">
        <v>285</v>
      </c>
    </row>
    <row r="421" spans="1:16" ht="15.75" customHeight="1">
      <c r="A421" s="301"/>
      <c r="B421" s="10" t="s">
        <v>754</v>
      </c>
      <c r="C421" s="310">
        <f t="shared" si="17"/>
        <v>16</v>
      </c>
      <c r="D421" s="278" t="s">
        <v>236</v>
      </c>
      <c r="E421" s="278" t="s">
        <v>236</v>
      </c>
      <c r="F421" s="278">
        <v>3</v>
      </c>
      <c r="G421" s="278">
        <v>1</v>
      </c>
      <c r="H421" s="278" t="s">
        <v>236</v>
      </c>
      <c r="I421" s="278" t="s">
        <v>236</v>
      </c>
      <c r="J421" s="278">
        <v>7</v>
      </c>
      <c r="K421" s="278" t="s">
        <v>236</v>
      </c>
      <c r="L421" s="278" t="s">
        <v>236</v>
      </c>
      <c r="M421" s="278">
        <v>5</v>
      </c>
      <c r="N421" s="278" t="s">
        <v>236</v>
      </c>
      <c r="O421" s="278">
        <v>320</v>
      </c>
      <c r="P421" s="278">
        <v>304</v>
      </c>
    </row>
    <row r="422" spans="1:16" ht="15.75" customHeight="1">
      <c r="A422" s="301"/>
      <c r="B422" s="10" t="s">
        <v>755</v>
      </c>
      <c r="C422" s="312">
        <f t="shared" si="17"/>
        <v>35</v>
      </c>
      <c r="D422" s="308" t="s">
        <v>236</v>
      </c>
      <c r="E422" s="308" t="s">
        <v>236</v>
      </c>
      <c r="F422" s="308">
        <v>3</v>
      </c>
      <c r="G422" s="308">
        <v>1</v>
      </c>
      <c r="H422" s="308" t="s">
        <v>236</v>
      </c>
      <c r="I422" s="308">
        <v>2</v>
      </c>
      <c r="J422" s="308">
        <v>19</v>
      </c>
      <c r="K422" s="308" t="s">
        <v>236</v>
      </c>
      <c r="L422" s="308">
        <v>1</v>
      </c>
      <c r="M422" s="308">
        <v>9</v>
      </c>
      <c r="N422" s="308" t="s">
        <v>236</v>
      </c>
      <c r="O422" s="308">
        <v>276</v>
      </c>
      <c r="P422" s="308">
        <v>232</v>
      </c>
    </row>
    <row r="423" spans="1:16" ht="15.75" customHeight="1">
      <c r="A423" s="301"/>
      <c r="B423" s="10" t="s">
        <v>756</v>
      </c>
      <c r="C423" s="312">
        <f t="shared" si="17"/>
        <v>27</v>
      </c>
      <c r="D423" s="308" t="s">
        <v>236</v>
      </c>
      <c r="E423" s="308" t="s">
        <v>236</v>
      </c>
      <c r="F423" s="308" t="s">
        <v>236</v>
      </c>
      <c r="G423" s="308" t="s">
        <v>236</v>
      </c>
      <c r="H423" s="308" t="s">
        <v>236</v>
      </c>
      <c r="I423" s="308">
        <v>1</v>
      </c>
      <c r="J423" s="308">
        <v>10</v>
      </c>
      <c r="K423" s="308" t="s">
        <v>236</v>
      </c>
      <c r="L423" s="308">
        <v>3</v>
      </c>
      <c r="M423" s="308">
        <v>11</v>
      </c>
      <c r="N423" s="308">
        <v>2</v>
      </c>
      <c r="O423" s="308">
        <v>194</v>
      </c>
      <c r="P423" s="308">
        <v>164</v>
      </c>
    </row>
    <row r="424" spans="1:16" ht="15.75" customHeight="1">
      <c r="A424" s="301"/>
      <c r="B424" s="10" t="s">
        <v>757</v>
      </c>
      <c r="C424" s="312">
        <f t="shared" si="17"/>
        <v>28</v>
      </c>
      <c r="D424" s="308" t="s">
        <v>236</v>
      </c>
      <c r="E424" s="308" t="s">
        <v>236</v>
      </c>
      <c r="F424" s="308">
        <v>3</v>
      </c>
      <c r="G424" s="308" t="s">
        <v>236</v>
      </c>
      <c r="H424" s="308" t="s">
        <v>236</v>
      </c>
      <c r="I424" s="308" t="s">
        <v>236</v>
      </c>
      <c r="J424" s="308">
        <v>13</v>
      </c>
      <c r="K424" s="308" t="s">
        <v>236</v>
      </c>
      <c r="L424" s="308">
        <v>1</v>
      </c>
      <c r="M424" s="308">
        <v>11</v>
      </c>
      <c r="N424" s="308" t="s">
        <v>236</v>
      </c>
      <c r="O424" s="308">
        <v>309</v>
      </c>
      <c r="P424" s="308">
        <v>275</v>
      </c>
    </row>
    <row r="425" spans="1:16" ht="15.75" customHeight="1">
      <c r="A425" s="301"/>
      <c r="B425" s="74" t="s">
        <v>758</v>
      </c>
      <c r="C425" s="310">
        <f aca="true" t="shared" si="18" ref="C425:C432">SUM(D425:N425)</f>
        <v>16</v>
      </c>
      <c r="D425" s="278" t="s">
        <v>236</v>
      </c>
      <c r="E425" s="278" t="s">
        <v>236</v>
      </c>
      <c r="F425" s="278">
        <v>2</v>
      </c>
      <c r="G425" s="278">
        <v>1</v>
      </c>
      <c r="H425" s="278" t="s">
        <v>236</v>
      </c>
      <c r="I425" s="278">
        <v>1</v>
      </c>
      <c r="J425" s="278">
        <v>9</v>
      </c>
      <c r="K425" s="278" t="s">
        <v>236</v>
      </c>
      <c r="L425" s="278" t="s">
        <v>236</v>
      </c>
      <c r="M425" s="278">
        <v>3</v>
      </c>
      <c r="N425" s="278" t="s">
        <v>236</v>
      </c>
      <c r="O425" s="278">
        <v>282</v>
      </c>
      <c r="P425" s="278">
        <v>251</v>
      </c>
    </row>
    <row r="426" spans="1:16" ht="15.75" customHeight="1">
      <c r="A426" s="301"/>
      <c r="B426" s="10" t="s">
        <v>900</v>
      </c>
      <c r="C426" s="310">
        <f t="shared" si="18"/>
        <v>21</v>
      </c>
      <c r="D426" s="278" t="s">
        <v>236</v>
      </c>
      <c r="E426" s="278" t="s">
        <v>236</v>
      </c>
      <c r="F426" s="278">
        <v>5</v>
      </c>
      <c r="G426" s="278" t="s">
        <v>236</v>
      </c>
      <c r="H426" s="278" t="s">
        <v>236</v>
      </c>
      <c r="I426" s="278">
        <v>2</v>
      </c>
      <c r="J426" s="278">
        <v>6</v>
      </c>
      <c r="K426" s="278" t="s">
        <v>236</v>
      </c>
      <c r="L426" s="278">
        <v>3</v>
      </c>
      <c r="M426" s="278">
        <v>5</v>
      </c>
      <c r="N426" s="278" t="s">
        <v>236</v>
      </c>
      <c r="O426" s="278">
        <v>91</v>
      </c>
      <c r="P426" s="278">
        <v>56</v>
      </c>
    </row>
    <row r="427" spans="1:16" ht="15.75" customHeight="1">
      <c r="A427" s="301"/>
      <c r="B427" s="10" t="s">
        <v>901</v>
      </c>
      <c r="C427" s="310">
        <f t="shared" si="18"/>
        <v>23</v>
      </c>
      <c r="D427" s="278" t="s">
        <v>236</v>
      </c>
      <c r="E427" s="278" t="s">
        <v>236</v>
      </c>
      <c r="F427" s="278">
        <v>2</v>
      </c>
      <c r="G427" s="278" t="s">
        <v>236</v>
      </c>
      <c r="H427" s="278" t="s">
        <v>236</v>
      </c>
      <c r="I427" s="278" t="s">
        <v>236</v>
      </c>
      <c r="J427" s="278">
        <v>12</v>
      </c>
      <c r="K427" s="278" t="s">
        <v>236</v>
      </c>
      <c r="L427" s="278">
        <v>1</v>
      </c>
      <c r="M427" s="278">
        <v>8</v>
      </c>
      <c r="N427" s="278" t="s">
        <v>236</v>
      </c>
      <c r="O427" s="278">
        <v>147</v>
      </c>
      <c r="P427" s="278">
        <v>123</v>
      </c>
    </row>
    <row r="428" spans="1:16" ht="15.75" customHeight="1">
      <c r="A428" s="301"/>
      <c r="B428" s="10" t="s">
        <v>770</v>
      </c>
      <c r="C428" s="310">
        <f t="shared" si="18"/>
        <v>16</v>
      </c>
      <c r="D428" s="278" t="s">
        <v>236</v>
      </c>
      <c r="E428" s="278" t="s">
        <v>236</v>
      </c>
      <c r="F428" s="278" t="s">
        <v>236</v>
      </c>
      <c r="G428" s="278" t="s">
        <v>236</v>
      </c>
      <c r="H428" s="278" t="s">
        <v>236</v>
      </c>
      <c r="I428" s="278" t="s">
        <v>236</v>
      </c>
      <c r="J428" s="278">
        <v>11</v>
      </c>
      <c r="K428" s="278" t="s">
        <v>236</v>
      </c>
      <c r="L428" s="278" t="s">
        <v>236</v>
      </c>
      <c r="M428" s="278">
        <v>5</v>
      </c>
      <c r="N428" s="278" t="s">
        <v>236</v>
      </c>
      <c r="O428" s="278">
        <v>213</v>
      </c>
      <c r="P428" s="278">
        <v>177</v>
      </c>
    </row>
    <row r="429" spans="1:16" ht="15.75" customHeight="1">
      <c r="A429" s="301"/>
      <c r="B429" s="10" t="s">
        <v>771</v>
      </c>
      <c r="C429" s="310">
        <f t="shared" si="18"/>
        <v>4</v>
      </c>
      <c r="D429" s="278" t="s">
        <v>236</v>
      </c>
      <c r="E429" s="278" t="s">
        <v>236</v>
      </c>
      <c r="F429" s="278" t="s">
        <v>236</v>
      </c>
      <c r="G429" s="278" t="s">
        <v>236</v>
      </c>
      <c r="H429" s="278" t="s">
        <v>236</v>
      </c>
      <c r="I429" s="278" t="s">
        <v>236</v>
      </c>
      <c r="J429" s="278">
        <v>2</v>
      </c>
      <c r="K429" s="278" t="s">
        <v>236</v>
      </c>
      <c r="L429" s="278" t="s">
        <v>236</v>
      </c>
      <c r="M429" s="278">
        <v>2</v>
      </c>
      <c r="N429" s="278" t="s">
        <v>236</v>
      </c>
      <c r="O429" s="278">
        <v>201</v>
      </c>
      <c r="P429" s="278">
        <v>192</v>
      </c>
    </row>
    <row r="430" spans="1:16" ht="15.75" customHeight="1">
      <c r="A430" s="301"/>
      <c r="B430" s="74" t="s">
        <v>759</v>
      </c>
      <c r="C430" s="310">
        <f t="shared" si="18"/>
        <v>18</v>
      </c>
      <c r="D430" s="278" t="s">
        <v>236</v>
      </c>
      <c r="E430" s="278" t="s">
        <v>236</v>
      </c>
      <c r="F430" s="278">
        <v>2</v>
      </c>
      <c r="G430" s="278" t="s">
        <v>236</v>
      </c>
      <c r="H430" s="278" t="s">
        <v>236</v>
      </c>
      <c r="I430" s="278" t="s">
        <v>236</v>
      </c>
      <c r="J430" s="278">
        <v>8</v>
      </c>
      <c r="K430" s="278" t="s">
        <v>236</v>
      </c>
      <c r="L430" s="278">
        <v>2</v>
      </c>
      <c r="M430" s="278">
        <v>6</v>
      </c>
      <c r="N430" s="278" t="s">
        <v>236</v>
      </c>
      <c r="O430" s="278">
        <v>58</v>
      </c>
      <c r="P430" s="278">
        <v>25</v>
      </c>
    </row>
    <row r="431" spans="1:16" ht="15.75" customHeight="1">
      <c r="A431" s="301"/>
      <c r="B431" s="74" t="s">
        <v>760</v>
      </c>
      <c r="C431" s="310">
        <f t="shared" si="18"/>
        <v>29</v>
      </c>
      <c r="D431" s="278" t="s">
        <v>236</v>
      </c>
      <c r="E431" s="278" t="s">
        <v>236</v>
      </c>
      <c r="F431" s="278">
        <v>3</v>
      </c>
      <c r="G431" s="278">
        <v>2</v>
      </c>
      <c r="H431" s="278" t="s">
        <v>236</v>
      </c>
      <c r="I431" s="278">
        <v>1</v>
      </c>
      <c r="J431" s="278">
        <v>13</v>
      </c>
      <c r="K431" s="278" t="s">
        <v>236</v>
      </c>
      <c r="L431" s="278" t="s">
        <v>236</v>
      </c>
      <c r="M431" s="278">
        <v>10</v>
      </c>
      <c r="N431" s="278" t="s">
        <v>236</v>
      </c>
      <c r="O431" s="278">
        <v>338</v>
      </c>
      <c r="P431" s="278">
        <v>301</v>
      </c>
    </row>
    <row r="432" spans="1:16" ht="15.75" customHeight="1">
      <c r="A432" s="301"/>
      <c r="B432" s="74" t="s">
        <v>761</v>
      </c>
      <c r="C432" s="310">
        <f t="shared" si="18"/>
        <v>12</v>
      </c>
      <c r="D432" s="278" t="s">
        <v>236</v>
      </c>
      <c r="E432" s="278" t="s">
        <v>236</v>
      </c>
      <c r="F432" s="278" t="s">
        <v>236</v>
      </c>
      <c r="G432" s="278">
        <v>1</v>
      </c>
      <c r="H432" s="278" t="s">
        <v>236</v>
      </c>
      <c r="I432" s="278" t="s">
        <v>236</v>
      </c>
      <c r="J432" s="278">
        <v>5</v>
      </c>
      <c r="K432" s="278" t="s">
        <v>236</v>
      </c>
      <c r="L432" s="278" t="s">
        <v>236</v>
      </c>
      <c r="M432" s="278">
        <v>6</v>
      </c>
      <c r="N432" s="278" t="s">
        <v>236</v>
      </c>
      <c r="O432" s="278">
        <v>217</v>
      </c>
      <c r="P432" s="278">
        <v>202</v>
      </c>
    </row>
    <row r="433" spans="1:16" ht="21.75" customHeight="1">
      <c r="A433" s="301"/>
      <c r="B433" s="74" t="s">
        <v>874</v>
      </c>
      <c r="C433" s="310">
        <f>SUM(D433:N433)</f>
        <v>72</v>
      </c>
      <c r="D433" s="278" t="s">
        <v>236</v>
      </c>
      <c r="E433" s="278" t="s">
        <v>236</v>
      </c>
      <c r="F433" s="278" t="s">
        <v>236</v>
      </c>
      <c r="G433" s="278">
        <v>14</v>
      </c>
      <c r="H433" s="278" t="s">
        <v>236</v>
      </c>
      <c r="I433" s="278">
        <v>12</v>
      </c>
      <c r="J433" s="278">
        <v>39</v>
      </c>
      <c r="K433" s="278">
        <v>1</v>
      </c>
      <c r="L433" s="278" t="s">
        <v>236</v>
      </c>
      <c r="M433" s="278">
        <v>6</v>
      </c>
      <c r="N433" s="278" t="s">
        <v>236</v>
      </c>
      <c r="O433" s="278">
        <v>2628</v>
      </c>
      <c r="P433" s="278">
        <v>2531</v>
      </c>
    </row>
    <row r="434" spans="1:16" ht="21.75" customHeight="1">
      <c r="A434" s="301"/>
      <c r="B434" s="74" t="s">
        <v>875</v>
      </c>
      <c r="C434" s="310">
        <f>SUM(D434:N434)</f>
        <v>11</v>
      </c>
      <c r="D434" s="278" t="s">
        <v>236</v>
      </c>
      <c r="E434" s="278" t="s">
        <v>236</v>
      </c>
      <c r="F434" s="278" t="s">
        <v>236</v>
      </c>
      <c r="G434" s="278" t="s">
        <v>236</v>
      </c>
      <c r="H434" s="278" t="s">
        <v>236</v>
      </c>
      <c r="I434" s="278">
        <v>11</v>
      </c>
      <c r="J434" s="278" t="s">
        <v>236</v>
      </c>
      <c r="K434" s="278" t="s">
        <v>236</v>
      </c>
      <c r="L434" s="278" t="s">
        <v>236</v>
      </c>
      <c r="M434" s="278" t="s">
        <v>236</v>
      </c>
      <c r="N434" s="278" t="s">
        <v>236</v>
      </c>
      <c r="O434" s="278">
        <v>400</v>
      </c>
      <c r="P434" s="278">
        <v>399</v>
      </c>
    </row>
    <row r="435" spans="1:16" ht="21.75" customHeight="1">
      <c r="A435" s="301"/>
      <c r="B435" s="74" t="s">
        <v>876</v>
      </c>
      <c r="C435" s="310">
        <f aca="true" t="shared" si="19" ref="C435:C441">SUM(D435:N435)</f>
        <v>27</v>
      </c>
      <c r="D435" s="278" t="s">
        <v>236</v>
      </c>
      <c r="E435" s="278" t="s">
        <v>236</v>
      </c>
      <c r="F435" s="278">
        <v>1</v>
      </c>
      <c r="G435" s="278" t="s">
        <v>236</v>
      </c>
      <c r="H435" s="278" t="s">
        <v>236</v>
      </c>
      <c r="I435" s="278">
        <v>22</v>
      </c>
      <c r="J435" s="278">
        <v>4</v>
      </c>
      <c r="K435" s="278" t="s">
        <v>236</v>
      </c>
      <c r="L435" s="278" t="s">
        <v>236</v>
      </c>
      <c r="M435" s="278" t="s">
        <v>236</v>
      </c>
      <c r="N435" s="278" t="s">
        <v>236</v>
      </c>
      <c r="O435" s="278">
        <v>964</v>
      </c>
      <c r="P435" s="278">
        <v>937</v>
      </c>
    </row>
    <row r="436" spans="1:16" ht="15.75" customHeight="1">
      <c r="A436" s="301"/>
      <c r="B436" s="74" t="s">
        <v>762</v>
      </c>
      <c r="C436" s="312">
        <f t="shared" si="19"/>
        <v>17</v>
      </c>
      <c r="D436" s="308" t="s">
        <v>236</v>
      </c>
      <c r="E436" s="308" t="s">
        <v>236</v>
      </c>
      <c r="F436" s="308" t="s">
        <v>236</v>
      </c>
      <c r="G436" s="308" t="s">
        <v>236</v>
      </c>
      <c r="H436" s="308" t="s">
        <v>236</v>
      </c>
      <c r="I436" s="308" t="s">
        <v>236</v>
      </c>
      <c r="J436" s="308">
        <v>8</v>
      </c>
      <c r="K436" s="308" t="s">
        <v>236</v>
      </c>
      <c r="L436" s="308" t="s">
        <v>236</v>
      </c>
      <c r="M436" s="308">
        <v>9</v>
      </c>
      <c r="N436" s="308" t="s">
        <v>236</v>
      </c>
      <c r="O436" s="308">
        <v>77</v>
      </c>
      <c r="P436" s="308">
        <v>58</v>
      </c>
    </row>
    <row r="437" spans="1:16" ht="15.75" customHeight="1">
      <c r="A437" s="301"/>
      <c r="B437" s="74" t="s">
        <v>763</v>
      </c>
      <c r="C437" s="312">
        <f t="shared" si="19"/>
        <v>12</v>
      </c>
      <c r="D437" s="308" t="s">
        <v>236</v>
      </c>
      <c r="E437" s="308" t="s">
        <v>236</v>
      </c>
      <c r="F437" s="308" t="s">
        <v>236</v>
      </c>
      <c r="G437" s="308" t="s">
        <v>236</v>
      </c>
      <c r="H437" s="308" t="s">
        <v>236</v>
      </c>
      <c r="I437" s="308" t="s">
        <v>236</v>
      </c>
      <c r="J437" s="308">
        <v>6</v>
      </c>
      <c r="K437" s="308" t="s">
        <v>236</v>
      </c>
      <c r="L437" s="308" t="s">
        <v>236</v>
      </c>
      <c r="M437" s="308">
        <v>6</v>
      </c>
      <c r="N437" s="308" t="s">
        <v>236</v>
      </c>
      <c r="O437" s="308">
        <v>57</v>
      </c>
      <c r="P437" s="308">
        <v>37</v>
      </c>
    </row>
    <row r="438" spans="1:16" ht="15.75" customHeight="1">
      <c r="A438" s="301"/>
      <c r="B438" s="74" t="s">
        <v>764</v>
      </c>
      <c r="C438" s="312">
        <f t="shared" si="19"/>
        <v>2</v>
      </c>
      <c r="D438" s="308" t="s">
        <v>236</v>
      </c>
      <c r="E438" s="308" t="s">
        <v>236</v>
      </c>
      <c r="F438" s="308" t="s">
        <v>236</v>
      </c>
      <c r="G438" s="308" t="s">
        <v>236</v>
      </c>
      <c r="H438" s="308" t="s">
        <v>236</v>
      </c>
      <c r="I438" s="308" t="s">
        <v>236</v>
      </c>
      <c r="J438" s="308" t="s">
        <v>236</v>
      </c>
      <c r="K438" s="308" t="s">
        <v>236</v>
      </c>
      <c r="L438" s="308" t="s">
        <v>236</v>
      </c>
      <c r="M438" s="308">
        <v>2</v>
      </c>
      <c r="N438" s="308" t="s">
        <v>236</v>
      </c>
      <c r="O438" s="308">
        <v>3</v>
      </c>
      <c r="P438" s="308" t="s">
        <v>253</v>
      </c>
    </row>
    <row r="439" spans="1:16" ht="15.75" customHeight="1">
      <c r="A439" s="301"/>
      <c r="B439" s="74" t="s">
        <v>765</v>
      </c>
      <c r="C439" s="312">
        <f t="shared" si="19"/>
        <v>10</v>
      </c>
      <c r="D439" s="308" t="s">
        <v>236</v>
      </c>
      <c r="E439" s="308" t="s">
        <v>236</v>
      </c>
      <c r="F439" s="308">
        <v>1</v>
      </c>
      <c r="G439" s="308" t="s">
        <v>236</v>
      </c>
      <c r="H439" s="308" t="s">
        <v>236</v>
      </c>
      <c r="I439" s="308" t="s">
        <v>236</v>
      </c>
      <c r="J439" s="308">
        <v>2</v>
      </c>
      <c r="K439" s="308" t="s">
        <v>236</v>
      </c>
      <c r="L439" s="308" t="s">
        <v>236</v>
      </c>
      <c r="M439" s="308">
        <v>7</v>
      </c>
      <c r="N439" s="308" t="s">
        <v>236</v>
      </c>
      <c r="O439" s="308">
        <v>18</v>
      </c>
      <c r="P439" s="308">
        <v>8</v>
      </c>
    </row>
    <row r="440" spans="1:16" ht="15.75" customHeight="1">
      <c r="A440" s="301"/>
      <c r="B440" s="74" t="s">
        <v>766</v>
      </c>
      <c r="C440" s="312">
        <f t="shared" si="19"/>
        <v>6</v>
      </c>
      <c r="D440" s="308" t="s">
        <v>236</v>
      </c>
      <c r="E440" s="308" t="s">
        <v>236</v>
      </c>
      <c r="F440" s="308">
        <v>1</v>
      </c>
      <c r="G440" s="308" t="s">
        <v>236</v>
      </c>
      <c r="H440" s="308" t="s">
        <v>236</v>
      </c>
      <c r="I440" s="308" t="s">
        <v>236</v>
      </c>
      <c r="J440" s="308">
        <v>1</v>
      </c>
      <c r="K440" s="308" t="s">
        <v>236</v>
      </c>
      <c r="L440" s="308" t="s">
        <v>236</v>
      </c>
      <c r="M440" s="308">
        <v>4</v>
      </c>
      <c r="N440" s="308" t="s">
        <v>236</v>
      </c>
      <c r="O440" s="308">
        <v>99</v>
      </c>
      <c r="P440" s="308">
        <v>98</v>
      </c>
    </row>
    <row r="441" spans="1:16" ht="15.75" customHeight="1">
      <c r="A441" s="301"/>
      <c r="B441" s="74" t="s">
        <v>767</v>
      </c>
      <c r="C441" s="312">
        <f t="shared" si="19"/>
        <v>4</v>
      </c>
      <c r="D441" s="308" t="s">
        <v>236</v>
      </c>
      <c r="E441" s="308" t="s">
        <v>236</v>
      </c>
      <c r="F441" s="308" t="s">
        <v>236</v>
      </c>
      <c r="G441" s="308">
        <v>1</v>
      </c>
      <c r="H441" s="308" t="s">
        <v>236</v>
      </c>
      <c r="I441" s="308" t="s">
        <v>236</v>
      </c>
      <c r="J441" s="308">
        <v>1</v>
      </c>
      <c r="K441" s="308" t="s">
        <v>236</v>
      </c>
      <c r="L441" s="308" t="s">
        <v>236</v>
      </c>
      <c r="M441" s="308">
        <v>2</v>
      </c>
      <c r="N441" s="308" t="s">
        <v>236</v>
      </c>
      <c r="O441" s="308">
        <v>23</v>
      </c>
      <c r="P441" s="308">
        <v>13</v>
      </c>
    </row>
    <row r="442" spans="1:16" ht="15.75" customHeight="1">
      <c r="A442" s="301"/>
      <c r="B442" s="74" t="s">
        <v>768</v>
      </c>
      <c r="C442" s="311" t="s">
        <v>236</v>
      </c>
      <c r="D442" s="307" t="s">
        <v>236</v>
      </c>
      <c r="E442" s="307" t="s">
        <v>236</v>
      </c>
      <c r="F442" s="307" t="s">
        <v>236</v>
      </c>
      <c r="G442" s="307" t="s">
        <v>236</v>
      </c>
      <c r="H442" s="307" t="s">
        <v>236</v>
      </c>
      <c r="I442" s="307" t="s">
        <v>236</v>
      </c>
      <c r="J442" s="307" t="s">
        <v>236</v>
      </c>
      <c r="K442" s="307" t="s">
        <v>236</v>
      </c>
      <c r="L442" s="307" t="s">
        <v>236</v>
      </c>
      <c r="M442" s="307" t="s">
        <v>236</v>
      </c>
      <c r="N442" s="307" t="s">
        <v>236</v>
      </c>
      <c r="O442" s="307" t="s">
        <v>236</v>
      </c>
      <c r="P442" s="307" t="s">
        <v>236</v>
      </c>
    </row>
    <row r="443" spans="1:16" ht="15.75" customHeight="1" thickBot="1">
      <c r="A443" s="75"/>
      <c r="B443" s="210" t="s">
        <v>769</v>
      </c>
      <c r="C443" s="313" t="s">
        <v>236</v>
      </c>
      <c r="D443" s="309" t="s">
        <v>236</v>
      </c>
      <c r="E443" s="309" t="s">
        <v>236</v>
      </c>
      <c r="F443" s="309" t="s">
        <v>236</v>
      </c>
      <c r="G443" s="309" t="s">
        <v>236</v>
      </c>
      <c r="H443" s="309" t="s">
        <v>236</v>
      </c>
      <c r="I443" s="309" t="s">
        <v>236</v>
      </c>
      <c r="J443" s="309" t="s">
        <v>236</v>
      </c>
      <c r="K443" s="309" t="s">
        <v>236</v>
      </c>
      <c r="L443" s="309" t="s">
        <v>236</v>
      </c>
      <c r="M443" s="309" t="s">
        <v>236</v>
      </c>
      <c r="N443" s="309" t="s">
        <v>236</v>
      </c>
      <c r="O443" s="309" t="s">
        <v>236</v>
      </c>
      <c r="P443" s="309" t="s">
        <v>236</v>
      </c>
    </row>
    <row r="444" ht="12">
      <c r="P444" s="199" t="s">
        <v>334</v>
      </c>
    </row>
  </sheetData>
  <mergeCells count="39">
    <mergeCell ref="N57:N58"/>
    <mergeCell ref="O57:O58"/>
    <mergeCell ref="J57:J58"/>
    <mergeCell ref="K57:K58"/>
    <mergeCell ref="L57:L58"/>
    <mergeCell ref="M57:M58"/>
    <mergeCell ref="A56:B58"/>
    <mergeCell ref="C56:N56"/>
    <mergeCell ref="O56:P56"/>
    <mergeCell ref="C57:C58"/>
    <mergeCell ref="D57:D58"/>
    <mergeCell ref="E57:E58"/>
    <mergeCell ref="F57:F58"/>
    <mergeCell ref="G57:G58"/>
    <mergeCell ref="H57:H58"/>
    <mergeCell ref="I57:I58"/>
    <mergeCell ref="A268:B268"/>
    <mergeCell ref="A311:B311"/>
    <mergeCell ref="A373:B373"/>
    <mergeCell ref="A415:B415"/>
    <mergeCell ref="C4:C5"/>
    <mergeCell ref="A6:B6"/>
    <mergeCell ref="A7:B7"/>
    <mergeCell ref="A3:B5"/>
    <mergeCell ref="C3:N3"/>
    <mergeCell ref="D4:D5"/>
    <mergeCell ref="M4:M5"/>
    <mergeCell ref="L4:L5"/>
    <mergeCell ref="N4:N5"/>
    <mergeCell ref="A202:B202"/>
    <mergeCell ref="O3:P3"/>
    <mergeCell ref="G4:G5"/>
    <mergeCell ref="F4:F5"/>
    <mergeCell ref="E4:E5"/>
    <mergeCell ref="K4:K5"/>
    <mergeCell ref="J4:J5"/>
    <mergeCell ref="I4:I5"/>
    <mergeCell ref="H4:H5"/>
    <mergeCell ref="O4:O5"/>
  </mergeCells>
  <hyperlinks>
    <hyperlink ref="P444" location="目次!A1" display="＜戻る＞"/>
  </hyperlinks>
  <printOptions/>
  <pageMargins left="0.28" right="0.3" top="0.63" bottom="0.57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="120" zoomScaleNormal="120" zoomScaleSheetLayoutView="100" workbookViewId="0" topLeftCell="A1">
      <selection activeCell="E26" sqref="E26:H26"/>
    </sheetView>
  </sheetViews>
  <sheetFormatPr defaultColWidth="9.00390625" defaultRowHeight="13.5"/>
  <cols>
    <col min="1" max="1" width="5.375" style="1" customWidth="1"/>
    <col min="2" max="2" width="20.125" style="1" customWidth="1"/>
    <col min="3" max="10" width="8.625" style="1" customWidth="1"/>
    <col min="11" max="11" width="10.875" style="168" bestFit="1" customWidth="1"/>
    <col min="12" max="12" width="11.75390625" style="168" bestFit="1" customWidth="1"/>
    <col min="13" max="13" width="3.00390625" style="168" bestFit="1" customWidth="1"/>
    <col min="14" max="19" width="9.00390625" style="168" customWidth="1"/>
    <col min="20" max="16384" width="9.00390625" style="1" customWidth="1"/>
  </cols>
  <sheetData>
    <row r="1" spans="1:10" ht="15.75" customHeight="1">
      <c r="A1" s="428" t="s">
        <v>181</v>
      </c>
      <c r="B1" s="428"/>
      <c r="C1" s="428"/>
      <c r="D1" s="428"/>
      <c r="E1" s="428"/>
      <c r="F1" s="428"/>
      <c r="G1" s="428"/>
      <c r="H1" s="428"/>
      <c r="I1" s="135"/>
      <c r="J1" s="136"/>
    </row>
    <row r="2" spans="1:10" ht="14.25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" customHeight="1">
      <c r="A3" s="435" t="s">
        <v>130</v>
      </c>
      <c r="B3" s="436"/>
      <c r="C3" s="431" t="s">
        <v>131</v>
      </c>
      <c r="D3" s="431"/>
      <c r="E3" s="431" t="s">
        <v>132</v>
      </c>
      <c r="F3" s="431" t="s">
        <v>133</v>
      </c>
      <c r="G3" s="431" t="s">
        <v>134</v>
      </c>
      <c r="H3" s="431"/>
      <c r="I3" s="431" t="s">
        <v>12</v>
      </c>
      <c r="J3" s="432"/>
    </row>
    <row r="4" spans="1:10" ht="18" customHeight="1">
      <c r="A4" s="437"/>
      <c r="B4" s="438"/>
      <c r="C4" s="2" t="s">
        <v>135</v>
      </c>
      <c r="D4" s="2" t="s">
        <v>136</v>
      </c>
      <c r="E4" s="2" t="s">
        <v>135</v>
      </c>
      <c r="F4" s="2" t="s">
        <v>136</v>
      </c>
      <c r="G4" s="2" t="s">
        <v>135</v>
      </c>
      <c r="H4" s="2" t="s">
        <v>136</v>
      </c>
      <c r="I4" s="2" t="s">
        <v>135</v>
      </c>
      <c r="J4" s="3" t="s">
        <v>136</v>
      </c>
    </row>
    <row r="5" spans="1:19" s="266" customFormat="1" ht="18" customHeight="1">
      <c r="A5" s="433" t="s">
        <v>825</v>
      </c>
      <c r="B5" s="434"/>
      <c r="C5" s="357">
        <v>15665</v>
      </c>
      <c r="D5" s="358">
        <v>124214</v>
      </c>
      <c r="E5" s="358">
        <v>16016</v>
      </c>
      <c r="F5" s="358">
        <v>138780</v>
      </c>
      <c r="G5" s="358">
        <v>14450</v>
      </c>
      <c r="H5" s="358">
        <v>152147</v>
      </c>
      <c r="I5" s="359">
        <v>13655</v>
      </c>
      <c r="J5" s="359">
        <v>134996</v>
      </c>
      <c r="K5" s="265"/>
      <c r="L5" s="265"/>
      <c r="M5" s="265"/>
      <c r="N5" s="265"/>
      <c r="O5" s="265"/>
      <c r="P5" s="265"/>
      <c r="Q5" s="265"/>
      <c r="R5" s="265"/>
      <c r="S5" s="265"/>
    </row>
    <row r="6" spans="1:10" ht="27" customHeight="1">
      <c r="A6" s="4" t="s">
        <v>133</v>
      </c>
      <c r="B6" s="4"/>
      <c r="C6" s="163"/>
      <c r="D6" s="164"/>
      <c r="E6" s="429" t="s">
        <v>321</v>
      </c>
      <c r="F6" s="429"/>
      <c r="G6" s="429"/>
      <c r="H6" s="429"/>
      <c r="I6" s="5"/>
      <c r="J6" s="5"/>
    </row>
    <row r="7" spans="1:10" ht="21" customHeight="1">
      <c r="A7" s="6" t="s">
        <v>792</v>
      </c>
      <c r="B7" s="7" t="s">
        <v>324</v>
      </c>
      <c r="C7" s="8">
        <v>4</v>
      </c>
      <c r="D7" s="9">
        <v>76</v>
      </c>
      <c r="E7" s="9">
        <v>4</v>
      </c>
      <c r="F7" s="9">
        <v>57</v>
      </c>
      <c r="G7" s="9">
        <v>4</v>
      </c>
      <c r="H7" s="9">
        <v>42</v>
      </c>
      <c r="I7" s="9">
        <v>4</v>
      </c>
      <c r="J7" s="9">
        <v>44</v>
      </c>
    </row>
    <row r="8" spans="1:10" ht="21" customHeight="1">
      <c r="A8" s="6" t="s">
        <v>182</v>
      </c>
      <c r="B8" s="7" t="s">
        <v>183</v>
      </c>
      <c r="C8" s="8">
        <v>2</v>
      </c>
      <c r="D8" s="9">
        <v>42</v>
      </c>
      <c r="E8" s="9">
        <v>2</v>
      </c>
      <c r="F8" s="9">
        <v>25</v>
      </c>
      <c r="G8" s="9" t="s">
        <v>184</v>
      </c>
      <c r="H8" s="9" t="s">
        <v>184</v>
      </c>
      <c r="I8" s="9" t="s">
        <v>184</v>
      </c>
      <c r="J8" s="9" t="s">
        <v>184</v>
      </c>
    </row>
    <row r="9" spans="1:10" ht="21" customHeight="1">
      <c r="A9" s="6" t="s">
        <v>185</v>
      </c>
      <c r="B9" s="7" t="s">
        <v>186</v>
      </c>
      <c r="C9" s="8">
        <v>856</v>
      </c>
      <c r="D9" s="9">
        <v>8423</v>
      </c>
      <c r="E9" s="9">
        <v>906</v>
      </c>
      <c r="F9" s="9">
        <v>8983</v>
      </c>
      <c r="G9" s="9">
        <v>1036</v>
      </c>
      <c r="H9" s="9">
        <v>11956</v>
      </c>
      <c r="I9" s="9">
        <v>857</v>
      </c>
      <c r="J9" s="9">
        <v>7918</v>
      </c>
    </row>
    <row r="10" spans="1:10" ht="21" customHeight="1">
      <c r="A10" s="6" t="s">
        <v>187</v>
      </c>
      <c r="B10" s="7" t="s">
        <v>188</v>
      </c>
      <c r="C10" s="8">
        <v>711</v>
      </c>
      <c r="D10" s="9">
        <v>18672</v>
      </c>
      <c r="E10" s="9">
        <v>706</v>
      </c>
      <c r="F10" s="9">
        <v>19921</v>
      </c>
      <c r="G10" s="9">
        <v>615</v>
      </c>
      <c r="H10" s="9">
        <v>21645</v>
      </c>
      <c r="I10" s="9">
        <v>488</v>
      </c>
      <c r="J10" s="9">
        <v>15173</v>
      </c>
    </row>
    <row r="11" spans="1:10" ht="21" customHeight="1">
      <c r="A11" s="6" t="s">
        <v>189</v>
      </c>
      <c r="B11" s="10" t="s">
        <v>190</v>
      </c>
      <c r="C11" s="8">
        <v>34</v>
      </c>
      <c r="D11" s="9">
        <v>1265</v>
      </c>
      <c r="E11" s="9">
        <v>36</v>
      </c>
      <c r="F11" s="9">
        <v>883</v>
      </c>
      <c r="G11" s="9">
        <v>23</v>
      </c>
      <c r="H11" s="9" t="s">
        <v>138</v>
      </c>
      <c r="I11" s="9">
        <v>19</v>
      </c>
      <c r="J11" s="9">
        <v>795</v>
      </c>
    </row>
    <row r="12" spans="1:10" ht="21" customHeight="1">
      <c r="A12" s="6" t="s">
        <v>191</v>
      </c>
      <c r="B12" s="7" t="s">
        <v>192</v>
      </c>
      <c r="C12" s="8">
        <v>309</v>
      </c>
      <c r="D12" s="9">
        <v>8414</v>
      </c>
      <c r="E12" s="9">
        <v>362</v>
      </c>
      <c r="F12" s="9">
        <v>11816</v>
      </c>
      <c r="G12" s="9">
        <v>346</v>
      </c>
      <c r="H12" s="9" t="s">
        <v>139</v>
      </c>
      <c r="I12" s="9">
        <v>342</v>
      </c>
      <c r="J12" s="9">
        <v>10198</v>
      </c>
    </row>
    <row r="13" spans="1:10" ht="21" customHeight="1">
      <c r="A13" s="6" t="s">
        <v>193</v>
      </c>
      <c r="B13" s="7" t="s">
        <v>194</v>
      </c>
      <c r="C13" s="8">
        <v>7790</v>
      </c>
      <c r="D13" s="9" t="s">
        <v>140</v>
      </c>
      <c r="E13" s="9">
        <v>7544</v>
      </c>
      <c r="F13" s="9">
        <v>41902</v>
      </c>
      <c r="G13" s="9">
        <v>6557</v>
      </c>
      <c r="H13" s="9" t="s">
        <v>141</v>
      </c>
      <c r="I13" s="9">
        <v>6107</v>
      </c>
      <c r="J13" s="9">
        <v>44915</v>
      </c>
    </row>
    <row r="14" spans="1:10" ht="21" customHeight="1">
      <c r="A14" s="6" t="s">
        <v>195</v>
      </c>
      <c r="B14" s="7" t="s">
        <v>196</v>
      </c>
      <c r="C14" s="8">
        <v>250</v>
      </c>
      <c r="D14" s="9">
        <v>4097</v>
      </c>
      <c r="E14" s="9">
        <v>263</v>
      </c>
      <c r="F14" s="9">
        <v>4728</v>
      </c>
      <c r="G14" s="9" t="s">
        <v>142</v>
      </c>
      <c r="H14" s="9" t="s">
        <v>143</v>
      </c>
      <c r="I14" s="9">
        <v>190</v>
      </c>
      <c r="J14" s="9">
        <v>2543</v>
      </c>
    </row>
    <row r="15" spans="1:10" ht="21" customHeight="1">
      <c r="A15" s="6" t="s">
        <v>197</v>
      </c>
      <c r="B15" s="7" t="s">
        <v>198</v>
      </c>
      <c r="C15" s="8">
        <v>1512</v>
      </c>
      <c r="D15" s="9" t="s">
        <v>144</v>
      </c>
      <c r="E15" s="9">
        <v>1658</v>
      </c>
      <c r="F15" s="9">
        <v>4574</v>
      </c>
      <c r="G15" s="9">
        <v>1355</v>
      </c>
      <c r="H15" s="9">
        <v>4197</v>
      </c>
      <c r="I15" s="9">
        <v>1219</v>
      </c>
      <c r="J15" s="9">
        <v>4071</v>
      </c>
    </row>
    <row r="16" spans="1:10" ht="21" customHeight="1">
      <c r="A16" s="6" t="s">
        <v>199</v>
      </c>
      <c r="B16" s="7" t="s">
        <v>200</v>
      </c>
      <c r="C16" s="8">
        <v>4149</v>
      </c>
      <c r="D16" s="9">
        <v>37579</v>
      </c>
      <c r="E16" s="9">
        <v>4486</v>
      </c>
      <c r="F16" s="9">
        <v>42786</v>
      </c>
      <c r="G16" s="9">
        <v>4223</v>
      </c>
      <c r="H16" s="9">
        <v>46642</v>
      </c>
      <c r="I16" s="9">
        <v>4369</v>
      </c>
      <c r="J16" s="9">
        <v>46086</v>
      </c>
    </row>
    <row r="17" spans="1:10" ht="21" customHeight="1">
      <c r="A17" s="6" t="s">
        <v>201</v>
      </c>
      <c r="B17" s="7" t="s">
        <v>202</v>
      </c>
      <c r="C17" s="8">
        <v>48</v>
      </c>
      <c r="D17" s="9">
        <v>2784</v>
      </c>
      <c r="E17" s="9">
        <v>49</v>
      </c>
      <c r="F17" s="9">
        <v>3105</v>
      </c>
      <c r="G17" s="9">
        <v>60</v>
      </c>
      <c r="H17" s="9" t="s">
        <v>145</v>
      </c>
      <c r="I17" s="9">
        <v>60</v>
      </c>
      <c r="J17" s="9">
        <v>3253</v>
      </c>
    </row>
    <row r="18" spans="1:10" ht="21" customHeight="1">
      <c r="A18" s="6" t="s">
        <v>203</v>
      </c>
      <c r="B18" s="7" t="s">
        <v>204</v>
      </c>
      <c r="C18" s="8" t="s">
        <v>205</v>
      </c>
      <c r="D18" s="9" t="s">
        <v>205</v>
      </c>
      <c r="E18" s="9" t="s">
        <v>205</v>
      </c>
      <c r="F18" s="9" t="s">
        <v>205</v>
      </c>
      <c r="G18" s="9" t="s">
        <v>205</v>
      </c>
      <c r="H18" s="9" t="s">
        <v>205</v>
      </c>
      <c r="I18" s="9" t="s">
        <v>205</v>
      </c>
      <c r="J18" s="9" t="s">
        <v>205</v>
      </c>
    </row>
    <row r="19" spans="1:10" ht="27" customHeight="1">
      <c r="A19" s="4" t="s">
        <v>133</v>
      </c>
      <c r="B19" s="4"/>
      <c r="C19" s="161"/>
      <c r="D19" s="162"/>
      <c r="E19" s="430" t="s">
        <v>322</v>
      </c>
      <c r="F19" s="430"/>
      <c r="G19" s="430"/>
      <c r="H19" s="430"/>
      <c r="I19" s="11"/>
      <c r="J19" s="11"/>
    </row>
    <row r="20" spans="1:10" ht="20.25" customHeight="1">
      <c r="A20" s="4"/>
      <c r="B20" s="12" t="s">
        <v>206</v>
      </c>
      <c r="C20" s="8">
        <v>7830</v>
      </c>
      <c r="D20" s="9">
        <v>60984</v>
      </c>
      <c r="E20" s="9">
        <v>7898</v>
      </c>
      <c r="F20" s="9">
        <v>68132</v>
      </c>
      <c r="G20" s="9">
        <v>6887</v>
      </c>
      <c r="H20" s="9" t="s">
        <v>146</v>
      </c>
      <c r="I20" s="9">
        <v>6561</v>
      </c>
      <c r="J20" s="9">
        <v>63496</v>
      </c>
    </row>
    <row r="21" spans="1:10" ht="20.25" customHeight="1">
      <c r="A21" s="4"/>
      <c r="B21" s="12" t="s">
        <v>207</v>
      </c>
      <c r="C21" s="8" t="s">
        <v>147</v>
      </c>
      <c r="D21" s="9">
        <v>24899</v>
      </c>
      <c r="E21" s="9">
        <v>3155</v>
      </c>
      <c r="F21" s="9">
        <v>28169</v>
      </c>
      <c r="G21" s="9">
        <v>3015</v>
      </c>
      <c r="H21" s="9" t="s">
        <v>148</v>
      </c>
      <c r="I21" s="9">
        <v>2666</v>
      </c>
      <c r="J21" s="9">
        <v>26056</v>
      </c>
    </row>
    <row r="22" spans="1:10" ht="20.25" customHeight="1">
      <c r="A22" s="4"/>
      <c r="B22" s="12" t="s">
        <v>208</v>
      </c>
      <c r="C22" s="8">
        <v>2712</v>
      </c>
      <c r="D22" s="9" t="s">
        <v>149</v>
      </c>
      <c r="E22" s="9" t="s">
        <v>150</v>
      </c>
      <c r="F22" s="9">
        <v>21038</v>
      </c>
      <c r="G22" s="9">
        <v>2490</v>
      </c>
      <c r="H22" s="9" t="s">
        <v>151</v>
      </c>
      <c r="I22" s="9">
        <v>2262</v>
      </c>
      <c r="J22" s="9">
        <v>20239</v>
      </c>
    </row>
    <row r="23" spans="1:10" ht="20.25" customHeight="1">
      <c r="A23" s="4"/>
      <c r="B23" s="12" t="s">
        <v>209</v>
      </c>
      <c r="C23" s="8">
        <v>1374</v>
      </c>
      <c r="D23" s="9">
        <v>11013</v>
      </c>
      <c r="E23" s="9">
        <v>1393</v>
      </c>
      <c r="F23" s="9">
        <v>12195</v>
      </c>
      <c r="G23" s="9">
        <v>1253</v>
      </c>
      <c r="H23" s="9" t="s">
        <v>152</v>
      </c>
      <c r="I23" s="9">
        <v>1340</v>
      </c>
      <c r="J23" s="9">
        <v>13395</v>
      </c>
    </row>
    <row r="24" spans="1:10" ht="20.25" customHeight="1">
      <c r="A24" s="4"/>
      <c r="B24" s="12" t="s">
        <v>210</v>
      </c>
      <c r="C24" s="8">
        <v>256</v>
      </c>
      <c r="D24" s="9">
        <v>1964</v>
      </c>
      <c r="E24" s="9">
        <v>245</v>
      </c>
      <c r="F24" s="9">
        <v>1776</v>
      </c>
      <c r="G24" s="9">
        <v>230</v>
      </c>
      <c r="H24" s="9" t="s">
        <v>153</v>
      </c>
      <c r="I24" s="9">
        <v>252</v>
      </c>
      <c r="J24" s="9">
        <v>2122</v>
      </c>
    </row>
    <row r="25" spans="1:10" ht="20.25" customHeight="1">
      <c r="A25" s="4"/>
      <c r="B25" s="12" t="s">
        <v>211</v>
      </c>
      <c r="C25" s="8">
        <v>412</v>
      </c>
      <c r="D25" s="9">
        <v>4903</v>
      </c>
      <c r="E25" s="9">
        <v>494</v>
      </c>
      <c r="F25" s="9">
        <v>7470</v>
      </c>
      <c r="G25" s="9" t="s">
        <v>154</v>
      </c>
      <c r="H25" s="9" t="s">
        <v>155</v>
      </c>
      <c r="I25" s="9">
        <v>574</v>
      </c>
      <c r="J25" s="9">
        <v>9688</v>
      </c>
    </row>
    <row r="26" spans="1:10" ht="27" customHeight="1">
      <c r="A26" s="4"/>
      <c r="B26" s="13" t="s">
        <v>133</v>
      </c>
      <c r="C26" s="161"/>
      <c r="D26" s="162"/>
      <c r="E26" s="430" t="s">
        <v>323</v>
      </c>
      <c r="F26" s="430"/>
      <c r="G26" s="430"/>
      <c r="H26" s="430"/>
      <c r="I26" s="11"/>
      <c r="J26" s="11"/>
    </row>
    <row r="27" spans="1:10" ht="21" customHeight="1">
      <c r="A27" s="4"/>
      <c r="B27" s="14" t="s">
        <v>212</v>
      </c>
      <c r="C27" s="8">
        <v>7165</v>
      </c>
      <c r="D27" s="9" t="s">
        <v>156</v>
      </c>
      <c r="E27" s="9">
        <v>6864</v>
      </c>
      <c r="F27" s="9">
        <v>10718</v>
      </c>
      <c r="G27" s="9" t="s">
        <v>157</v>
      </c>
      <c r="H27" s="9" t="s">
        <v>158</v>
      </c>
      <c r="I27" s="9">
        <v>5163</v>
      </c>
      <c r="J27" s="9">
        <v>7987</v>
      </c>
    </row>
    <row r="28" spans="1:10" ht="21" customHeight="1">
      <c r="A28" s="4"/>
      <c r="B28" s="14" t="s">
        <v>213</v>
      </c>
      <c r="C28" s="8">
        <v>3504</v>
      </c>
      <c r="D28" s="9" t="s">
        <v>159</v>
      </c>
      <c r="E28" s="9">
        <v>3489</v>
      </c>
      <c r="F28" s="9">
        <v>11920</v>
      </c>
      <c r="G28" s="9" t="s">
        <v>160</v>
      </c>
      <c r="H28" s="9" t="s">
        <v>161</v>
      </c>
      <c r="I28" s="9">
        <v>2991</v>
      </c>
      <c r="J28" s="9">
        <v>10208</v>
      </c>
    </row>
    <row r="29" spans="1:10" ht="21" customHeight="1">
      <c r="A29" s="4"/>
      <c r="B29" s="14" t="s">
        <v>214</v>
      </c>
      <c r="C29" s="8">
        <v>2811</v>
      </c>
      <c r="D29" s="9">
        <v>17897</v>
      </c>
      <c r="E29" s="9">
        <v>3058</v>
      </c>
      <c r="F29" s="9">
        <v>19575</v>
      </c>
      <c r="G29" s="9">
        <v>1502</v>
      </c>
      <c r="H29" s="9">
        <v>20004</v>
      </c>
      <c r="I29" s="9">
        <v>2711</v>
      </c>
      <c r="J29" s="9">
        <v>17547</v>
      </c>
    </row>
    <row r="30" spans="1:10" ht="21" customHeight="1">
      <c r="A30" s="4"/>
      <c r="B30" s="14" t="s">
        <v>215</v>
      </c>
      <c r="C30" s="8">
        <v>1192</v>
      </c>
      <c r="D30" s="9" t="s">
        <v>162</v>
      </c>
      <c r="E30" s="9">
        <v>1429</v>
      </c>
      <c r="F30" s="9">
        <v>19017</v>
      </c>
      <c r="G30" s="9" t="s">
        <v>163</v>
      </c>
      <c r="H30" s="9" t="s">
        <v>164</v>
      </c>
      <c r="I30" s="9">
        <v>1460</v>
      </c>
      <c r="J30" s="9">
        <v>19395</v>
      </c>
    </row>
    <row r="31" spans="1:10" ht="21" customHeight="1">
      <c r="A31" s="4"/>
      <c r="B31" s="14" t="s">
        <v>216</v>
      </c>
      <c r="C31" s="8">
        <v>377</v>
      </c>
      <c r="D31" s="9">
        <v>8979</v>
      </c>
      <c r="E31" s="9">
        <v>437</v>
      </c>
      <c r="F31" s="9">
        <v>10414</v>
      </c>
      <c r="G31" s="9" t="s">
        <v>165</v>
      </c>
      <c r="H31" s="9" t="s">
        <v>166</v>
      </c>
      <c r="I31" s="9">
        <v>484</v>
      </c>
      <c r="J31" s="9">
        <v>11483</v>
      </c>
    </row>
    <row r="32" spans="1:10" ht="21" customHeight="1">
      <c r="A32" s="4"/>
      <c r="B32" s="14" t="s">
        <v>217</v>
      </c>
      <c r="C32" s="8">
        <v>283</v>
      </c>
      <c r="D32" s="9" t="s">
        <v>167</v>
      </c>
      <c r="E32" s="9">
        <v>370</v>
      </c>
      <c r="F32" s="9">
        <v>13950</v>
      </c>
      <c r="G32" s="9" t="s">
        <v>168</v>
      </c>
      <c r="H32" s="9" t="s">
        <v>169</v>
      </c>
      <c r="I32" s="9">
        <v>363</v>
      </c>
      <c r="J32" s="9">
        <v>13558</v>
      </c>
    </row>
    <row r="33" spans="1:10" ht="21" customHeight="1">
      <c r="A33" s="4"/>
      <c r="B33" s="14" t="s">
        <v>218</v>
      </c>
      <c r="C33" s="8">
        <v>210</v>
      </c>
      <c r="D33" s="9" t="s">
        <v>170</v>
      </c>
      <c r="E33" s="9">
        <v>214</v>
      </c>
      <c r="F33" s="9">
        <v>14866</v>
      </c>
      <c r="G33" s="9" t="s">
        <v>171</v>
      </c>
      <c r="H33" s="9" t="s">
        <v>172</v>
      </c>
      <c r="I33" s="9">
        <v>223</v>
      </c>
      <c r="J33" s="9">
        <v>14921</v>
      </c>
    </row>
    <row r="34" spans="1:10" ht="21" customHeight="1">
      <c r="A34" s="4"/>
      <c r="B34" s="14" t="s">
        <v>219</v>
      </c>
      <c r="C34" s="8">
        <v>96</v>
      </c>
      <c r="D34" s="9" t="s">
        <v>173</v>
      </c>
      <c r="E34" s="9">
        <v>123</v>
      </c>
      <c r="F34" s="9">
        <v>18667</v>
      </c>
      <c r="G34" s="9" t="s">
        <v>174</v>
      </c>
      <c r="H34" s="9" t="s">
        <v>175</v>
      </c>
      <c r="I34" s="9">
        <v>129</v>
      </c>
      <c r="J34" s="9">
        <v>21745</v>
      </c>
    </row>
    <row r="35" spans="1:10" ht="21" customHeight="1">
      <c r="A35" s="4"/>
      <c r="B35" s="14" t="s">
        <v>220</v>
      </c>
      <c r="C35" s="8">
        <v>14</v>
      </c>
      <c r="D35" s="9">
        <v>5533</v>
      </c>
      <c r="E35" s="9">
        <v>20</v>
      </c>
      <c r="F35" s="9" t="s">
        <v>176</v>
      </c>
      <c r="G35" s="9" t="s">
        <v>177</v>
      </c>
      <c r="H35" s="9" t="s">
        <v>178</v>
      </c>
      <c r="I35" s="9">
        <v>16</v>
      </c>
      <c r="J35" s="9">
        <v>5935</v>
      </c>
    </row>
    <row r="36" spans="1:10" ht="21" customHeight="1">
      <c r="A36" s="4"/>
      <c r="B36" s="14" t="s">
        <v>221</v>
      </c>
      <c r="C36" s="8">
        <v>8</v>
      </c>
      <c r="D36" s="9">
        <v>5896</v>
      </c>
      <c r="E36" s="9">
        <v>6</v>
      </c>
      <c r="F36" s="9">
        <v>3914</v>
      </c>
      <c r="G36" s="9">
        <v>10</v>
      </c>
      <c r="H36" s="9" t="s">
        <v>179</v>
      </c>
      <c r="I36" s="9">
        <v>6</v>
      </c>
      <c r="J36" s="9">
        <v>3880</v>
      </c>
    </row>
    <row r="37" spans="1:10" ht="21" customHeight="1">
      <c r="A37" s="4"/>
      <c r="B37" s="14" t="s">
        <v>222</v>
      </c>
      <c r="C37" s="8">
        <v>5</v>
      </c>
      <c r="D37" s="9">
        <v>6362</v>
      </c>
      <c r="E37" s="9">
        <v>6</v>
      </c>
      <c r="F37" s="9">
        <v>7958</v>
      </c>
      <c r="G37" s="9" t="s">
        <v>180</v>
      </c>
      <c r="H37" s="9">
        <v>11308</v>
      </c>
      <c r="I37" s="9">
        <v>5</v>
      </c>
      <c r="J37" s="9">
        <v>8337</v>
      </c>
    </row>
    <row r="38" spans="1:10" ht="21" customHeight="1" thickBot="1">
      <c r="A38" s="15"/>
      <c r="B38" s="16" t="s">
        <v>985</v>
      </c>
      <c r="C38" s="353" t="s">
        <v>253</v>
      </c>
      <c r="D38" s="354" t="s">
        <v>253</v>
      </c>
      <c r="E38" s="354" t="s">
        <v>253</v>
      </c>
      <c r="F38" s="354" t="s">
        <v>253</v>
      </c>
      <c r="G38" s="354" t="s">
        <v>253</v>
      </c>
      <c r="H38" s="354" t="s">
        <v>253</v>
      </c>
      <c r="I38" s="17">
        <v>104</v>
      </c>
      <c r="J38" s="17" t="s">
        <v>253</v>
      </c>
    </row>
    <row r="39" spans="1:10" ht="13.5">
      <c r="A39" s="168"/>
      <c r="B39" s="355" t="s">
        <v>986</v>
      </c>
      <c r="C39" s="168"/>
      <c r="D39" s="168"/>
      <c r="E39" s="168"/>
      <c r="F39" s="168"/>
      <c r="G39" s="168"/>
      <c r="H39" s="168"/>
      <c r="I39" s="168"/>
      <c r="J39" s="198" t="s">
        <v>334</v>
      </c>
    </row>
    <row r="40" spans="1:10" ht="13.5">
      <c r="A40" s="168"/>
      <c r="B40" s="168"/>
      <c r="C40" s="168"/>
      <c r="D40" s="168"/>
      <c r="E40" s="168"/>
      <c r="F40" s="168"/>
      <c r="G40" s="168"/>
      <c r="H40" s="168"/>
      <c r="I40" s="168"/>
      <c r="J40" s="168"/>
    </row>
    <row r="41" spans="1:10" ht="13.5">
      <c r="A41" s="168"/>
      <c r="B41" s="168"/>
      <c r="C41" s="168"/>
      <c r="D41" s="168"/>
      <c r="E41" s="168"/>
      <c r="F41" s="168"/>
      <c r="G41" s="168"/>
      <c r="H41" s="168"/>
      <c r="I41" s="168"/>
      <c r="J41" s="168"/>
    </row>
    <row r="42" spans="1:10" ht="13.5">
      <c r="A42" s="168"/>
      <c r="B42" s="168"/>
      <c r="C42" s="168"/>
      <c r="D42" s="168"/>
      <c r="E42" s="168"/>
      <c r="F42" s="168"/>
      <c r="G42" s="168"/>
      <c r="H42" s="168"/>
      <c r="I42" s="168"/>
      <c r="J42" s="168"/>
    </row>
    <row r="43" spans="1:10" ht="13.5">
      <c r="A43" s="168"/>
      <c r="B43" s="168"/>
      <c r="C43" s="168"/>
      <c r="D43" s="168"/>
      <c r="E43" s="168"/>
      <c r="F43" s="168"/>
      <c r="G43" s="168"/>
      <c r="H43" s="168"/>
      <c r="I43" s="168"/>
      <c r="J43" s="168"/>
    </row>
    <row r="44" spans="1:10" ht="13.5">
      <c r="A44" s="168"/>
      <c r="B44" s="168"/>
      <c r="C44" s="168"/>
      <c r="D44" s="168"/>
      <c r="E44" s="168"/>
      <c r="F44" s="168"/>
      <c r="G44" s="168"/>
      <c r="H44" s="168"/>
      <c r="I44" s="168"/>
      <c r="J44" s="168"/>
    </row>
    <row r="45" spans="1:10" ht="13.5">
      <c r="A45" s="168"/>
      <c r="B45" s="168"/>
      <c r="C45" s="168"/>
      <c r="D45" s="168"/>
      <c r="E45" s="168"/>
      <c r="F45" s="168"/>
      <c r="G45" s="168"/>
      <c r="H45" s="168"/>
      <c r="I45" s="168"/>
      <c r="J45" s="168"/>
    </row>
    <row r="46" spans="1:10" ht="13.5">
      <c r="A46" s="168"/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13.5">
      <c r="A47" s="168"/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13.5">
      <c r="A48" s="168"/>
      <c r="B48" s="168"/>
      <c r="C48" s="168"/>
      <c r="D48" s="168"/>
      <c r="E48" s="168"/>
      <c r="F48" s="168"/>
      <c r="G48" s="168"/>
      <c r="H48" s="168"/>
      <c r="I48" s="168"/>
      <c r="J48" s="168"/>
    </row>
    <row r="49" spans="1:10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</row>
    <row r="50" spans="1:10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</row>
    <row r="51" spans="1:10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</row>
    <row r="52" spans="1:10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</row>
    <row r="53" spans="1:10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</row>
    <row r="54" spans="1:10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</row>
    <row r="55" spans="1:10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0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</row>
    <row r="57" spans="1:10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0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</row>
    <row r="59" spans="1:10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</row>
    <row r="60" spans="1:10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</row>
    <row r="61" spans="1:10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</row>
    <row r="62" spans="1:10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</row>
    <row r="63" spans="1:10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</row>
    <row r="64" spans="1:10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</row>
    <row r="65" s="168" customFormat="1" ht="13.5"/>
    <row r="66" s="168" customFormat="1" ht="13.5"/>
    <row r="67" s="168" customFormat="1" ht="13.5"/>
    <row r="68" s="168" customFormat="1" ht="13.5"/>
    <row r="69" s="168" customFormat="1" ht="13.5"/>
    <row r="70" s="168" customFormat="1" ht="13.5"/>
    <row r="71" s="168" customFormat="1" ht="13.5"/>
    <row r="72" s="168" customFormat="1" ht="13.5"/>
    <row r="73" s="168" customFormat="1" ht="13.5"/>
    <row r="74" s="168" customFormat="1" ht="13.5"/>
    <row r="75" s="168" customFormat="1" ht="13.5"/>
    <row r="76" s="168" customFormat="1" ht="13.5"/>
    <row r="77" s="168" customFormat="1" ht="13.5"/>
    <row r="78" s="168" customFormat="1" ht="13.5"/>
    <row r="79" s="168" customFormat="1" ht="13.5"/>
    <row r="80" s="168" customFormat="1" ht="13.5"/>
    <row r="81" s="168" customFormat="1" ht="13.5"/>
    <row r="82" s="168" customFormat="1" ht="13.5"/>
    <row r="83" s="168" customFormat="1" ht="13.5"/>
    <row r="84" s="168" customFormat="1" ht="13.5"/>
    <row r="85" s="168" customFormat="1" ht="13.5"/>
    <row r="86" s="168" customFormat="1" ht="13.5"/>
    <row r="87" s="168" customFormat="1" ht="13.5"/>
    <row r="88" s="168" customFormat="1" ht="13.5"/>
    <row r="89" s="168" customFormat="1" ht="13.5"/>
    <row r="90" s="168" customFormat="1" ht="13.5"/>
    <row r="91" s="168" customFormat="1" ht="13.5"/>
    <row r="92" s="168" customFormat="1" ht="13.5"/>
    <row r="93" s="168" customFormat="1" ht="13.5"/>
    <row r="94" s="168" customFormat="1" ht="13.5"/>
    <row r="95" s="168" customFormat="1" ht="13.5"/>
    <row r="96" s="168" customFormat="1" ht="13.5"/>
    <row r="97" s="168" customFormat="1" ht="13.5"/>
    <row r="98" s="168" customFormat="1" ht="13.5"/>
    <row r="99" s="168" customFormat="1" ht="13.5"/>
    <row r="100" s="168" customFormat="1" ht="13.5"/>
    <row r="101" s="168" customFormat="1" ht="13.5"/>
    <row r="102" s="168" customFormat="1" ht="13.5"/>
    <row r="103" s="168" customFormat="1" ht="13.5"/>
    <row r="104" s="168" customFormat="1" ht="13.5"/>
    <row r="105" s="168" customFormat="1" ht="13.5"/>
    <row r="106" s="168" customFormat="1" ht="13.5"/>
    <row r="107" s="168" customFormat="1" ht="13.5"/>
    <row r="108" s="168" customFormat="1" ht="13.5"/>
    <row r="109" s="168" customFormat="1" ht="13.5"/>
    <row r="110" s="168" customFormat="1" ht="13.5"/>
    <row r="111" s="168" customFormat="1" ht="13.5"/>
    <row r="112" s="168" customFormat="1" ht="13.5"/>
    <row r="113" s="168" customFormat="1" ht="13.5"/>
    <row r="114" s="168" customFormat="1" ht="13.5"/>
    <row r="115" s="168" customFormat="1" ht="13.5"/>
    <row r="116" s="168" customFormat="1" ht="13.5"/>
    <row r="117" s="168" customFormat="1" ht="13.5"/>
    <row r="118" s="168" customFormat="1" ht="13.5"/>
    <row r="119" s="168" customFormat="1" ht="13.5"/>
    <row r="120" s="168" customFormat="1" ht="13.5"/>
    <row r="121" s="168" customFormat="1" ht="13.5"/>
    <row r="122" s="168" customFormat="1" ht="13.5"/>
    <row r="123" s="168" customFormat="1" ht="13.5"/>
    <row r="124" s="168" customFormat="1" ht="13.5"/>
    <row r="125" s="168" customFormat="1" ht="13.5"/>
    <row r="126" s="168" customFormat="1" ht="13.5"/>
    <row r="127" s="168" customFormat="1" ht="13.5"/>
    <row r="128" s="168" customFormat="1" ht="13.5"/>
    <row r="129" s="168" customFormat="1" ht="13.5"/>
    <row r="130" s="168" customFormat="1" ht="13.5"/>
    <row r="131" s="168" customFormat="1" ht="13.5"/>
    <row r="132" s="168" customFormat="1" ht="13.5"/>
    <row r="133" s="168" customFormat="1" ht="13.5"/>
    <row r="134" s="168" customFormat="1" ht="13.5"/>
    <row r="135" s="168" customFormat="1" ht="13.5"/>
    <row r="136" s="168" customFormat="1" ht="13.5"/>
    <row r="137" s="168" customFormat="1" ht="13.5"/>
    <row r="138" s="168" customFormat="1" ht="13.5"/>
    <row r="139" s="168" customFormat="1" ht="13.5"/>
    <row r="140" s="168" customFormat="1" ht="13.5"/>
    <row r="141" s="168" customFormat="1" ht="13.5"/>
    <row r="142" s="168" customFormat="1" ht="13.5"/>
    <row r="143" s="168" customFormat="1" ht="13.5"/>
    <row r="144" s="168" customFormat="1" ht="13.5"/>
    <row r="145" s="168" customFormat="1" ht="13.5"/>
    <row r="146" s="168" customFormat="1" ht="13.5"/>
    <row r="147" s="168" customFormat="1" ht="13.5"/>
  </sheetData>
  <mergeCells count="10">
    <mergeCell ref="I3:J3"/>
    <mergeCell ref="A5:B5"/>
    <mergeCell ref="G3:H3"/>
    <mergeCell ref="C3:D3"/>
    <mergeCell ref="E3:F3"/>
    <mergeCell ref="A3:B4"/>
    <mergeCell ref="A1:H1"/>
    <mergeCell ref="E6:H6"/>
    <mergeCell ref="E19:H19"/>
    <mergeCell ref="E26:H26"/>
  </mergeCells>
  <hyperlinks>
    <hyperlink ref="J39" location="目次!A1" display="＜戻る＞"/>
  </hyperlinks>
  <printOptions horizontalCentered="1"/>
  <pageMargins left="0.3937007874015748" right="0.3937007874015748" top="0.64" bottom="0.81" header="0.38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50"/>
  <sheetViews>
    <sheetView zoomScaleSheetLayoutView="12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AA21" sqref="AA21"/>
    </sheetView>
  </sheetViews>
  <sheetFormatPr defaultColWidth="9.00390625" defaultRowHeight="13.5"/>
  <cols>
    <col min="1" max="1" width="4.875" style="43" customWidth="1"/>
    <col min="2" max="2" width="1.12109375" style="43" customWidth="1"/>
    <col min="3" max="3" width="25.625" style="21" customWidth="1"/>
    <col min="4" max="4" width="2.125" style="21" customWidth="1"/>
    <col min="5" max="5" width="6.25390625" style="21" customWidth="1"/>
    <col min="6" max="6" width="5.25390625" style="21" customWidth="1"/>
    <col min="7" max="7" width="5.375" style="21" customWidth="1"/>
    <col min="8" max="8" width="5.25390625" style="21" customWidth="1"/>
    <col min="9" max="9" width="6.625" style="21" customWidth="1"/>
    <col min="10" max="10" width="5.125" style="21" customWidth="1"/>
    <col min="11" max="11" width="5.375" style="21" customWidth="1"/>
    <col min="12" max="12" width="6.125" style="21" customWidth="1"/>
    <col min="13" max="13" width="5.625" style="21" customWidth="1"/>
    <col min="14" max="14" width="6.625" style="21" customWidth="1"/>
    <col min="15" max="15" width="9.00390625" style="21" customWidth="1"/>
    <col min="16" max="16" width="7.25390625" style="21" customWidth="1"/>
    <col min="17" max="18" width="7.625" style="21" customWidth="1"/>
    <col min="19" max="19" width="9.875" style="21" customWidth="1"/>
    <col min="20" max="20" width="8.50390625" style="21" customWidth="1"/>
    <col min="21" max="21" width="8.625" style="21" customWidth="1"/>
    <col min="22" max="22" width="8.75390625" style="21" customWidth="1"/>
    <col min="23" max="23" width="8.00390625" style="21" customWidth="1"/>
    <col min="24" max="24" width="9.00390625" style="21" customWidth="1"/>
    <col min="25" max="25" width="9.25390625" style="147" customWidth="1"/>
    <col min="26" max="16384" width="9.00390625" style="149" customWidth="1"/>
  </cols>
  <sheetData>
    <row r="1" spans="1:25" ht="17.25">
      <c r="A1" s="420" t="s">
        <v>223</v>
      </c>
      <c r="B1" s="420"/>
      <c r="C1" s="420"/>
      <c r="D1" s="420"/>
      <c r="E1" s="420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44"/>
    </row>
    <row r="2" spans="1:25" ht="13.5">
      <c r="A2" s="315"/>
      <c r="B2" s="316" t="s">
        <v>884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44"/>
    </row>
    <row r="3" spans="1:25" ht="3" customHeight="1" thickBot="1">
      <c r="A3" s="22"/>
      <c r="B3" s="23"/>
      <c r="C3" s="23"/>
      <c r="D3" s="24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44"/>
    </row>
    <row r="4" spans="1:26" ht="13.5" customHeight="1">
      <c r="A4" s="25"/>
      <c r="B4" s="26"/>
      <c r="C4" s="26"/>
      <c r="D4" s="26"/>
      <c r="E4" s="421" t="s">
        <v>224</v>
      </c>
      <c r="F4" s="422"/>
      <c r="G4" s="422"/>
      <c r="H4" s="422"/>
      <c r="I4" s="422"/>
      <c r="J4" s="422"/>
      <c r="K4" s="422"/>
      <c r="L4" s="422"/>
      <c r="M4" s="422"/>
      <c r="N4" s="422"/>
      <c r="O4" s="421" t="s">
        <v>225</v>
      </c>
      <c r="P4" s="422"/>
      <c r="Q4" s="422"/>
      <c r="R4" s="422"/>
      <c r="S4" s="422"/>
      <c r="T4" s="422"/>
      <c r="U4" s="422"/>
      <c r="V4" s="422"/>
      <c r="W4" s="422"/>
      <c r="X4" s="408"/>
      <c r="Y4" s="142" t="s">
        <v>24</v>
      </c>
      <c r="Z4" s="150"/>
    </row>
    <row r="5" spans="1:26" ht="12" customHeight="1">
      <c r="A5" s="27"/>
      <c r="B5" s="27"/>
      <c r="C5" s="28" t="s">
        <v>800</v>
      </c>
      <c r="D5" s="27"/>
      <c r="E5" s="417" t="s">
        <v>137</v>
      </c>
      <c r="F5" s="417" t="s">
        <v>226</v>
      </c>
      <c r="G5" s="29" t="s">
        <v>227</v>
      </c>
      <c r="H5" s="29" t="s">
        <v>228</v>
      </c>
      <c r="I5" s="29" t="s">
        <v>9</v>
      </c>
      <c r="J5" s="29" t="s">
        <v>229</v>
      </c>
      <c r="K5" s="29" t="s">
        <v>230</v>
      </c>
      <c r="L5" s="29" t="s">
        <v>10</v>
      </c>
      <c r="M5" s="29" t="s">
        <v>231</v>
      </c>
      <c r="N5" s="29" t="s">
        <v>28</v>
      </c>
      <c r="O5" s="423" t="s">
        <v>137</v>
      </c>
      <c r="P5" s="423" t="s">
        <v>226</v>
      </c>
      <c r="Q5" s="332" t="s">
        <v>227</v>
      </c>
      <c r="R5" s="332" t="s">
        <v>228</v>
      </c>
      <c r="S5" s="332" t="s">
        <v>796</v>
      </c>
      <c r="T5" s="332" t="s">
        <v>229</v>
      </c>
      <c r="U5" s="332" t="s">
        <v>230</v>
      </c>
      <c r="V5" s="332" t="s">
        <v>797</v>
      </c>
      <c r="W5" s="333" t="s">
        <v>231</v>
      </c>
      <c r="X5" s="334" t="s">
        <v>28</v>
      </c>
      <c r="Y5" s="145"/>
      <c r="Z5" s="150"/>
    </row>
    <row r="6" spans="1:26" ht="12" customHeight="1">
      <c r="A6" s="30"/>
      <c r="B6" s="30"/>
      <c r="C6" s="30"/>
      <c r="D6" s="31"/>
      <c r="E6" s="418"/>
      <c r="F6" s="418"/>
      <c r="G6" s="32" t="s">
        <v>232</v>
      </c>
      <c r="H6" s="32" t="s">
        <v>232</v>
      </c>
      <c r="I6" s="32" t="s">
        <v>232</v>
      </c>
      <c r="J6" s="32" t="s">
        <v>232</v>
      </c>
      <c r="K6" s="32" t="s">
        <v>232</v>
      </c>
      <c r="L6" s="32" t="s">
        <v>233</v>
      </c>
      <c r="M6" s="32" t="s">
        <v>234</v>
      </c>
      <c r="N6" s="32" t="s">
        <v>29</v>
      </c>
      <c r="O6" s="424"/>
      <c r="P6" s="424"/>
      <c r="Q6" s="335" t="s">
        <v>232</v>
      </c>
      <c r="R6" s="335" t="s">
        <v>232</v>
      </c>
      <c r="S6" s="335" t="s">
        <v>232</v>
      </c>
      <c r="T6" s="335" t="s">
        <v>232</v>
      </c>
      <c r="U6" s="335" t="s">
        <v>232</v>
      </c>
      <c r="V6" s="335" t="s">
        <v>233</v>
      </c>
      <c r="W6" s="336" t="s">
        <v>234</v>
      </c>
      <c r="X6" s="336" t="s">
        <v>29</v>
      </c>
      <c r="Y6" s="143" t="s">
        <v>801</v>
      </c>
      <c r="Z6" s="150"/>
    </row>
    <row r="7" spans="1:46" s="340" customFormat="1" ht="12.75" customHeight="1">
      <c r="A7" s="356"/>
      <c r="B7" s="410" t="s">
        <v>235</v>
      </c>
      <c r="C7" s="411"/>
      <c r="D7" s="212"/>
      <c r="E7" s="364">
        <f>IF(SUM(E8,E12,E13,E17,E40,E44,E53,E68,E76,E79,E104)=0,"-",SUM(E8,E12,E13,E17,E40,E44,E53,E68,E76,E79,E104))</f>
        <v>13655</v>
      </c>
      <c r="F7" s="364">
        <f aca="true" t="shared" si="0" ref="F7:M7">IF(SUM(F8,F12,F13,F17,F40,F44,F53,F68,F76,F79)=0,"-",SUM(F8,F12,F13,F17,F40,F44,F53,F68,F76,F79))</f>
        <v>7183</v>
      </c>
      <c r="G7" s="364">
        <f t="shared" si="0"/>
        <v>3861</v>
      </c>
      <c r="H7" s="364">
        <f t="shared" si="0"/>
        <v>1468</v>
      </c>
      <c r="I7" s="364">
        <f t="shared" si="0"/>
        <v>48</v>
      </c>
      <c r="J7" s="364">
        <f t="shared" si="0"/>
        <v>26</v>
      </c>
      <c r="K7" s="364">
        <f t="shared" si="0"/>
        <v>2</v>
      </c>
      <c r="L7" s="364">
        <f t="shared" si="0"/>
        <v>572</v>
      </c>
      <c r="M7" s="364">
        <f t="shared" si="0"/>
        <v>51</v>
      </c>
      <c r="N7" s="364">
        <f>IF(SUM(N8,N12,N13,N17,N40,N44,N53,N68,N76,N79,N104)=0,"-",SUM(N8,N12,N13,N17,N40,N44,N53,N68,N76,N79,N104))</f>
        <v>444</v>
      </c>
      <c r="O7" s="364">
        <v>134996</v>
      </c>
      <c r="P7" s="364">
        <v>24197</v>
      </c>
      <c r="Q7" s="364">
        <v>70009</v>
      </c>
      <c r="R7" s="364">
        <v>10924</v>
      </c>
      <c r="S7" s="364">
        <v>317</v>
      </c>
      <c r="T7" s="364">
        <v>605</v>
      </c>
      <c r="U7" s="364">
        <v>19</v>
      </c>
      <c r="V7" s="364">
        <v>17574</v>
      </c>
      <c r="W7" s="364">
        <v>194</v>
      </c>
      <c r="X7" s="364">
        <v>11157</v>
      </c>
      <c r="Y7" s="368" t="s">
        <v>25</v>
      </c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</row>
    <row r="8" spans="1:46" s="340" customFormat="1" ht="12.75" customHeight="1">
      <c r="A8" s="360" t="s">
        <v>30</v>
      </c>
      <c r="B8" s="409" t="s">
        <v>31</v>
      </c>
      <c r="C8" s="440"/>
      <c r="D8" s="217"/>
      <c r="E8" s="364">
        <f>IF(SUM(E9:E11)=0,"-",SUM(E9,E11))</f>
        <v>4</v>
      </c>
      <c r="F8" s="364" t="str">
        <f aca="true" t="shared" si="1" ref="F8:M8">IF(SUM(F9:F11)=0,"-",SUM(F9,F11))</f>
        <v>-</v>
      </c>
      <c r="G8" s="364">
        <f t="shared" si="1"/>
        <v>3</v>
      </c>
      <c r="H8" s="364">
        <f t="shared" si="1"/>
        <v>1</v>
      </c>
      <c r="I8" s="364" t="str">
        <f t="shared" si="1"/>
        <v>-</v>
      </c>
      <c r="J8" s="364" t="str">
        <f t="shared" si="1"/>
        <v>-</v>
      </c>
      <c r="K8" s="364" t="str">
        <f t="shared" si="1"/>
        <v>-</v>
      </c>
      <c r="L8" s="364" t="str">
        <f t="shared" si="1"/>
        <v>-</v>
      </c>
      <c r="M8" s="364" t="str">
        <f t="shared" si="1"/>
        <v>-</v>
      </c>
      <c r="N8" s="364" t="str">
        <f>IF(SUM(N9:N11)=0,"-",SUM(N9,N11))</f>
        <v>-</v>
      </c>
      <c r="O8" s="364">
        <v>44</v>
      </c>
      <c r="P8" s="364" t="str">
        <f aca="true" t="shared" si="2" ref="P8:X8">IF(SUM(P9:P11)=0,"-",SUM(P9:P11))</f>
        <v>-</v>
      </c>
      <c r="Q8" s="365" t="s">
        <v>905</v>
      </c>
      <c r="R8" s="365" t="s">
        <v>905</v>
      </c>
      <c r="S8" s="364" t="str">
        <f t="shared" si="2"/>
        <v>-</v>
      </c>
      <c r="T8" s="364" t="str">
        <f t="shared" si="2"/>
        <v>-</v>
      </c>
      <c r="U8" s="364" t="str">
        <f t="shared" si="2"/>
        <v>-</v>
      </c>
      <c r="V8" s="364" t="str">
        <f t="shared" si="2"/>
        <v>-</v>
      </c>
      <c r="W8" s="364" t="str">
        <f t="shared" si="2"/>
        <v>-</v>
      </c>
      <c r="X8" s="364" t="str">
        <f t="shared" si="2"/>
        <v>-</v>
      </c>
      <c r="Y8" s="369" t="s">
        <v>912</v>
      </c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</row>
    <row r="9" spans="1:46" s="341" customFormat="1" ht="12.75" customHeight="1">
      <c r="A9" s="225" t="s">
        <v>897</v>
      </c>
      <c r="B9" s="225"/>
      <c r="C9" s="226" t="s">
        <v>898</v>
      </c>
      <c r="D9" s="227"/>
      <c r="E9" s="35">
        <f>SUM(F9:N9)</f>
        <v>4</v>
      </c>
      <c r="F9" s="35" t="str">
        <f>IF(SUM(F10:F11)=0,"-",SUM(F10:F11))</f>
        <v>-</v>
      </c>
      <c r="G9" s="35">
        <v>3</v>
      </c>
      <c r="H9" s="35">
        <v>1</v>
      </c>
      <c r="I9" s="35" t="s">
        <v>899</v>
      </c>
      <c r="J9" s="35" t="s">
        <v>899</v>
      </c>
      <c r="K9" s="35" t="s">
        <v>899</v>
      </c>
      <c r="L9" s="35" t="s">
        <v>899</v>
      </c>
      <c r="M9" s="35" t="s">
        <v>899</v>
      </c>
      <c r="N9" s="35" t="s">
        <v>899</v>
      </c>
      <c r="O9" s="35">
        <v>44</v>
      </c>
      <c r="P9" s="35" t="str">
        <f>IF(SUM(P10:P11)=0,"-",SUM(P10:P11))</f>
        <v>-</v>
      </c>
      <c r="Q9" s="36" t="s">
        <v>909</v>
      </c>
      <c r="R9" s="36" t="s">
        <v>909</v>
      </c>
      <c r="S9" s="35" t="s">
        <v>899</v>
      </c>
      <c r="T9" s="35" t="s">
        <v>899</v>
      </c>
      <c r="U9" s="35" t="s">
        <v>899</v>
      </c>
      <c r="V9" s="35" t="s">
        <v>899</v>
      </c>
      <c r="W9" s="35" t="s">
        <v>899</v>
      </c>
      <c r="X9" s="35" t="s">
        <v>899</v>
      </c>
      <c r="Y9" s="146" t="s">
        <v>913</v>
      </c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</row>
    <row r="10" spans="1:46" ht="12.75" customHeight="1">
      <c r="A10" s="225" t="s">
        <v>32</v>
      </c>
      <c r="B10" s="225"/>
      <c r="C10" s="226" t="s">
        <v>33</v>
      </c>
      <c r="D10" s="33"/>
      <c r="E10" s="35" t="s">
        <v>253</v>
      </c>
      <c r="F10" s="35" t="s">
        <v>236</v>
      </c>
      <c r="G10" s="35" t="s">
        <v>55</v>
      </c>
      <c r="H10" s="35" t="s">
        <v>236</v>
      </c>
      <c r="I10" s="213" t="s">
        <v>253</v>
      </c>
      <c r="J10" s="213" t="s">
        <v>253</v>
      </c>
      <c r="K10" s="213" t="s">
        <v>253</v>
      </c>
      <c r="L10" s="213" t="s">
        <v>253</v>
      </c>
      <c r="M10" s="213" t="s">
        <v>253</v>
      </c>
      <c r="N10" s="213" t="s">
        <v>253</v>
      </c>
      <c r="O10" s="35" t="s">
        <v>236</v>
      </c>
      <c r="P10" s="35" t="s">
        <v>236</v>
      </c>
      <c r="Q10" s="35" t="s">
        <v>236</v>
      </c>
      <c r="R10" s="35" t="s">
        <v>236</v>
      </c>
      <c r="S10" s="35" t="s">
        <v>236</v>
      </c>
      <c r="T10" s="35" t="s">
        <v>236</v>
      </c>
      <c r="U10" s="35" t="s">
        <v>236</v>
      </c>
      <c r="V10" s="35" t="s">
        <v>236</v>
      </c>
      <c r="W10" s="35" t="s">
        <v>236</v>
      </c>
      <c r="X10" s="35" t="s">
        <v>236</v>
      </c>
      <c r="Y10" s="146" t="s">
        <v>914</v>
      </c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</row>
    <row r="11" spans="1:46" ht="12.75" customHeight="1">
      <c r="A11" s="225" t="s">
        <v>58</v>
      </c>
      <c r="B11" s="225"/>
      <c r="C11" s="226" t="s">
        <v>34</v>
      </c>
      <c r="D11" s="33"/>
      <c r="E11" s="35" t="s">
        <v>11</v>
      </c>
      <c r="F11" s="35" t="s">
        <v>236</v>
      </c>
      <c r="G11" s="35" t="s">
        <v>236</v>
      </c>
      <c r="H11" s="35" t="s">
        <v>236</v>
      </c>
      <c r="I11" s="35" t="s">
        <v>977</v>
      </c>
      <c r="J11" s="35" t="s">
        <v>977</v>
      </c>
      <c r="K11" s="35" t="s">
        <v>977</v>
      </c>
      <c r="L11" s="35" t="s">
        <v>977</v>
      </c>
      <c r="M11" s="35" t="s">
        <v>977</v>
      </c>
      <c r="N11" s="35" t="s">
        <v>977</v>
      </c>
      <c r="O11" s="35" t="s">
        <v>236</v>
      </c>
      <c r="P11" s="35" t="s">
        <v>236</v>
      </c>
      <c r="Q11" s="35" t="s">
        <v>236</v>
      </c>
      <c r="R11" s="35" t="s">
        <v>236</v>
      </c>
      <c r="S11" s="35" t="s">
        <v>236</v>
      </c>
      <c r="T11" s="35" t="s">
        <v>236</v>
      </c>
      <c r="U11" s="35" t="s">
        <v>236</v>
      </c>
      <c r="V11" s="35" t="s">
        <v>236</v>
      </c>
      <c r="W11" s="35" t="s">
        <v>236</v>
      </c>
      <c r="X11" s="35" t="s">
        <v>55</v>
      </c>
      <c r="Y11" s="146" t="s">
        <v>915</v>
      </c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</row>
    <row r="12" spans="1:46" s="340" customFormat="1" ht="12.75" customHeight="1">
      <c r="A12" s="360" t="s">
        <v>271</v>
      </c>
      <c r="B12" s="409" t="s">
        <v>272</v>
      </c>
      <c r="C12" s="409"/>
      <c r="D12" s="217"/>
      <c r="E12" s="364" t="s">
        <v>253</v>
      </c>
      <c r="F12" s="364" t="s">
        <v>253</v>
      </c>
      <c r="G12" s="364" t="s">
        <v>253</v>
      </c>
      <c r="H12" s="364" t="s">
        <v>253</v>
      </c>
      <c r="I12" s="366" t="s">
        <v>253</v>
      </c>
      <c r="J12" s="366" t="s">
        <v>253</v>
      </c>
      <c r="K12" s="366" t="s">
        <v>253</v>
      </c>
      <c r="L12" s="366" t="s">
        <v>253</v>
      </c>
      <c r="M12" s="366" t="s">
        <v>253</v>
      </c>
      <c r="N12" s="366" t="s">
        <v>253</v>
      </c>
      <c r="O12" s="364" t="s">
        <v>236</v>
      </c>
      <c r="P12" s="364" t="s">
        <v>236</v>
      </c>
      <c r="Q12" s="364" t="s">
        <v>236</v>
      </c>
      <c r="R12" s="364" t="s">
        <v>236</v>
      </c>
      <c r="S12" s="364" t="s">
        <v>236</v>
      </c>
      <c r="T12" s="364" t="s">
        <v>236</v>
      </c>
      <c r="U12" s="364" t="s">
        <v>236</v>
      </c>
      <c r="V12" s="364" t="s">
        <v>236</v>
      </c>
      <c r="W12" s="364" t="s">
        <v>236</v>
      </c>
      <c r="X12" s="364" t="s">
        <v>253</v>
      </c>
      <c r="Y12" s="369" t="s">
        <v>916</v>
      </c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</row>
    <row r="13" spans="1:46" s="340" customFormat="1" ht="12.75" customHeight="1">
      <c r="A13" s="360" t="s">
        <v>273</v>
      </c>
      <c r="B13" s="409" t="s">
        <v>274</v>
      </c>
      <c r="C13" s="440"/>
      <c r="D13" s="217"/>
      <c r="E13" s="364">
        <f aca="true" t="shared" si="3" ref="E13:N13">IF(SUM(E14,E15,E16)=0,"-",SUM(E14,E15,E16))</f>
        <v>857</v>
      </c>
      <c r="F13" s="364">
        <f t="shared" si="3"/>
        <v>200</v>
      </c>
      <c r="G13" s="364">
        <f t="shared" si="3"/>
        <v>525</v>
      </c>
      <c r="H13" s="364">
        <f t="shared" si="3"/>
        <v>130</v>
      </c>
      <c r="I13" s="364" t="str">
        <f t="shared" si="3"/>
        <v>-</v>
      </c>
      <c r="J13" s="364" t="str">
        <f t="shared" si="3"/>
        <v>-</v>
      </c>
      <c r="K13" s="364">
        <f t="shared" si="3"/>
        <v>1</v>
      </c>
      <c r="L13" s="364">
        <f t="shared" si="3"/>
        <v>1</v>
      </c>
      <c r="M13" s="364" t="str">
        <f t="shared" si="3"/>
        <v>-</v>
      </c>
      <c r="N13" s="364" t="str">
        <f t="shared" si="3"/>
        <v>-</v>
      </c>
      <c r="O13" s="364">
        <v>7918</v>
      </c>
      <c r="P13" s="364">
        <v>628</v>
      </c>
      <c r="Q13" s="364">
        <v>6368</v>
      </c>
      <c r="R13" s="364">
        <v>917</v>
      </c>
      <c r="S13" s="364" t="s">
        <v>236</v>
      </c>
      <c r="T13" s="364" t="s">
        <v>236</v>
      </c>
      <c r="U13" s="365" t="s">
        <v>905</v>
      </c>
      <c r="V13" s="365" t="s">
        <v>905</v>
      </c>
      <c r="W13" s="364" t="s">
        <v>236</v>
      </c>
      <c r="X13" s="364" t="s">
        <v>236</v>
      </c>
      <c r="Y13" s="369" t="s">
        <v>917</v>
      </c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</row>
    <row r="14" spans="1:46" s="341" customFormat="1" ht="12.75" customHeight="1">
      <c r="A14" s="225" t="s">
        <v>275</v>
      </c>
      <c r="B14" s="225"/>
      <c r="C14" s="34" t="s">
        <v>237</v>
      </c>
      <c r="D14" s="227"/>
      <c r="E14" s="35">
        <f>IF(SUM(F14:N14)=0,"-",SUM(F14:N14))</f>
        <v>457</v>
      </c>
      <c r="F14" s="35">
        <v>83</v>
      </c>
      <c r="G14" s="35">
        <v>325</v>
      </c>
      <c r="H14" s="35">
        <v>49</v>
      </c>
      <c r="I14" s="35" t="s">
        <v>56</v>
      </c>
      <c r="J14" s="35" t="s">
        <v>56</v>
      </c>
      <c r="K14" s="35" t="s">
        <v>56</v>
      </c>
      <c r="L14" s="35" t="s">
        <v>56</v>
      </c>
      <c r="M14" s="35" t="s">
        <v>56</v>
      </c>
      <c r="N14" s="35" t="s">
        <v>56</v>
      </c>
      <c r="O14" s="35">
        <v>4877</v>
      </c>
      <c r="P14" s="35">
        <v>264</v>
      </c>
      <c r="Q14" s="35">
        <v>4222</v>
      </c>
      <c r="R14" s="121">
        <v>391</v>
      </c>
      <c r="S14" s="35" t="s">
        <v>253</v>
      </c>
      <c r="T14" s="35" t="s">
        <v>253</v>
      </c>
      <c r="U14" s="36" t="s">
        <v>55</v>
      </c>
      <c r="V14" s="35" t="s">
        <v>253</v>
      </c>
      <c r="W14" s="35" t="s">
        <v>253</v>
      </c>
      <c r="X14" s="35" t="s">
        <v>55</v>
      </c>
      <c r="Y14" s="146" t="s">
        <v>918</v>
      </c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</row>
    <row r="15" spans="1:46" s="341" customFormat="1" ht="12.75" customHeight="1">
      <c r="A15" s="225" t="s">
        <v>35</v>
      </c>
      <c r="B15" s="225"/>
      <c r="C15" s="34" t="s">
        <v>238</v>
      </c>
      <c r="D15" s="227"/>
      <c r="E15" s="35">
        <f>IF(SUM(F15:N15)=0,"-",SUM(F15:N15))</f>
        <v>200</v>
      </c>
      <c r="F15" s="35">
        <v>77</v>
      </c>
      <c r="G15" s="35">
        <v>78</v>
      </c>
      <c r="H15" s="35">
        <v>44</v>
      </c>
      <c r="I15" s="35" t="s">
        <v>56</v>
      </c>
      <c r="J15" s="35" t="s">
        <v>56</v>
      </c>
      <c r="K15" s="35">
        <v>1</v>
      </c>
      <c r="L15" s="35" t="s">
        <v>56</v>
      </c>
      <c r="M15" s="35" t="s">
        <v>56</v>
      </c>
      <c r="N15" s="35" t="s">
        <v>56</v>
      </c>
      <c r="O15" s="35">
        <v>1172</v>
      </c>
      <c r="P15" s="36" t="s">
        <v>910</v>
      </c>
      <c r="Q15" s="35">
        <v>581</v>
      </c>
      <c r="R15" s="35">
        <v>335</v>
      </c>
      <c r="S15" s="35" t="s">
        <v>911</v>
      </c>
      <c r="T15" s="35" t="s">
        <v>911</v>
      </c>
      <c r="U15" s="36" t="s">
        <v>910</v>
      </c>
      <c r="V15" s="35" t="s">
        <v>911</v>
      </c>
      <c r="W15" s="35" t="s">
        <v>253</v>
      </c>
      <c r="X15" s="35" t="s">
        <v>55</v>
      </c>
      <c r="Y15" s="146" t="s">
        <v>919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</row>
    <row r="16" spans="1:46" s="341" customFormat="1" ht="12.75" customHeight="1">
      <c r="A16" s="225" t="s">
        <v>36</v>
      </c>
      <c r="B16" s="225"/>
      <c r="C16" s="34" t="s">
        <v>239</v>
      </c>
      <c r="D16" s="227"/>
      <c r="E16" s="35">
        <f>IF(SUM(F16:N16)=0,"-",SUM(F16:N16))</f>
        <v>200</v>
      </c>
      <c r="F16" s="35">
        <v>40</v>
      </c>
      <c r="G16" s="35">
        <v>122</v>
      </c>
      <c r="H16" s="35">
        <v>37</v>
      </c>
      <c r="I16" s="35" t="s">
        <v>56</v>
      </c>
      <c r="J16" s="35" t="s">
        <v>56</v>
      </c>
      <c r="K16" s="35" t="s">
        <v>56</v>
      </c>
      <c r="L16" s="35">
        <v>1</v>
      </c>
      <c r="M16" s="35" t="s">
        <v>56</v>
      </c>
      <c r="N16" s="35" t="s">
        <v>253</v>
      </c>
      <c r="O16" s="35">
        <v>1869</v>
      </c>
      <c r="P16" s="36" t="s">
        <v>905</v>
      </c>
      <c r="Q16" s="35">
        <v>1565</v>
      </c>
      <c r="R16" s="121">
        <v>191</v>
      </c>
      <c r="S16" s="35" t="s">
        <v>253</v>
      </c>
      <c r="T16" s="35" t="s">
        <v>253</v>
      </c>
      <c r="U16" s="35" t="s">
        <v>253</v>
      </c>
      <c r="V16" s="36" t="s">
        <v>905</v>
      </c>
      <c r="W16" s="36" t="s">
        <v>253</v>
      </c>
      <c r="X16" s="36" t="s">
        <v>55</v>
      </c>
      <c r="Y16" s="146" t="s">
        <v>920</v>
      </c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</row>
    <row r="17" spans="1:46" s="340" customFormat="1" ht="12.75" customHeight="1">
      <c r="A17" s="360" t="s">
        <v>987</v>
      </c>
      <c r="B17" s="409" t="s">
        <v>240</v>
      </c>
      <c r="C17" s="440"/>
      <c r="D17" s="217"/>
      <c r="E17" s="364">
        <f aca="true" t="shared" si="4" ref="E17:N17">IF(SUM(E18,E19,E20,E21,E22,E23,E24,E25,E26,E27,E28,E29,E30,E31,E32,E33,E34,E35,E36,E37,E38,E39)=0,"-",SUM(E18,E19,E20,E21,E22,E23,E24,E25,E26,E27,E28,E29,E30,E31,E32,E33,E34,E35,E36,E37,E38,E39))</f>
        <v>488</v>
      </c>
      <c r="F17" s="364">
        <f t="shared" si="4"/>
        <v>125</v>
      </c>
      <c r="G17" s="364">
        <f t="shared" si="4"/>
        <v>291</v>
      </c>
      <c r="H17" s="364">
        <f t="shared" si="4"/>
        <v>68</v>
      </c>
      <c r="I17" s="364">
        <f t="shared" si="4"/>
        <v>1</v>
      </c>
      <c r="J17" s="364" t="str">
        <f t="shared" si="4"/>
        <v>-</v>
      </c>
      <c r="K17" s="364" t="str">
        <f t="shared" si="4"/>
        <v>-</v>
      </c>
      <c r="L17" s="364">
        <f t="shared" si="4"/>
        <v>2</v>
      </c>
      <c r="M17" s="364">
        <f t="shared" si="4"/>
        <v>1</v>
      </c>
      <c r="N17" s="364" t="str">
        <f t="shared" si="4"/>
        <v>-</v>
      </c>
      <c r="O17" s="364">
        <v>15173</v>
      </c>
      <c r="P17" s="364">
        <v>422</v>
      </c>
      <c r="Q17" s="364">
        <v>14035</v>
      </c>
      <c r="R17" s="364">
        <v>552</v>
      </c>
      <c r="S17" s="365" t="s">
        <v>905</v>
      </c>
      <c r="T17" s="364" t="s">
        <v>236</v>
      </c>
      <c r="U17" s="364" t="s">
        <v>236</v>
      </c>
      <c r="V17" s="370">
        <v>139</v>
      </c>
      <c r="W17" s="365" t="s">
        <v>905</v>
      </c>
      <c r="X17" s="364" t="s">
        <v>236</v>
      </c>
      <c r="Y17" s="369" t="s">
        <v>976</v>
      </c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</row>
    <row r="18" spans="1:46" s="341" customFormat="1" ht="12.75" customHeight="1">
      <c r="A18" s="225" t="s">
        <v>37</v>
      </c>
      <c r="B18" s="228"/>
      <c r="C18" s="34" t="s">
        <v>241</v>
      </c>
      <c r="D18" s="227"/>
      <c r="E18" s="35">
        <f>IF(SUM(F18:N18)=0,"-",SUM(F18:N18))</f>
        <v>95</v>
      </c>
      <c r="F18" s="35">
        <v>18</v>
      </c>
      <c r="G18" s="35">
        <v>63</v>
      </c>
      <c r="H18" s="35">
        <v>12</v>
      </c>
      <c r="I18" s="35" t="s">
        <v>56</v>
      </c>
      <c r="J18" s="35" t="s">
        <v>56</v>
      </c>
      <c r="K18" s="35" t="s">
        <v>56</v>
      </c>
      <c r="L18" s="35">
        <v>2</v>
      </c>
      <c r="M18" s="35" t="s">
        <v>56</v>
      </c>
      <c r="N18" s="35" t="s">
        <v>253</v>
      </c>
      <c r="O18" s="35">
        <v>6142</v>
      </c>
      <c r="P18" s="35">
        <v>69</v>
      </c>
      <c r="Q18" s="35">
        <v>5721</v>
      </c>
      <c r="R18" s="121">
        <v>213</v>
      </c>
      <c r="S18" s="35" t="s">
        <v>253</v>
      </c>
      <c r="T18" s="35" t="s">
        <v>253</v>
      </c>
      <c r="U18" s="35" t="s">
        <v>253</v>
      </c>
      <c r="V18" s="121">
        <v>139</v>
      </c>
      <c r="W18" s="35" t="s">
        <v>253</v>
      </c>
      <c r="X18" s="35" t="s">
        <v>55</v>
      </c>
      <c r="Y18" s="146" t="s">
        <v>921</v>
      </c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</row>
    <row r="19" spans="1:46" s="341" customFormat="1" ht="12.75" customHeight="1">
      <c r="A19" s="225" t="s">
        <v>38</v>
      </c>
      <c r="B19" s="228"/>
      <c r="C19" s="34" t="s">
        <v>39</v>
      </c>
      <c r="D19" s="227"/>
      <c r="E19" s="35">
        <f aca="true" t="shared" si="5" ref="E19:E74">IF(SUM(F19:N19)=0,"-",SUM(F19:N19))</f>
        <v>21</v>
      </c>
      <c r="F19" s="35">
        <v>1</v>
      </c>
      <c r="G19" s="35">
        <v>20</v>
      </c>
      <c r="H19" s="35" t="s">
        <v>56</v>
      </c>
      <c r="I19" s="35" t="s">
        <v>56</v>
      </c>
      <c r="J19" s="35" t="s">
        <v>56</v>
      </c>
      <c r="K19" s="35" t="s">
        <v>56</v>
      </c>
      <c r="L19" s="35" t="s">
        <v>56</v>
      </c>
      <c r="M19" s="35" t="s">
        <v>56</v>
      </c>
      <c r="N19" s="35" t="s">
        <v>56</v>
      </c>
      <c r="O19" s="35">
        <v>1662</v>
      </c>
      <c r="P19" s="36" t="s">
        <v>905</v>
      </c>
      <c r="Q19" s="36" t="s">
        <v>905</v>
      </c>
      <c r="R19" s="35" t="s">
        <v>253</v>
      </c>
      <c r="S19" s="35" t="s">
        <v>253</v>
      </c>
      <c r="T19" s="35" t="s">
        <v>253</v>
      </c>
      <c r="U19" s="35" t="s">
        <v>253</v>
      </c>
      <c r="V19" s="35" t="s">
        <v>253</v>
      </c>
      <c r="W19" s="35" t="s">
        <v>253</v>
      </c>
      <c r="X19" s="35" t="s">
        <v>253</v>
      </c>
      <c r="Y19" s="146" t="s">
        <v>922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</row>
    <row r="20" spans="1:46" s="341" customFormat="1" ht="12.75" customHeight="1">
      <c r="A20" s="225" t="s">
        <v>40</v>
      </c>
      <c r="B20" s="228"/>
      <c r="C20" s="34" t="s">
        <v>41</v>
      </c>
      <c r="D20" s="227"/>
      <c r="E20" s="35">
        <f t="shared" si="5"/>
        <v>2</v>
      </c>
      <c r="F20" s="35">
        <v>1</v>
      </c>
      <c r="G20" s="35">
        <v>1</v>
      </c>
      <c r="H20" s="35" t="s">
        <v>56</v>
      </c>
      <c r="I20" s="35" t="s">
        <v>56</v>
      </c>
      <c r="J20" s="35" t="s">
        <v>56</v>
      </c>
      <c r="K20" s="35" t="s">
        <v>56</v>
      </c>
      <c r="L20" s="35" t="s">
        <v>56</v>
      </c>
      <c r="M20" s="35" t="s">
        <v>56</v>
      </c>
      <c r="N20" s="35" t="s">
        <v>56</v>
      </c>
      <c r="O20" s="121">
        <v>16</v>
      </c>
      <c r="P20" s="36" t="s">
        <v>905</v>
      </c>
      <c r="Q20" s="36" t="s">
        <v>905</v>
      </c>
      <c r="R20" s="35" t="s">
        <v>253</v>
      </c>
      <c r="S20" s="35" t="s">
        <v>253</v>
      </c>
      <c r="T20" s="35" t="s">
        <v>253</v>
      </c>
      <c r="U20" s="35" t="s">
        <v>253</v>
      </c>
      <c r="V20" s="35" t="s">
        <v>253</v>
      </c>
      <c r="W20" s="35" t="s">
        <v>253</v>
      </c>
      <c r="X20" s="35" t="s">
        <v>253</v>
      </c>
      <c r="Y20" s="146" t="s">
        <v>923</v>
      </c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</row>
    <row r="21" spans="1:46" s="341" customFormat="1" ht="12.75" customHeight="1">
      <c r="A21" s="225" t="s">
        <v>42</v>
      </c>
      <c r="B21" s="228"/>
      <c r="C21" s="34" t="s">
        <v>242</v>
      </c>
      <c r="D21" s="227"/>
      <c r="E21" s="35">
        <f t="shared" si="5"/>
        <v>34</v>
      </c>
      <c r="F21" s="35">
        <v>17</v>
      </c>
      <c r="G21" s="35">
        <v>15</v>
      </c>
      <c r="H21" s="35">
        <v>2</v>
      </c>
      <c r="I21" s="35" t="s">
        <v>56</v>
      </c>
      <c r="J21" s="35" t="s">
        <v>56</v>
      </c>
      <c r="K21" s="35" t="s">
        <v>56</v>
      </c>
      <c r="L21" s="35" t="s">
        <v>56</v>
      </c>
      <c r="M21" s="35" t="s">
        <v>56</v>
      </c>
      <c r="N21" s="35" t="s">
        <v>56</v>
      </c>
      <c r="O21" s="35">
        <v>264</v>
      </c>
      <c r="P21" s="121">
        <v>64</v>
      </c>
      <c r="Q21" s="35">
        <v>188</v>
      </c>
      <c r="R21" s="121">
        <v>12</v>
      </c>
      <c r="S21" s="35" t="s">
        <v>253</v>
      </c>
      <c r="T21" s="35" t="s">
        <v>253</v>
      </c>
      <c r="U21" s="35" t="s">
        <v>253</v>
      </c>
      <c r="V21" s="35" t="s">
        <v>253</v>
      </c>
      <c r="W21" s="35" t="s">
        <v>253</v>
      </c>
      <c r="X21" s="35" t="s">
        <v>253</v>
      </c>
      <c r="Y21" s="146" t="s">
        <v>924</v>
      </c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</row>
    <row r="22" spans="1:46" s="341" customFormat="1" ht="12.75" customHeight="1">
      <c r="A22" s="225" t="s">
        <v>43</v>
      </c>
      <c r="B22" s="228"/>
      <c r="C22" s="38" t="s">
        <v>243</v>
      </c>
      <c r="D22" s="227"/>
      <c r="E22" s="35">
        <f t="shared" si="5"/>
        <v>12</v>
      </c>
      <c r="F22" s="35">
        <v>3</v>
      </c>
      <c r="G22" s="35">
        <v>7</v>
      </c>
      <c r="H22" s="35">
        <v>2</v>
      </c>
      <c r="I22" s="35" t="s">
        <v>56</v>
      </c>
      <c r="J22" s="35" t="s">
        <v>56</v>
      </c>
      <c r="K22" s="35" t="s">
        <v>56</v>
      </c>
      <c r="L22" s="35" t="s">
        <v>56</v>
      </c>
      <c r="M22" s="35" t="s">
        <v>56</v>
      </c>
      <c r="N22" s="35" t="s">
        <v>56</v>
      </c>
      <c r="O22" s="35">
        <v>92</v>
      </c>
      <c r="P22" s="121">
        <v>6</v>
      </c>
      <c r="Q22" s="35">
        <v>77</v>
      </c>
      <c r="R22" s="121">
        <v>9</v>
      </c>
      <c r="S22" s="35" t="s">
        <v>253</v>
      </c>
      <c r="T22" s="35" t="s">
        <v>253</v>
      </c>
      <c r="U22" s="35" t="s">
        <v>253</v>
      </c>
      <c r="V22" s="35" t="s">
        <v>253</v>
      </c>
      <c r="W22" s="35" t="s">
        <v>253</v>
      </c>
      <c r="X22" s="35" t="s">
        <v>253</v>
      </c>
      <c r="Y22" s="146" t="s">
        <v>925</v>
      </c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</row>
    <row r="23" spans="1:46" s="341" customFormat="1" ht="12.75" customHeight="1">
      <c r="A23" s="225" t="s">
        <v>244</v>
      </c>
      <c r="B23" s="228"/>
      <c r="C23" s="34" t="s">
        <v>44</v>
      </c>
      <c r="D23" s="227"/>
      <c r="E23" s="35">
        <f t="shared" si="5"/>
        <v>18</v>
      </c>
      <c r="F23" s="35">
        <v>11</v>
      </c>
      <c r="G23" s="35">
        <v>4</v>
      </c>
      <c r="H23" s="35">
        <v>3</v>
      </c>
      <c r="I23" s="35" t="s">
        <v>253</v>
      </c>
      <c r="J23" s="35" t="s">
        <v>253</v>
      </c>
      <c r="K23" s="35" t="s">
        <v>253</v>
      </c>
      <c r="L23" s="35" t="s">
        <v>253</v>
      </c>
      <c r="M23" s="35" t="s">
        <v>253</v>
      </c>
      <c r="N23" s="35" t="s">
        <v>253</v>
      </c>
      <c r="O23" s="35">
        <v>152</v>
      </c>
      <c r="P23" s="35">
        <v>29</v>
      </c>
      <c r="Q23" s="35">
        <v>111</v>
      </c>
      <c r="R23" s="35">
        <v>12</v>
      </c>
      <c r="S23" s="35" t="s">
        <v>253</v>
      </c>
      <c r="T23" s="35" t="s">
        <v>253</v>
      </c>
      <c r="U23" s="35" t="s">
        <v>253</v>
      </c>
      <c r="V23" s="35" t="s">
        <v>253</v>
      </c>
      <c r="W23" s="35" t="s">
        <v>253</v>
      </c>
      <c r="X23" s="35" t="s">
        <v>253</v>
      </c>
      <c r="Y23" s="146" t="s">
        <v>244</v>
      </c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</row>
    <row r="24" spans="1:46" s="341" customFormat="1" ht="12.75" customHeight="1">
      <c r="A24" s="225" t="s">
        <v>245</v>
      </c>
      <c r="B24" s="228"/>
      <c r="C24" s="34" t="s">
        <v>246</v>
      </c>
      <c r="D24" s="227"/>
      <c r="E24" s="35">
        <f t="shared" si="5"/>
        <v>10</v>
      </c>
      <c r="F24" s="35">
        <v>4</v>
      </c>
      <c r="G24" s="35">
        <v>6</v>
      </c>
      <c r="H24" s="35" t="s">
        <v>253</v>
      </c>
      <c r="I24" s="35" t="s">
        <v>253</v>
      </c>
      <c r="J24" s="35" t="s">
        <v>253</v>
      </c>
      <c r="K24" s="35" t="s">
        <v>253</v>
      </c>
      <c r="L24" s="35" t="s">
        <v>253</v>
      </c>
      <c r="M24" s="35" t="s">
        <v>253</v>
      </c>
      <c r="N24" s="35" t="s">
        <v>253</v>
      </c>
      <c r="O24" s="35">
        <v>127</v>
      </c>
      <c r="P24" s="35">
        <v>11</v>
      </c>
      <c r="Q24" s="35">
        <v>116</v>
      </c>
      <c r="R24" s="35" t="s">
        <v>253</v>
      </c>
      <c r="S24" s="35" t="s">
        <v>253</v>
      </c>
      <c r="T24" s="35" t="s">
        <v>253</v>
      </c>
      <c r="U24" s="35" t="s">
        <v>253</v>
      </c>
      <c r="V24" s="35" t="s">
        <v>253</v>
      </c>
      <c r="W24" s="35" t="s">
        <v>253</v>
      </c>
      <c r="X24" s="35" t="s">
        <v>253</v>
      </c>
      <c r="Y24" s="146" t="s">
        <v>245</v>
      </c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</row>
    <row r="25" spans="1:46" s="341" customFormat="1" ht="12.75" customHeight="1">
      <c r="A25" s="225" t="s">
        <v>247</v>
      </c>
      <c r="B25" s="228"/>
      <c r="C25" s="34" t="s">
        <v>45</v>
      </c>
      <c r="D25" s="227"/>
      <c r="E25" s="35">
        <f t="shared" si="5"/>
        <v>50</v>
      </c>
      <c r="F25" s="35">
        <v>23</v>
      </c>
      <c r="G25" s="35">
        <v>16</v>
      </c>
      <c r="H25" s="35">
        <v>10</v>
      </c>
      <c r="I25" s="35" t="s">
        <v>253</v>
      </c>
      <c r="J25" s="35" t="s">
        <v>253</v>
      </c>
      <c r="K25" s="35" t="s">
        <v>253</v>
      </c>
      <c r="L25" s="35" t="s">
        <v>253</v>
      </c>
      <c r="M25" s="35">
        <v>1</v>
      </c>
      <c r="N25" s="35" t="s">
        <v>253</v>
      </c>
      <c r="O25" s="35">
        <v>533</v>
      </c>
      <c r="P25" s="35">
        <v>71</v>
      </c>
      <c r="Q25" s="35">
        <v>409</v>
      </c>
      <c r="R25" s="36" t="s">
        <v>905</v>
      </c>
      <c r="S25" s="35" t="s">
        <v>253</v>
      </c>
      <c r="T25" s="35" t="s">
        <v>253</v>
      </c>
      <c r="U25" s="35" t="s">
        <v>253</v>
      </c>
      <c r="V25" s="35" t="s">
        <v>253</v>
      </c>
      <c r="W25" s="36" t="s">
        <v>905</v>
      </c>
      <c r="X25" s="36" t="s">
        <v>55</v>
      </c>
      <c r="Y25" s="146" t="s">
        <v>247</v>
      </c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</row>
    <row r="26" spans="1:46" s="341" customFormat="1" ht="12.75" customHeight="1">
      <c r="A26" s="225" t="s">
        <v>248</v>
      </c>
      <c r="B26" s="228"/>
      <c r="C26" s="34" t="s">
        <v>46</v>
      </c>
      <c r="D26" s="227"/>
      <c r="E26" s="35">
        <f t="shared" si="5"/>
        <v>21</v>
      </c>
      <c r="F26" s="35">
        <v>1</v>
      </c>
      <c r="G26" s="35">
        <v>18</v>
      </c>
      <c r="H26" s="35">
        <v>2</v>
      </c>
      <c r="I26" s="35" t="s">
        <v>253</v>
      </c>
      <c r="J26" s="35" t="s">
        <v>253</v>
      </c>
      <c r="K26" s="35" t="s">
        <v>253</v>
      </c>
      <c r="L26" s="35" t="s">
        <v>253</v>
      </c>
      <c r="M26" s="35" t="s">
        <v>253</v>
      </c>
      <c r="N26" s="35" t="s">
        <v>253</v>
      </c>
      <c r="O26" s="35">
        <v>1121</v>
      </c>
      <c r="P26" s="36" t="s">
        <v>905</v>
      </c>
      <c r="Q26" s="35">
        <v>1097</v>
      </c>
      <c r="R26" s="36" t="s">
        <v>905</v>
      </c>
      <c r="S26" s="35" t="s">
        <v>253</v>
      </c>
      <c r="T26" s="35" t="s">
        <v>253</v>
      </c>
      <c r="U26" s="35" t="s">
        <v>253</v>
      </c>
      <c r="V26" s="35" t="s">
        <v>253</v>
      </c>
      <c r="W26" s="35" t="s">
        <v>253</v>
      </c>
      <c r="X26" s="35" t="s">
        <v>253</v>
      </c>
      <c r="Y26" s="146" t="s">
        <v>248</v>
      </c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</row>
    <row r="27" spans="1:46" s="341" customFormat="1" ht="12.75" customHeight="1">
      <c r="A27" s="225" t="s">
        <v>249</v>
      </c>
      <c r="B27" s="228"/>
      <c r="C27" s="34" t="s">
        <v>250</v>
      </c>
      <c r="D27" s="227"/>
      <c r="E27" s="35">
        <f t="shared" si="5"/>
        <v>2</v>
      </c>
      <c r="F27" s="35" t="s">
        <v>253</v>
      </c>
      <c r="G27" s="35">
        <v>2</v>
      </c>
      <c r="H27" s="35" t="s">
        <v>253</v>
      </c>
      <c r="I27" s="35" t="s">
        <v>253</v>
      </c>
      <c r="J27" s="35" t="s">
        <v>253</v>
      </c>
      <c r="K27" s="35" t="s">
        <v>253</v>
      </c>
      <c r="L27" s="35" t="s">
        <v>253</v>
      </c>
      <c r="M27" s="35" t="s">
        <v>253</v>
      </c>
      <c r="N27" s="35" t="s">
        <v>253</v>
      </c>
      <c r="O27" s="121">
        <v>31</v>
      </c>
      <c r="P27" s="35" t="s">
        <v>253</v>
      </c>
      <c r="Q27" s="121">
        <v>31</v>
      </c>
      <c r="R27" s="35" t="s">
        <v>253</v>
      </c>
      <c r="S27" s="35" t="s">
        <v>253</v>
      </c>
      <c r="T27" s="35" t="s">
        <v>253</v>
      </c>
      <c r="U27" s="35" t="s">
        <v>253</v>
      </c>
      <c r="V27" s="35" t="s">
        <v>253</v>
      </c>
      <c r="W27" s="35" t="s">
        <v>253</v>
      </c>
      <c r="X27" s="35" t="s">
        <v>253</v>
      </c>
      <c r="Y27" s="146" t="s">
        <v>249</v>
      </c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</row>
    <row r="28" spans="1:46" s="341" customFormat="1" ht="12.75" customHeight="1">
      <c r="A28" s="225" t="s">
        <v>251</v>
      </c>
      <c r="B28" s="228"/>
      <c r="C28" s="37" t="s">
        <v>252</v>
      </c>
      <c r="D28" s="227"/>
      <c r="E28" s="35">
        <f t="shared" si="5"/>
        <v>15</v>
      </c>
      <c r="F28" s="35">
        <v>4</v>
      </c>
      <c r="G28" s="35">
        <v>11</v>
      </c>
      <c r="H28" s="35" t="s">
        <v>253</v>
      </c>
      <c r="I28" s="35" t="s">
        <v>253</v>
      </c>
      <c r="J28" s="35" t="s">
        <v>253</v>
      </c>
      <c r="K28" s="35" t="s">
        <v>253</v>
      </c>
      <c r="L28" s="35" t="s">
        <v>253</v>
      </c>
      <c r="M28" s="35" t="s">
        <v>253</v>
      </c>
      <c r="N28" s="35" t="s">
        <v>253</v>
      </c>
      <c r="O28" s="35">
        <v>272</v>
      </c>
      <c r="P28" s="35">
        <v>20</v>
      </c>
      <c r="Q28" s="35">
        <v>252</v>
      </c>
      <c r="R28" s="35" t="s">
        <v>253</v>
      </c>
      <c r="S28" s="35" t="s">
        <v>253</v>
      </c>
      <c r="T28" s="35" t="s">
        <v>253</v>
      </c>
      <c r="U28" s="35" t="s">
        <v>253</v>
      </c>
      <c r="V28" s="35" t="s">
        <v>253</v>
      </c>
      <c r="W28" s="35" t="s">
        <v>253</v>
      </c>
      <c r="X28" s="35" t="s">
        <v>253</v>
      </c>
      <c r="Y28" s="146" t="s">
        <v>251</v>
      </c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</row>
    <row r="29" spans="1:46" s="341" customFormat="1" ht="12.75" customHeight="1">
      <c r="A29" s="225" t="s">
        <v>177</v>
      </c>
      <c r="B29" s="228"/>
      <c r="C29" s="34" t="s">
        <v>256</v>
      </c>
      <c r="D29" s="227"/>
      <c r="E29" s="35">
        <f t="shared" si="5"/>
        <v>5</v>
      </c>
      <c r="F29" s="35" t="s">
        <v>253</v>
      </c>
      <c r="G29" s="35">
        <v>3</v>
      </c>
      <c r="H29" s="35">
        <v>2</v>
      </c>
      <c r="I29" s="35" t="s">
        <v>253</v>
      </c>
      <c r="J29" s="35" t="s">
        <v>253</v>
      </c>
      <c r="K29" s="35" t="s">
        <v>253</v>
      </c>
      <c r="L29" s="35" t="s">
        <v>253</v>
      </c>
      <c r="M29" s="35" t="s">
        <v>253</v>
      </c>
      <c r="N29" s="35" t="s">
        <v>253</v>
      </c>
      <c r="O29" s="35">
        <v>54</v>
      </c>
      <c r="P29" s="35" t="s">
        <v>253</v>
      </c>
      <c r="Q29" s="121">
        <v>44</v>
      </c>
      <c r="R29" s="121">
        <v>10</v>
      </c>
      <c r="S29" s="35" t="s">
        <v>253</v>
      </c>
      <c r="T29" s="35" t="s">
        <v>253</v>
      </c>
      <c r="U29" s="35" t="s">
        <v>253</v>
      </c>
      <c r="V29" s="35" t="s">
        <v>253</v>
      </c>
      <c r="W29" s="35" t="s">
        <v>253</v>
      </c>
      <c r="X29" s="35" t="s">
        <v>253</v>
      </c>
      <c r="Y29" s="146" t="s">
        <v>177</v>
      </c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</row>
    <row r="30" spans="1:46" s="341" customFormat="1" ht="12.75" customHeight="1">
      <c r="A30" s="225" t="s">
        <v>257</v>
      </c>
      <c r="B30" s="228"/>
      <c r="C30" s="37" t="s">
        <v>258</v>
      </c>
      <c r="D30" s="227"/>
      <c r="E30" s="35">
        <f t="shared" si="5"/>
        <v>4</v>
      </c>
      <c r="F30" s="35" t="s">
        <v>253</v>
      </c>
      <c r="G30" s="35">
        <v>2</v>
      </c>
      <c r="H30" s="35">
        <v>2</v>
      </c>
      <c r="I30" s="35" t="s">
        <v>253</v>
      </c>
      <c r="J30" s="35" t="s">
        <v>253</v>
      </c>
      <c r="K30" s="35" t="s">
        <v>253</v>
      </c>
      <c r="L30" s="35" t="s">
        <v>253</v>
      </c>
      <c r="M30" s="35" t="s">
        <v>253</v>
      </c>
      <c r="N30" s="35" t="s">
        <v>253</v>
      </c>
      <c r="O30" s="35">
        <v>32</v>
      </c>
      <c r="P30" s="35" t="s">
        <v>253</v>
      </c>
      <c r="Q30" s="121">
        <v>16</v>
      </c>
      <c r="R30" s="121">
        <v>16</v>
      </c>
      <c r="S30" s="35" t="s">
        <v>253</v>
      </c>
      <c r="T30" s="35" t="s">
        <v>253</v>
      </c>
      <c r="U30" s="35" t="s">
        <v>253</v>
      </c>
      <c r="V30" s="35" t="s">
        <v>253</v>
      </c>
      <c r="W30" s="35" t="s">
        <v>253</v>
      </c>
      <c r="X30" s="35" t="s">
        <v>253</v>
      </c>
      <c r="Y30" s="146" t="s">
        <v>257</v>
      </c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</row>
    <row r="31" spans="1:46" s="341" customFormat="1" ht="12.75" customHeight="1">
      <c r="A31" s="225" t="s">
        <v>259</v>
      </c>
      <c r="B31" s="228"/>
      <c r="C31" s="34" t="s">
        <v>260</v>
      </c>
      <c r="D31" s="227"/>
      <c r="E31" s="35">
        <f t="shared" si="5"/>
        <v>18</v>
      </c>
      <c r="F31" s="35">
        <v>2</v>
      </c>
      <c r="G31" s="35">
        <v>13</v>
      </c>
      <c r="H31" s="35">
        <v>2</v>
      </c>
      <c r="I31" s="35">
        <v>1</v>
      </c>
      <c r="J31" s="35" t="s">
        <v>253</v>
      </c>
      <c r="K31" s="35" t="s">
        <v>253</v>
      </c>
      <c r="L31" s="35" t="s">
        <v>253</v>
      </c>
      <c r="M31" s="35" t="s">
        <v>253</v>
      </c>
      <c r="N31" s="35" t="s">
        <v>253</v>
      </c>
      <c r="O31" s="35">
        <v>521</v>
      </c>
      <c r="P31" s="121">
        <v>19</v>
      </c>
      <c r="Q31" s="121">
        <v>476</v>
      </c>
      <c r="R31" s="36" t="s">
        <v>905</v>
      </c>
      <c r="S31" s="36" t="s">
        <v>905</v>
      </c>
      <c r="T31" s="36" t="s">
        <v>253</v>
      </c>
      <c r="U31" s="36" t="s">
        <v>253</v>
      </c>
      <c r="V31" s="36" t="s">
        <v>253</v>
      </c>
      <c r="W31" s="36" t="s">
        <v>253</v>
      </c>
      <c r="X31" s="36" t="s">
        <v>55</v>
      </c>
      <c r="Y31" s="146" t="s">
        <v>259</v>
      </c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</row>
    <row r="32" spans="1:46" s="341" customFormat="1" ht="12.75" customHeight="1">
      <c r="A32" s="225" t="s">
        <v>261</v>
      </c>
      <c r="B32" s="228"/>
      <c r="C32" s="34" t="s">
        <v>262</v>
      </c>
      <c r="D32" s="227"/>
      <c r="E32" s="35">
        <f t="shared" si="5"/>
        <v>5</v>
      </c>
      <c r="F32" s="35">
        <v>1</v>
      </c>
      <c r="G32" s="35">
        <v>2</v>
      </c>
      <c r="H32" s="35">
        <v>2</v>
      </c>
      <c r="I32" s="35" t="s">
        <v>253</v>
      </c>
      <c r="J32" s="35" t="s">
        <v>253</v>
      </c>
      <c r="K32" s="35" t="s">
        <v>253</v>
      </c>
      <c r="L32" s="35" t="s">
        <v>253</v>
      </c>
      <c r="M32" s="35" t="s">
        <v>253</v>
      </c>
      <c r="N32" s="35" t="s">
        <v>253</v>
      </c>
      <c r="O32" s="35">
        <v>230</v>
      </c>
      <c r="P32" s="36" t="s">
        <v>905</v>
      </c>
      <c r="Q32" s="121">
        <v>220</v>
      </c>
      <c r="R32" s="36" t="s">
        <v>905</v>
      </c>
      <c r="S32" s="35" t="s">
        <v>253</v>
      </c>
      <c r="T32" s="35" t="s">
        <v>253</v>
      </c>
      <c r="U32" s="35" t="s">
        <v>253</v>
      </c>
      <c r="V32" s="35" t="s">
        <v>253</v>
      </c>
      <c r="W32" s="35" t="s">
        <v>253</v>
      </c>
      <c r="X32" s="35" t="s">
        <v>253</v>
      </c>
      <c r="Y32" s="146" t="s">
        <v>261</v>
      </c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</row>
    <row r="33" spans="1:46" s="341" customFormat="1" ht="12.75" customHeight="1">
      <c r="A33" s="225" t="s">
        <v>263</v>
      </c>
      <c r="B33" s="228"/>
      <c r="C33" s="34" t="s">
        <v>47</v>
      </c>
      <c r="D33" s="227"/>
      <c r="E33" s="35">
        <f t="shared" si="5"/>
        <v>4</v>
      </c>
      <c r="F33" s="35">
        <v>1</v>
      </c>
      <c r="G33" s="35">
        <v>3</v>
      </c>
      <c r="H33" s="35" t="s">
        <v>253</v>
      </c>
      <c r="I33" s="35" t="s">
        <v>253</v>
      </c>
      <c r="J33" s="35" t="s">
        <v>253</v>
      </c>
      <c r="K33" s="35" t="s">
        <v>253</v>
      </c>
      <c r="L33" s="35" t="s">
        <v>253</v>
      </c>
      <c r="M33" s="35" t="s">
        <v>253</v>
      </c>
      <c r="N33" s="35" t="s">
        <v>253</v>
      </c>
      <c r="O33" s="35">
        <v>174</v>
      </c>
      <c r="P33" s="36" t="s">
        <v>905</v>
      </c>
      <c r="Q33" s="36" t="s">
        <v>905</v>
      </c>
      <c r="R33" s="35" t="s">
        <v>253</v>
      </c>
      <c r="S33" s="35" t="s">
        <v>253</v>
      </c>
      <c r="T33" s="35" t="s">
        <v>253</v>
      </c>
      <c r="U33" s="35" t="s">
        <v>253</v>
      </c>
      <c r="V33" s="35" t="s">
        <v>253</v>
      </c>
      <c r="W33" s="35" t="s">
        <v>253</v>
      </c>
      <c r="X33" s="35" t="s">
        <v>253</v>
      </c>
      <c r="Y33" s="146" t="s">
        <v>263</v>
      </c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</row>
    <row r="34" spans="1:46" s="341" customFormat="1" ht="12.75" customHeight="1">
      <c r="A34" s="225" t="s">
        <v>264</v>
      </c>
      <c r="B34" s="228"/>
      <c r="C34" s="34" t="s">
        <v>265</v>
      </c>
      <c r="D34" s="227"/>
      <c r="E34" s="35">
        <f t="shared" si="5"/>
        <v>35</v>
      </c>
      <c r="F34" s="35">
        <v>7</v>
      </c>
      <c r="G34" s="35">
        <v>21</v>
      </c>
      <c r="H34" s="35">
        <v>7</v>
      </c>
      <c r="I34" s="35" t="s">
        <v>253</v>
      </c>
      <c r="J34" s="35" t="s">
        <v>253</v>
      </c>
      <c r="K34" s="35" t="s">
        <v>253</v>
      </c>
      <c r="L34" s="35" t="s">
        <v>253</v>
      </c>
      <c r="M34" s="35" t="s">
        <v>253</v>
      </c>
      <c r="N34" s="35" t="s">
        <v>253</v>
      </c>
      <c r="O34" s="35">
        <v>325</v>
      </c>
      <c r="P34" s="35">
        <v>15</v>
      </c>
      <c r="Q34" s="35">
        <v>271</v>
      </c>
      <c r="R34" s="35">
        <v>39</v>
      </c>
      <c r="S34" s="35" t="s">
        <v>253</v>
      </c>
      <c r="T34" s="35" t="s">
        <v>253</v>
      </c>
      <c r="U34" s="35" t="s">
        <v>253</v>
      </c>
      <c r="V34" s="35" t="s">
        <v>253</v>
      </c>
      <c r="W34" s="35" t="s">
        <v>253</v>
      </c>
      <c r="X34" s="35" t="s">
        <v>253</v>
      </c>
      <c r="Y34" s="146" t="s">
        <v>264</v>
      </c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</row>
    <row r="35" spans="1:46" s="341" customFormat="1" ht="12.75" customHeight="1">
      <c r="A35" s="225" t="s">
        <v>268</v>
      </c>
      <c r="B35" s="228"/>
      <c r="C35" s="34" t="s">
        <v>269</v>
      </c>
      <c r="D35" s="227"/>
      <c r="E35" s="35">
        <f t="shared" si="5"/>
        <v>57</v>
      </c>
      <c r="F35" s="35">
        <v>11</v>
      </c>
      <c r="G35" s="35">
        <v>37</v>
      </c>
      <c r="H35" s="35">
        <v>9</v>
      </c>
      <c r="I35" s="35" t="s">
        <v>253</v>
      </c>
      <c r="J35" s="35" t="s">
        <v>253</v>
      </c>
      <c r="K35" s="35" t="s">
        <v>253</v>
      </c>
      <c r="L35" s="35" t="s">
        <v>253</v>
      </c>
      <c r="M35" s="35" t="s">
        <v>253</v>
      </c>
      <c r="N35" s="35" t="s">
        <v>253</v>
      </c>
      <c r="O35" s="35">
        <v>1071</v>
      </c>
      <c r="P35" s="35">
        <v>37</v>
      </c>
      <c r="Q35" s="35">
        <v>951</v>
      </c>
      <c r="R35" s="35">
        <v>83</v>
      </c>
      <c r="S35" s="35" t="s">
        <v>253</v>
      </c>
      <c r="T35" s="35" t="s">
        <v>253</v>
      </c>
      <c r="U35" s="35" t="s">
        <v>253</v>
      </c>
      <c r="V35" s="35" t="s">
        <v>253</v>
      </c>
      <c r="W35" s="35" t="s">
        <v>253</v>
      </c>
      <c r="X35" s="35" t="s">
        <v>253</v>
      </c>
      <c r="Y35" s="146" t="s">
        <v>268</v>
      </c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</row>
    <row r="36" spans="1:46" s="341" customFormat="1" ht="12.75" customHeight="1">
      <c r="A36" s="225" t="s">
        <v>174</v>
      </c>
      <c r="B36" s="228"/>
      <c r="C36" s="34" t="s">
        <v>270</v>
      </c>
      <c r="D36" s="227"/>
      <c r="E36" s="35">
        <f t="shared" si="5"/>
        <v>32</v>
      </c>
      <c r="F36" s="35">
        <v>6</v>
      </c>
      <c r="G36" s="35">
        <v>22</v>
      </c>
      <c r="H36" s="35">
        <v>4</v>
      </c>
      <c r="I36" s="35" t="s">
        <v>253</v>
      </c>
      <c r="J36" s="35" t="s">
        <v>253</v>
      </c>
      <c r="K36" s="35" t="s">
        <v>253</v>
      </c>
      <c r="L36" s="35" t="s">
        <v>253</v>
      </c>
      <c r="M36" s="35" t="s">
        <v>253</v>
      </c>
      <c r="N36" s="35" t="s">
        <v>253</v>
      </c>
      <c r="O36" s="35">
        <v>1425</v>
      </c>
      <c r="P36" s="35">
        <v>19</v>
      </c>
      <c r="Q36" s="35">
        <v>1373</v>
      </c>
      <c r="R36" s="35">
        <v>33</v>
      </c>
      <c r="S36" s="35" t="s">
        <v>253</v>
      </c>
      <c r="T36" s="35" t="s">
        <v>253</v>
      </c>
      <c r="U36" s="35" t="s">
        <v>253</v>
      </c>
      <c r="V36" s="35" t="s">
        <v>253</v>
      </c>
      <c r="W36" s="35" t="s">
        <v>253</v>
      </c>
      <c r="X36" s="35" t="s">
        <v>253</v>
      </c>
      <c r="Y36" s="146" t="s">
        <v>174</v>
      </c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</row>
    <row r="37" spans="1:46" s="341" customFormat="1" ht="12.75" customHeight="1">
      <c r="A37" s="225" t="s">
        <v>304</v>
      </c>
      <c r="B37" s="228"/>
      <c r="C37" s="34" t="s">
        <v>305</v>
      </c>
      <c r="D37" s="227"/>
      <c r="E37" s="35">
        <f t="shared" si="5"/>
        <v>15</v>
      </c>
      <c r="F37" s="35">
        <v>5</v>
      </c>
      <c r="G37" s="35">
        <v>9</v>
      </c>
      <c r="H37" s="35">
        <v>1</v>
      </c>
      <c r="I37" s="35" t="s">
        <v>253</v>
      </c>
      <c r="J37" s="35" t="s">
        <v>253</v>
      </c>
      <c r="K37" s="35" t="s">
        <v>253</v>
      </c>
      <c r="L37" s="35" t="s">
        <v>253</v>
      </c>
      <c r="M37" s="35" t="s">
        <v>253</v>
      </c>
      <c r="N37" s="35" t="s">
        <v>253</v>
      </c>
      <c r="O37" s="35">
        <v>393</v>
      </c>
      <c r="P37" s="36" t="s">
        <v>905</v>
      </c>
      <c r="Q37" s="35">
        <v>369</v>
      </c>
      <c r="R37" s="36" t="s">
        <v>905</v>
      </c>
      <c r="S37" s="35" t="s">
        <v>253</v>
      </c>
      <c r="T37" s="35" t="s">
        <v>253</v>
      </c>
      <c r="U37" s="35" t="s">
        <v>253</v>
      </c>
      <c r="V37" s="35" t="s">
        <v>253</v>
      </c>
      <c r="W37" s="35" t="s">
        <v>253</v>
      </c>
      <c r="X37" s="35" t="s">
        <v>253</v>
      </c>
      <c r="Y37" s="146" t="s">
        <v>304</v>
      </c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</row>
    <row r="38" spans="1:46" s="341" customFormat="1" ht="12.75" customHeight="1">
      <c r="A38" s="225" t="s">
        <v>306</v>
      </c>
      <c r="B38" s="228"/>
      <c r="C38" s="34" t="s">
        <v>276</v>
      </c>
      <c r="D38" s="227"/>
      <c r="E38" s="35">
        <f t="shared" si="5"/>
        <v>8</v>
      </c>
      <c r="F38" s="35" t="s">
        <v>253</v>
      </c>
      <c r="G38" s="35">
        <v>6</v>
      </c>
      <c r="H38" s="35">
        <v>2</v>
      </c>
      <c r="I38" s="35" t="s">
        <v>253</v>
      </c>
      <c r="J38" s="35" t="s">
        <v>253</v>
      </c>
      <c r="K38" s="35" t="s">
        <v>253</v>
      </c>
      <c r="L38" s="35" t="s">
        <v>253</v>
      </c>
      <c r="M38" s="35" t="s">
        <v>253</v>
      </c>
      <c r="N38" s="35" t="s">
        <v>253</v>
      </c>
      <c r="O38" s="35">
        <v>406</v>
      </c>
      <c r="P38" s="35" t="s">
        <v>253</v>
      </c>
      <c r="Q38" s="121">
        <v>398</v>
      </c>
      <c r="R38" s="121">
        <v>8</v>
      </c>
      <c r="S38" s="35" t="s">
        <v>253</v>
      </c>
      <c r="T38" s="35" t="s">
        <v>253</v>
      </c>
      <c r="U38" s="35" t="s">
        <v>253</v>
      </c>
      <c r="V38" s="35" t="s">
        <v>253</v>
      </c>
      <c r="W38" s="35" t="s">
        <v>253</v>
      </c>
      <c r="X38" s="35" t="s">
        <v>253</v>
      </c>
      <c r="Y38" s="146" t="s">
        <v>306</v>
      </c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</row>
    <row r="39" spans="1:46" s="341" customFormat="1" ht="12.75" customHeight="1">
      <c r="A39" s="225" t="s">
        <v>277</v>
      </c>
      <c r="B39" s="228"/>
      <c r="C39" s="34" t="s">
        <v>307</v>
      </c>
      <c r="D39" s="227"/>
      <c r="E39" s="35">
        <f t="shared" si="5"/>
        <v>25</v>
      </c>
      <c r="F39" s="35">
        <v>9</v>
      </c>
      <c r="G39" s="35">
        <v>10</v>
      </c>
      <c r="H39" s="35">
        <v>6</v>
      </c>
      <c r="I39" s="35" t="s">
        <v>253</v>
      </c>
      <c r="J39" s="35" t="s">
        <v>253</v>
      </c>
      <c r="K39" s="35" t="s">
        <v>253</v>
      </c>
      <c r="L39" s="35" t="s">
        <v>253</v>
      </c>
      <c r="M39" s="35" t="s">
        <v>253</v>
      </c>
      <c r="N39" s="35" t="s">
        <v>253</v>
      </c>
      <c r="O39" s="35">
        <v>130</v>
      </c>
      <c r="P39" s="35">
        <v>31</v>
      </c>
      <c r="Q39" s="35">
        <v>70</v>
      </c>
      <c r="R39" s="35">
        <v>29</v>
      </c>
      <c r="S39" s="35" t="s">
        <v>253</v>
      </c>
      <c r="T39" s="35" t="s">
        <v>253</v>
      </c>
      <c r="U39" s="35" t="s">
        <v>253</v>
      </c>
      <c r="V39" s="35" t="s">
        <v>253</v>
      </c>
      <c r="W39" s="35" t="s">
        <v>253</v>
      </c>
      <c r="X39" s="35" t="s">
        <v>253</v>
      </c>
      <c r="Y39" s="146" t="s">
        <v>926</v>
      </c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</row>
    <row r="40" spans="1:46" s="340" customFormat="1" ht="12.75" customHeight="1">
      <c r="A40" s="360" t="s">
        <v>278</v>
      </c>
      <c r="B40" s="409" t="s">
        <v>279</v>
      </c>
      <c r="C40" s="440"/>
      <c r="D40" s="217"/>
      <c r="E40" s="364">
        <f aca="true" t="shared" si="6" ref="E40:N40">IF(SUM(E41,E42,E43)=0,"-",SUM(E41,E42,E43))</f>
        <v>19</v>
      </c>
      <c r="F40" s="364" t="str">
        <f t="shared" si="6"/>
        <v>-</v>
      </c>
      <c r="G40" s="364">
        <f t="shared" si="6"/>
        <v>3</v>
      </c>
      <c r="H40" s="364" t="str">
        <f t="shared" si="6"/>
        <v>-</v>
      </c>
      <c r="I40" s="364" t="str">
        <f t="shared" si="6"/>
        <v>-</v>
      </c>
      <c r="J40" s="364" t="str">
        <f t="shared" si="6"/>
        <v>-</v>
      </c>
      <c r="K40" s="364" t="str">
        <f t="shared" si="6"/>
        <v>-</v>
      </c>
      <c r="L40" s="364" t="str">
        <f t="shared" si="6"/>
        <v>-</v>
      </c>
      <c r="M40" s="364" t="str">
        <f t="shared" si="6"/>
        <v>-</v>
      </c>
      <c r="N40" s="364">
        <f t="shared" si="6"/>
        <v>16</v>
      </c>
      <c r="O40" s="364">
        <v>795</v>
      </c>
      <c r="P40" s="364" t="s">
        <v>236</v>
      </c>
      <c r="Q40" s="364">
        <v>361</v>
      </c>
      <c r="R40" s="364" t="s">
        <v>236</v>
      </c>
      <c r="S40" s="364" t="s">
        <v>236</v>
      </c>
      <c r="T40" s="364" t="s">
        <v>236</v>
      </c>
      <c r="U40" s="364" t="s">
        <v>236</v>
      </c>
      <c r="V40" s="364" t="s">
        <v>236</v>
      </c>
      <c r="W40" s="364" t="s">
        <v>236</v>
      </c>
      <c r="X40" s="364">
        <v>434</v>
      </c>
      <c r="Y40" s="369" t="s">
        <v>927</v>
      </c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</row>
    <row r="41" spans="1:46" s="341" customFormat="1" ht="12.75" customHeight="1">
      <c r="A41" s="225" t="s">
        <v>48</v>
      </c>
      <c r="B41" s="228"/>
      <c r="C41" s="34" t="s">
        <v>49</v>
      </c>
      <c r="D41" s="227"/>
      <c r="E41" s="35">
        <f t="shared" si="5"/>
        <v>1</v>
      </c>
      <c r="F41" s="35" t="s">
        <v>253</v>
      </c>
      <c r="G41" s="35">
        <v>1</v>
      </c>
      <c r="H41" s="35" t="s">
        <v>253</v>
      </c>
      <c r="I41" s="35" t="s">
        <v>253</v>
      </c>
      <c r="J41" s="35" t="s">
        <v>253</v>
      </c>
      <c r="K41" s="35" t="s">
        <v>253</v>
      </c>
      <c r="L41" s="35" t="s">
        <v>253</v>
      </c>
      <c r="M41" s="35" t="s">
        <v>253</v>
      </c>
      <c r="N41" s="35" t="s">
        <v>253</v>
      </c>
      <c r="O41" s="36" t="s">
        <v>905</v>
      </c>
      <c r="P41" s="35" t="s">
        <v>253</v>
      </c>
      <c r="Q41" s="36" t="s">
        <v>905</v>
      </c>
      <c r="R41" s="35" t="s">
        <v>253</v>
      </c>
      <c r="S41" s="35" t="s">
        <v>253</v>
      </c>
      <c r="T41" s="35" t="s">
        <v>253</v>
      </c>
      <c r="U41" s="35" t="s">
        <v>253</v>
      </c>
      <c r="V41" s="35" t="s">
        <v>253</v>
      </c>
      <c r="W41" s="35" t="s">
        <v>253</v>
      </c>
      <c r="X41" s="35" t="s">
        <v>253</v>
      </c>
      <c r="Y41" s="146" t="s">
        <v>928</v>
      </c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</row>
    <row r="42" spans="1:46" s="341" customFormat="1" ht="12.75" customHeight="1">
      <c r="A42" s="225" t="s">
        <v>50</v>
      </c>
      <c r="B42" s="228"/>
      <c r="C42" s="34" t="s">
        <v>308</v>
      </c>
      <c r="D42" s="227"/>
      <c r="E42" s="35">
        <f t="shared" si="5"/>
        <v>1</v>
      </c>
      <c r="F42" s="35" t="s">
        <v>253</v>
      </c>
      <c r="G42" s="35">
        <v>1</v>
      </c>
      <c r="H42" s="35" t="s">
        <v>253</v>
      </c>
      <c r="I42" s="35" t="s">
        <v>253</v>
      </c>
      <c r="J42" s="35" t="s">
        <v>253</v>
      </c>
      <c r="K42" s="35" t="s">
        <v>253</v>
      </c>
      <c r="L42" s="35" t="s">
        <v>253</v>
      </c>
      <c r="M42" s="35" t="s">
        <v>253</v>
      </c>
      <c r="N42" s="35" t="s">
        <v>253</v>
      </c>
      <c r="O42" s="36" t="s">
        <v>905</v>
      </c>
      <c r="P42" s="35" t="s">
        <v>253</v>
      </c>
      <c r="Q42" s="36" t="s">
        <v>905</v>
      </c>
      <c r="R42" s="35" t="s">
        <v>253</v>
      </c>
      <c r="S42" s="35" t="s">
        <v>253</v>
      </c>
      <c r="T42" s="35" t="s">
        <v>253</v>
      </c>
      <c r="U42" s="35" t="s">
        <v>253</v>
      </c>
      <c r="V42" s="35" t="s">
        <v>253</v>
      </c>
      <c r="W42" s="35" t="s">
        <v>253</v>
      </c>
      <c r="X42" s="35" t="s">
        <v>253</v>
      </c>
      <c r="Y42" s="146" t="s">
        <v>929</v>
      </c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</row>
    <row r="43" spans="1:46" s="341" customFormat="1" ht="12.75" customHeight="1">
      <c r="A43" s="225" t="s">
        <v>13</v>
      </c>
      <c r="B43" s="228"/>
      <c r="C43" s="34" t="s">
        <v>14</v>
      </c>
      <c r="D43" s="227"/>
      <c r="E43" s="35">
        <f t="shared" si="5"/>
        <v>17</v>
      </c>
      <c r="F43" s="35" t="s">
        <v>253</v>
      </c>
      <c r="G43" s="35">
        <v>1</v>
      </c>
      <c r="H43" s="35" t="s">
        <v>253</v>
      </c>
      <c r="I43" s="35" t="s">
        <v>253</v>
      </c>
      <c r="J43" s="35" t="s">
        <v>253</v>
      </c>
      <c r="K43" s="35" t="s">
        <v>253</v>
      </c>
      <c r="L43" s="35" t="s">
        <v>253</v>
      </c>
      <c r="M43" s="35" t="s">
        <v>253</v>
      </c>
      <c r="N43" s="35">
        <v>16</v>
      </c>
      <c r="O43" s="36" t="s">
        <v>905</v>
      </c>
      <c r="P43" s="35" t="s">
        <v>253</v>
      </c>
      <c r="Q43" s="36" t="s">
        <v>905</v>
      </c>
      <c r="R43" s="35" t="s">
        <v>253</v>
      </c>
      <c r="S43" s="35" t="s">
        <v>253</v>
      </c>
      <c r="T43" s="35" t="s">
        <v>253</v>
      </c>
      <c r="U43" s="35" t="s">
        <v>253</v>
      </c>
      <c r="V43" s="35" t="s">
        <v>253</v>
      </c>
      <c r="W43" s="35" t="s">
        <v>253</v>
      </c>
      <c r="X43" s="35">
        <v>434</v>
      </c>
      <c r="Y43" s="146" t="s">
        <v>930</v>
      </c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</row>
    <row r="44" spans="1:46" s="340" customFormat="1" ht="12.75" customHeight="1">
      <c r="A44" s="360" t="s">
        <v>280</v>
      </c>
      <c r="B44" s="409" t="s">
        <v>192</v>
      </c>
      <c r="C44" s="440"/>
      <c r="D44" s="217"/>
      <c r="E44" s="364">
        <f aca="true" t="shared" si="7" ref="E44:N44">IF(SUM(E45,E46,E47,E48,E49,E50,E51,E52)=0,"-",SUM(E45,E46,E47,E48,E49,E50,E51,E52))</f>
        <v>342</v>
      </c>
      <c r="F44" s="364">
        <f t="shared" si="7"/>
        <v>40</v>
      </c>
      <c r="G44" s="364">
        <f t="shared" si="7"/>
        <v>210</v>
      </c>
      <c r="H44" s="364">
        <f t="shared" si="7"/>
        <v>36</v>
      </c>
      <c r="I44" s="364">
        <f t="shared" si="7"/>
        <v>3</v>
      </c>
      <c r="J44" s="364" t="str">
        <f t="shared" si="7"/>
        <v>-</v>
      </c>
      <c r="K44" s="364" t="str">
        <f t="shared" si="7"/>
        <v>-</v>
      </c>
      <c r="L44" s="364">
        <f t="shared" si="7"/>
        <v>4</v>
      </c>
      <c r="M44" s="364" t="str">
        <f t="shared" si="7"/>
        <v>-</v>
      </c>
      <c r="N44" s="364">
        <f t="shared" si="7"/>
        <v>49</v>
      </c>
      <c r="O44" s="364">
        <v>10198</v>
      </c>
      <c r="P44" s="364">
        <v>113</v>
      </c>
      <c r="Q44" s="364">
        <v>8410</v>
      </c>
      <c r="R44" s="364">
        <v>522</v>
      </c>
      <c r="S44" s="364">
        <v>27</v>
      </c>
      <c r="T44" s="364" t="s">
        <v>236</v>
      </c>
      <c r="U44" s="364" t="s">
        <v>236</v>
      </c>
      <c r="V44" s="364">
        <v>65</v>
      </c>
      <c r="W44" s="364" t="s">
        <v>236</v>
      </c>
      <c r="X44" s="364">
        <v>1061</v>
      </c>
      <c r="Y44" s="369" t="s">
        <v>931</v>
      </c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</row>
    <row r="45" spans="1:46" s="341" customFormat="1" ht="12.75" customHeight="1">
      <c r="A45" s="225" t="s">
        <v>51</v>
      </c>
      <c r="B45" s="228"/>
      <c r="C45" s="34" t="s">
        <v>309</v>
      </c>
      <c r="D45" s="227"/>
      <c r="E45" s="35">
        <f t="shared" si="5"/>
        <v>10</v>
      </c>
      <c r="F45" s="35" t="s">
        <v>253</v>
      </c>
      <c r="G45" s="35">
        <v>10</v>
      </c>
      <c r="H45" s="35" t="s">
        <v>253</v>
      </c>
      <c r="I45" s="35" t="s">
        <v>253</v>
      </c>
      <c r="J45" s="35" t="s">
        <v>253</v>
      </c>
      <c r="K45" s="35" t="s">
        <v>253</v>
      </c>
      <c r="L45" s="35" t="s">
        <v>253</v>
      </c>
      <c r="M45" s="35" t="s">
        <v>253</v>
      </c>
      <c r="N45" s="35" t="s">
        <v>253</v>
      </c>
      <c r="O45" s="35">
        <v>756</v>
      </c>
      <c r="P45" s="35" t="s">
        <v>253</v>
      </c>
      <c r="Q45" s="35">
        <v>756</v>
      </c>
      <c r="R45" s="35" t="s">
        <v>253</v>
      </c>
      <c r="S45" s="35" t="s">
        <v>253</v>
      </c>
      <c r="T45" s="35" t="s">
        <v>253</v>
      </c>
      <c r="U45" s="35" t="s">
        <v>253</v>
      </c>
      <c r="V45" s="35" t="s">
        <v>253</v>
      </c>
      <c r="W45" s="35" t="s">
        <v>253</v>
      </c>
      <c r="X45" s="35" t="s">
        <v>253</v>
      </c>
      <c r="Y45" s="146" t="s">
        <v>932</v>
      </c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</row>
    <row r="46" spans="1:46" s="341" customFormat="1" ht="12.75" customHeight="1">
      <c r="A46" s="225" t="s">
        <v>281</v>
      </c>
      <c r="B46" s="228"/>
      <c r="C46" s="34" t="s">
        <v>310</v>
      </c>
      <c r="D46" s="227"/>
      <c r="E46" s="35">
        <f t="shared" si="5"/>
        <v>19</v>
      </c>
      <c r="F46" s="35">
        <v>8</v>
      </c>
      <c r="G46" s="35">
        <v>11</v>
      </c>
      <c r="H46" s="35" t="s">
        <v>253</v>
      </c>
      <c r="I46" s="35" t="s">
        <v>253</v>
      </c>
      <c r="J46" s="35" t="s">
        <v>253</v>
      </c>
      <c r="K46" s="35" t="s">
        <v>253</v>
      </c>
      <c r="L46" s="35" t="s">
        <v>253</v>
      </c>
      <c r="M46" s="35" t="s">
        <v>253</v>
      </c>
      <c r="N46" s="35" t="s">
        <v>253</v>
      </c>
      <c r="O46" s="35">
        <v>1133</v>
      </c>
      <c r="P46" s="121">
        <v>14</v>
      </c>
      <c r="Q46" s="35">
        <v>1119</v>
      </c>
      <c r="R46" s="35" t="s">
        <v>253</v>
      </c>
      <c r="S46" s="35" t="s">
        <v>253</v>
      </c>
      <c r="T46" s="35" t="s">
        <v>253</v>
      </c>
      <c r="U46" s="35" t="s">
        <v>253</v>
      </c>
      <c r="V46" s="35" t="s">
        <v>253</v>
      </c>
      <c r="W46" s="35" t="s">
        <v>253</v>
      </c>
      <c r="X46" s="35" t="s">
        <v>253</v>
      </c>
      <c r="Y46" s="146" t="s">
        <v>933</v>
      </c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</row>
    <row r="47" spans="1:46" s="341" customFormat="1" ht="12.75" customHeight="1">
      <c r="A47" s="225" t="s">
        <v>311</v>
      </c>
      <c r="B47" s="228"/>
      <c r="C47" s="34" t="s">
        <v>282</v>
      </c>
      <c r="D47" s="227"/>
      <c r="E47" s="35">
        <f t="shared" si="5"/>
        <v>125</v>
      </c>
      <c r="F47" s="35">
        <v>9</v>
      </c>
      <c r="G47" s="35">
        <v>94</v>
      </c>
      <c r="H47" s="35">
        <v>18</v>
      </c>
      <c r="I47" s="35">
        <v>2</v>
      </c>
      <c r="J47" s="35" t="s">
        <v>253</v>
      </c>
      <c r="K47" s="35" t="s">
        <v>253</v>
      </c>
      <c r="L47" s="35">
        <v>2</v>
      </c>
      <c r="M47" s="35" t="s">
        <v>253</v>
      </c>
      <c r="N47" s="35" t="s">
        <v>253</v>
      </c>
      <c r="O47" s="35">
        <v>4290</v>
      </c>
      <c r="P47" s="35">
        <v>43</v>
      </c>
      <c r="Q47" s="35">
        <v>3807</v>
      </c>
      <c r="R47" s="35">
        <v>392</v>
      </c>
      <c r="S47" s="36" t="s">
        <v>905</v>
      </c>
      <c r="T47" s="35" t="s">
        <v>253</v>
      </c>
      <c r="U47" s="35" t="s">
        <v>253</v>
      </c>
      <c r="V47" s="36" t="s">
        <v>905</v>
      </c>
      <c r="W47" s="35" t="s">
        <v>253</v>
      </c>
      <c r="X47" s="35" t="s">
        <v>55</v>
      </c>
      <c r="Y47" s="146" t="s">
        <v>311</v>
      </c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</row>
    <row r="48" spans="1:46" s="341" customFormat="1" ht="12.75" customHeight="1">
      <c r="A48" s="225" t="s">
        <v>312</v>
      </c>
      <c r="B48" s="228"/>
      <c r="C48" s="34" t="s">
        <v>313</v>
      </c>
      <c r="D48" s="227"/>
      <c r="E48" s="35">
        <f t="shared" si="5"/>
        <v>2</v>
      </c>
      <c r="F48" s="35">
        <v>1</v>
      </c>
      <c r="G48" s="35">
        <v>1</v>
      </c>
      <c r="H48" s="35" t="s">
        <v>253</v>
      </c>
      <c r="I48" s="35" t="s">
        <v>253</v>
      </c>
      <c r="J48" s="35" t="s">
        <v>253</v>
      </c>
      <c r="K48" s="35" t="s">
        <v>253</v>
      </c>
      <c r="L48" s="35" t="s">
        <v>253</v>
      </c>
      <c r="M48" s="35" t="s">
        <v>253</v>
      </c>
      <c r="N48" s="35" t="s">
        <v>253</v>
      </c>
      <c r="O48" s="35">
        <v>12</v>
      </c>
      <c r="P48" s="36" t="s">
        <v>905</v>
      </c>
      <c r="Q48" s="36" t="s">
        <v>905</v>
      </c>
      <c r="R48" s="35" t="s">
        <v>253</v>
      </c>
      <c r="S48" s="35" t="s">
        <v>253</v>
      </c>
      <c r="T48" s="35" t="s">
        <v>253</v>
      </c>
      <c r="U48" s="35" t="s">
        <v>253</v>
      </c>
      <c r="V48" s="35" t="s">
        <v>253</v>
      </c>
      <c r="W48" s="35" t="s">
        <v>253</v>
      </c>
      <c r="X48" s="35" t="s">
        <v>253</v>
      </c>
      <c r="Y48" s="146" t="s">
        <v>312</v>
      </c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</row>
    <row r="49" spans="1:46" s="341" customFormat="1" ht="12.75" customHeight="1">
      <c r="A49" s="225" t="s">
        <v>283</v>
      </c>
      <c r="B49" s="228"/>
      <c r="C49" s="34" t="s">
        <v>314</v>
      </c>
      <c r="D49" s="227"/>
      <c r="E49" s="35">
        <f t="shared" si="5"/>
        <v>30</v>
      </c>
      <c r="F49" s="35">
        <v>1</v>
      </c>
      <c r="G49" s="35">
        <v>25</v>
      </c>
      <c r="H49" s="35">
        <v>3</v>
      </c>
      <c r="I49" s="35">
        <v>1</v>
      </c>
      <c r="J49" s="35" t="s">
        <v>253</v>
      </c>
      <c r="K49" s="35" t="s">
        <v>253</v>
      </c>
      <c r="L49" s="35" t="s">
        <v>253</v>
      </c>
      <c r="M49" s="35" t="s">
        <v>253</v>
      </c>
      <c r="N49" s="35" t="s">
        <v>253</v>
      </c>
      <c r="O49" s="35">
        <v>557</v>
      </c>
      <c r="P49" s="36" t="s">
        <v>905</v>
      </c>
      <c r="Q49" s="36" t="s">
        <v>905</v>
      </c>
      <c r="R49" s="121">
        <v>83</v>
      </c>
      <c r="S49" s="36" t="s">
        <v>905</v>
      </c>
      <c r="T49" s="35" t="s">
        <v>253</v>
      </c>
      <c r="U49" s="35" t="s">
        <v>253</v>
      </c>
      <c r="V49" s="35" t="s">
        <v>253</v>
      </c>
      <c r="W49" s="35" t="s">
        <v>253</v>
      </c>
      <c r="X49" s="35" t="s">
        <v>253</v>
      </c>
      <c r="Y49" s="146" t="s">
        <v>934</v>
      </c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</row>
    <row r="50" spans="1:46" s="341" customFormat="1" ht="12.75" customHeight="1">
      <c r="A50" s="225" t="s">
        <v>284</v>
      </c>
      <c r="B50" s="228"/>
      <c r="C50" s="34" t="s">
        <v>315</v>
      </c>
      <c r="D50" s="227"/>
      <c r="E50" s="35">
        <f t="shared" si="5"/>
        <v>51</v>
      </c>
      <c r="F50" s="35">
        <v>6</v>
      </c>
      <c r="G50" s="35">
        <v>39</v>
      </c>
      <c r="H50" s="35">
        <v>5</v>
      </c>
      <c r="I50" s="35" t="s">
        <v>253</v>
      </c>
      <c r="J50" s="35" t="s">
        <v>253</v>
      </c>
      <c r="K50" s="35" t="s">
        <v>253</v>
      </c>
      <c r="L50" s="35">
        <v>1</v>
      </c>
      <c r="M50" s="35" t="s">
        <v>253</v>
      </c>
      <c r="N50" s="35" t="s">
        <v>253</v>
      </c>
      <c r="O50" s="35">
        <v>1970</v>
      </c>
      <c r="P50" s="36" t="s">
        <v>905</v>
      </c>
      <c r="Q50" s="35">
        <v>1895</v>
      </c>
      <c r="R50" s="35">
        <v>23</v>
      </c>
      <c r="S50" s="35" t="s">
        <v>253</v>
      </c>
      <c r="T50" s="35" t="s">
        <v>253</v>
      </c>
      <c r="U50" s="35" t="s">
        <v>253</v>
      </c>
      <c r="V50" s="36" t="s">
        <v>905</v>
      </c>
      <c r="W50" s="35" t="s">
        <v>253</v>
      </c>
      <c r="X50" s="35" t="s">
        <v>55</v>
      </c>
      <c r="Y50" s="146" t="s">
        <v>935</v>
      </c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</row>
    <row r="51" spans="1:46" s="341" customFormat="1" ht="12.75" customHeight="1">
      <c r="A51" s="225" t="s">
        <v>316</v>
      </c>
      <c r="B51" s="228"/>
      <c r="C51" s="34" t="s">
        <v>285</v>
      </c>
      <c r="D51" s="227"/>
      <c r="E51" s="35">
        <f t="shared" si="5"/>
        <v>54</v>
      </c>
      <c r="F51" s="35">
        <v>4</v>
      </c>
      <c r="G51" s="35" t="s">
        <v>253</v>
      </c>
      <c r="H51" s="35" t="s">
        <v>253</v>
      </c>
      <c r="I51" s="35" t="s">
        <v>253</v>
      </c>
      <c r="J51" s="35" t="s">
        <v>253</v>
      </c>
      <c r="K51" s="35" t="s">
        <v>253</v>
      </c>
      <c r="L51" s="35">
        <v>1</v>
      </c>
      <c r="M51" s="35" t="s">
        <v>253</v>
      </c>
      <c r="N51" s="35">
        <v>49</v>
      </c>
      <c r="O51" s="35">
        <v>1074</v>
      </c>
      <c r="P51" s="36" t="s">
        <v>905</v>
      </c>
      <c r="Q51" s="35" t="s">
        <v>253</v>
      </c>
      <c r="R51" s="35" t="s">
        <v>253</v>
      </c>
      <c r="S51" s="35" t="s">
        <v>253</v>
      </c>
      <c r="T51" s="35" t="s">
        <v>253</v>
      </c>
      <c r="U51" s="35" t="s">
        <v>253</v>
      </c>
      <c r="V51" s="36" t="s">
        <v>905</v>
      </c>
      <c r="W51" s="36" t="s">
        <v>253</v>
      </c>
      <c r="X51" s="35">
        <v>1061</v>
      </c>
      <c r="Y51" s="146" t="s">
        <v>316</v>
      </c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</row>
    <row r="52" spans="1:46" s="341" customFormat="1" ht="12.75" customHeight="1">
      <c r="A52" s="225" t="s">
        <v>317</v>
      </c>
      <c r="B52" s="228"/>
      <c r="C52" s="34" t="s">
        <v>286</v>
      </c>
      <c r="D52" s="227"/>
      <c r="E52" s="35">
        <f t="shared" si="5"/>
        <v>51</v>
      </c>
      <c r="F52" s="35">
        <v>11</v>
      </c>
      <c r="G52" s="35">
        <v>30</v>
      </c>
      <c r="H52" s="35">
        <v>10</v>
      </c>
      <c r="I52" s="35" t="s">
        <v>253</v>
      </c>
      <c r="J52" s="35" t="s">
        <v>253</v>
      </c>
      <c r="K52" s="35" t="s">
        <v>253</v>
      </c>
      <c r="L52" s="35" t="s">
        <v>253</v>
      </c>
      <c r="M52" s="35" t="s">
        <v>253</v>
      </c>
      <c r="N52" s="35" t="s">
        <v>253</v>
      </c>
      <c r="O52" s="35">
        <v>406</v>
      </c>
      <c r="P52" s="121">
        <v>24</v>
      </c>
      <c r="Q52" s="35">
        <v>358</v>
      </c>
      <c r="R52" s="121">
        <v>24</v>
      </c>
      <c r="S52" s="35" t="s">
        <v>253</v>
      </c>
      <c r="T52" s="35" t="s">
        <v>253</v>
      </c>
      <c r="U52" s="35" t="s">
        <v>253</v>
      </c>
      <c r="V52" s="35" t="s">
        <v>253</v>
      </c>
      <c r="W52" s="35" t="s">
        <v>253</v>
      </c>
      <c r="X52" s="35" t="s">
        <v>253</v>
      </c>
      <c r="Y52" s="146" t="s">
        <v>317</v>
      </c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</row>
    <row r="53" spans="1:46" s="340" customFormat="1" ht="12.75" customHeight="1">
      <c r="A53" s="360" t="s">
        <v>988</v>
      </c>
      <c r="B53" s="409" t="s">
        <v>287</v>
      </c>
      <c r="C53" s="440"/>
      <c r="D53" s="217"/>
      <c r="E53" s="364">
        <f aca="true" t="shared" si="8" ref="E53:N53">IF(SUM(E54,E55,E56,E57,E58,E59,E60,E61,E62,E63,E64,E65,E66,E67)=0,"-",SUM(E54,E55,E56,E57,E58,E59,E60,E61,E62,E63,E64,E65,E66,E67))</f>
        <v>6107</v>
      </c>
      <c r="F53" s="364">
        <f t="shared" si="8"/>
        <v>3741</v>
      </c>
      <c r="G53" s="364">
        <f t="shared" si="8"/>
        <v>1539</v>
      </c>
      <c r="H53" s="364">
        <f t="shared" si="8"/>
        <v>753</v>
      </c>
      <c r="I53" s="364">
        <f t="shared" si="8"/>
        <v>35</v>
      </c>
      <c r="J53" s="364" t="str">
        <f t="shared" si="8"/>
        <v>-</v>
      </c>
      <c r="K53" s="364">
        <f t="shared" si="8"/>
        <v>1</v>
      </c>
      <c r="L53" s="364">
        <f t="shared" si="8"/>
        <v>30</v>
      </c>
      <c r="M53" s="364">
        <f t="shared" si="8"/>
        <v>8</v>
      </c>
      <c r="N53" s="364" t="str">
        <f t="shared" si="8"/>
        <v>-</v>
      </c>
      <c r="O53" s="364">
        <v>44915</v>
      </c>
      <c r="P53" s="364">
        <v>13125</v>
      </c>
      <c r="Q53" s="364">
        <v>24171</v>
      </c>
      <c r="R53" s="364">
        <v>5783</v>
      </c>
      <c r="S53" s="364">
        <v>187</v>
      </c>
      <c r="T53" s="364" t="s">
        <v>236</v>
      </c>
      <c r="U53" s="365" t="s">
        <v>905</v>
      </c>
      <c r="V53" s="364">
        <v>1609</v>
      </c>
      <c r="W53" s="365" t="s">
        <v>905</v>
      </c>
      <c r="X53" s="364" t="s">
        <v>236</v>
      </c>
      <c r="Y53" s="369" t="s">
        <v>936</v>
      </c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</row>
    <row r="54" spans="1:46" s="341" customFormat="1" ht="12.75" customHeight="1">
      <c r="A54" s="225" t="s">
        <v>52</v>
      </c>
      <c r="B54" s="228"/>
      <c r="C54" s="34" t="s">
        <v>318</v>
      </c>
      <c r="D54" s="227"/>
      <c r="E54" s="35">
        <f t="shared" si="5"/>
        <v>1</v>
      </c>
      <c r="F54" s="35" t="s">
        <v>253</v>
      </c>
      <c r="G54" s="35" t="s">
        <v>253</v>
      </c>
      <c r="H54" s="35">
        <v>1</v>
      </c>
      <c r="I54" s="35" t="s">
        <v>253</v>
      </c>
      <c r="J54" s="35" t="s">
        <v>253</v>
      </c>
      <c r="K54" s="35" t="s">
        <v>253</v>
      </c>
      <c r="L54" s="35" t="s">
        <v>253</v>
      </c>
      <c r="M54" s="35" t="s">
        <v>253</v>
      </c>
      <c r="N54" s="35" t="s">
        <v>253</v>
      </c>
      <c r="O54" s="36" t="s">
        <v>905</v>
      </c>
      <c r="P54" s="36" t="s">
        <v>253</v>
      </c>
      <c r="Q54" s="36" t="s">
        <v>253</v>
      </c>
      <c r="R54" s="36" t="s">
        <v>905</v>
      </c>
      <c r="S54" s="35" t="s">
        <v>253</v>
      </c>
      <c r="T54" s="35" t="s">
        <v>253</v>
      </c>
      <c r="U54" s="35" t="s">
        <v>253</v>
      </c>
      <c r="V54" s="35" t="s">
        <v>253</v>
      </c>
      <c r="W54" s="35" t="s">
        <v>253</v>
      </c>
      <c r="X54" s="35" t="s">
        <v>55</v>
      </c>
      <c r="Y54" s="146" t="s">
        <v>937</v>
      </c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</row>
    <row r="55" spans="1:46" s="341" customFormat="1" ht="12.75" customHeight="1">
      <c r="A55" s="225" t="s">
        <v>288</v>
      </c>
      <c r="B55" s="228"/>
      <c r="C55" s="34" t="s">
        <v>289</v>
      </c>
      <c r="D55" s="227"/>
      <c r="E55" s="35">
        <f t="shared" si="5"/>
        <v>33</v>
      </c>
      <c r="F55" s="35">
        <v>8</v>
      </c>
      <c r="G55" s="35">
        <v>15</v>
      </c>
      <c r="H55" s="35">
        <v>10</v>
      </c>
      <c r="I55" s="35" t="s">
        <v>253</v>
      </c>
      <c r="J55" s="35" t="s">
        <v>253</v>
      </c>
      <c r="K55" s="35" t="s">
        <v>253</v>
      </c>
      <c r="L55" s="35" t="s">
        <v>253</v>
      </c>
      <c r="M55" s="35" t="s">
        <v>253</v>
      </c>
      <c r="N55" s="35" t="s">
        <v>253</v>
      </c>
      <c r="O55" s="36" t="s">
        <v>905</v>
      </c>
      <c r="P55" s="35">
        <v>18</v>
      </c>
      <c r="Q55" s="35">
        <v>118</v>
      </c>
      <c r="R55" s="36" t="s">
        <v>905</v>
      </c>
      <c r="S55" s="35" t="s">
        <v>253</v>
      </c>
      <c r="T55" s="35" t="s">
        <v>253</v>
      </c>
      <c r="U55" s="35" t="s">
        <v>253</v>
      </c>
      <c r="V55" s="35" t="s">
        <v>253</v>
      </c>
      <c r="W55" s="35" t="s">
        <v>253</v>
      </c>
      <c r="X55" s="35" t="s">
        <v>253</v>
      </c>
      <c r="Y55" s="146" t="s">
        <v>938</v>
      </c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</row>
    <row r="56" spans="1:46" s="341" customFormat="1" ht="12.75" customHeight="1">
      <c r="A56" s="225" t="s">
        <v>319</v>
      </c>
      <c r="B56" s="228"/>
      <c r="C56" s="34" t="s">
        <v>320</v>
      </c>
      <c r="D56" s="227"/>
      <c r="E56" s="35">
        <f t="shared" si="5"/>
        <v>199</v>
      </c>
      <c r="F56" s="35">
        <v>49</v>
      </c>
      <c r="G56" s="35">
        <v>115</v>
      </c>
      <c r="H56" s="35">
        <v>31</v>
      </c>
      <c r="I56" s="35">
        <v>3</v>
      </c>
      <c r="J56" s="35" t="s">
        <v>253</v>
      </c>
      <c r="K56" s="35" t="s">
        <v>253</v>
      </c>
      <c r="L56" s="35" t="s">
        <v>253</v>
      </c>
      <c r="M56" s="35">
        <v>1</v>
      </c>
      <c r="N56" s="35" t="s">
        <v>253</v>
      </c>
      <c r="O56" s="35">
        <v>2754</v>
      </c>
      <c r="P56" s="35">
        <v>170</v>
      </c>
      <c r="Q56" s="35">
        <v>2351</v>
      </c>
      <c r="R56" s="35">
        <v>203</v>
      </c>
      <c r="S56" s="36" t="s">
        <v>905</v>
      </c>
      <c r="T56" s="35" t="s">
        <v>253</v>
      </c>
      <c r="U56" s="35" t="s">
        <v>253</v>
      </c>
      <c r="V56" s="36" t="s">
        <v>55</v>
      </c>
      <c r="W56" s="36" t="s">
        <v>905</v>
      </c>
      <c r="X56" s="35" t="s">
        <v>55</v>
      </c>
      <c r="Y56" s="146" t="s">
        <v>319</v>
      </c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</row>
    <row r="57" spans="1:46" s="341" customFormat="1" ht="12.75" customHeight="1">
      <c r="A57" s="225" t="s">
        <v>325</v>
      </c>
      <c r="B57" s="228"/>
      <c r="C57" s="37" t="s">
        <v>798</v>
      </c>
      <c r="D57" s="227"/>
      <c r="E57" s="35">
        <f t="shared" si="5"/>
        <v>118</v>
      </c>
      <c r="F57" s="35">
        <v>16</v>
      </c>
      <c r="G57" s="35">
        <v>79</v>
      </c>
      <c r="H57" s="35">
        <v>21</v>
      </c>
      <c r="I57" s="35">
        <v>2</v>
      </c>
      <c r="J57" s="35" t="s">
        <v>253</v>
      </c>
      <c r="K57" s="35" t="s">
        <v>253</v>
      </c>
      <c r="L57" s="35" t="s">
        <v>253</v>
      </c>
      <c r="M57" s="35" t="s">
        <v>253</v>
      </c>
      <c r="N57" s="35" t="s">
        <v>253</v>
      </c>
      <c r="O57" s="35">
        <v>881</v>
      </c>
      <c r="P57" s="121">
        <v>44</v>
      </c>
      <c r="Q57" s="35">
        <v>727</v>
      </c>
      <c r="R57" s="121">
        <v>103</v>
      </c>
      <c r="S57" s="121">
        <v>7</v>
      </c>
      <c r="T57" s="35" t="s">
        <v>253</v>
      </c>
      <c r="U57" s="35" t="s">
        <v>253</v>
      </c>
      <c r="V57" s="35" t="s">
        <v>253</v>
      </c>
      <c r="W57" s="35" t="s">
        <v>253</v>
      </c>
      <c r="X57" s="35" t="s">
        <v>253</v>
      </c>
      <c r="Y57" s="146" t="s">
        <v>325</v>
      </c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</row>
    <row r="58" spans="1:46" s="341" customFormat="1" ht="12.75" customHeight="1">
      <c r="A58" s="225" t="s">
        <v>326</v>
      </c>
      <c r="B58" s="228"/>
      <c r="C58" s="34" t="s">
        <v>290</v>
      </c>
      <c r="D58" s="227"/>
      <c r="E58" s="35">
        <f t="shared" si="5"/>
        <v>114</v>
      </c>
      <c r="F58" s="35">
        <v>12</v>
      </c>
      <c r="G58" s="35">
        <v>89</v>
      </c>
      <c r="H58" s="35">
        <v>13</v>
      </c>
      <c r="I58" s="35" t="s">
        <v>253</v>
      </c>
      <c r="J58" s="35" t="s">
        <v>253</v>
      </c>
      <c r="K58" s="35" t="s">
        <v>253</v>
      </c>
      <c r="L58" s="35" t="s">
        <v>253</v>
      </c>
      <c r="M58" s="35" t="s">
        <v>253</v>
      </c>
      <c r="N58" s="35" t="s">
        <v>253</v>
      </c>
      <c r="O58" s="35">
        <v>1509</v>
      </c>
      <c r="P58" s="121">
        <v>26</v>
      </c>
      <c r="Q58" s="35">
        <v>1411</v>
      </c>
      <c r="R58" s="35">
        <v>72</v>
      </c>
      <c r="S58" s="35" t="s">
        <v>253</v>
      </c>
      <c r="T58" s="35" t="s">
        <v>253</v>
      </c>
      <c r="U58" s="35" t="s">
        <v>253</v>
      </c>
      <c r="V58" s="35" t="s">
        <v>253</v>
      </c>
      <c r="W58" s="35" t="s">
        <v>253</v>
      </c>
      <c r="X58" s="35" t="s">
        <v>253</v>
      </c>
      <c r="Y58" s="146" t="s">
        <v>326</v>
      </c>
      <c r="Z58" s="229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</row>
    <row r="59" spans="1:46" s="341" customFormat="1" ht="12.75" customHeight="1">
      <c r="A59" s="225" t="s">
        <v>327</v>
      </c>
      <c r="B59" s="228"/>
      <c r="C59" s="34" t="s">
        <v>291</v>
      </c>
      <c r="D59" s="227"/>
      <c r="E59" s="35">
        <f t="shared" si="5"/>
        <v>164</v>
      </c>
      <c r="F59" s="35">
        <v>29</v>
      </c>
      <c r="G59" s="35">
        <v>100</v>
      </c>
      <c r="H59" s="35">
        <v>33</v>
      </c>
      <c r="I59" s="35">
        <v>2</v>
      </c>
      <c r="J59" s="35" t="s">
        <v>253</v>
      </c>
      <c r="K59" s="35" t="s">
        <v>253</v>
      </c>
      <c r="L59" s="35" t="s">
        <v>253</v>
      </c>
      <c r="M59" s="35" t="s">
        <v>253</v>
      </c>
      <c r="N59" s="35" t="s">
        <v>253</v>
      </c>
      <c r="O59" s="35">
        <v>2000</v>
      </c>
      <c r="P59" s="121">
        <v>78</v>
      </c>
      <c r="Q59" s="35">
        <v>1733</v>
      </c>
      <c r="R59" s="35">
        <v>166</v>
      </c>
      <c r="S59" s="121">
        <v>23</v>
      </c>
      <c r="T59" s="35" t="s">
        <v>253</v>
      </c>
      <c r="U59" s="35" t="s">
        <v>253</v>
      </c>
      <c r="V59" s="35" t="s">
        <v>253</v>
      </c>
      <c r="W59" s="35" t="s">
        <v>253</v>
      </c>
      <c r="X59" s="35" t="s">
        <v>55</v>
      </c>
      <c r="Y59" s="146" t="s">
        <v>327</v>
      </c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</row>
    <row r="60" spans="1:46" s="341" customFormat="1" ht="12.75" customHeight="1">
      <c r="A60" s="225" t="s">
        <v>328</v>
      </c>
      <c r="B60" s="228"/>
      <c r="C60" s="34" t="s">
        <v>329</v>
      </c>
      <c r="D60" s="227"/>
      <c r="E60" s="35">
        <f t="shared" si="5"/>
        <v>22</v>
      </c>
      <c r="F60" s="35">
        <v>2</v>
      </c>
      <c r="G60" s="35">
        <v>10</v>
      </c>
      <c r="H60" s="35">
        <v>3</v>
      </c>
      <c r="I60" s="35" t="s">
        <v>253</v>
      </c>
      <c r="J60" s="35" t="s">
        <v>253</v>
      </c>
      <c r="K60" s="35" t="s">
        <v>253</v>
      </c>
      <c r="L60" s="35">
        <v>7</v>
      </c>
      <c r="M60" s="35" t="s">
        <v>253</v>
      </c>
      <c r="N60" s="35" t="s">
        <v>253</v>
      </c>
      <c r="O60" s="35">
        <v>2808</v>
      </c>
      <c r="P60" s="121">
        <v>18</v>
      </c>
      <c r="Q60" s="35">
        <v>2037</v>
      </c>
      <c r="R60" s="121">
        <v>44</v>
      </c>
      <c r="S60" s="35" t="s">
        <v>253</v>
      </c>
      <c r="T60" s="35" t="s">
        <v>253</v>
      </c>
      <c r="U60" s="35" t="s">
        <v>253</v>
      </c>
      <c r="V60" s="35">
        <v>709</v>
      </c>
      <c r="W60" s="35" t="s">
        <v>253</v>
      </c>
      <c r="X60" s="35" t="s">
        <v>55</v>
      </c>
      <c r="Y60" s="146" t="s">
        <v>328</v>
      </c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</row>
    <row r="61" spans="1:46" s="341" customFormat="1" ht="12.75" customHeight="1">
      <c r="A61" s="225" t="s">
        <v>330</v>
      </c>
      <c r="B61" s="228"/>
      <c r="C61" s="37" t="s">
        <v>292</v>
      </c>
      <c r="D61" s="227"/>
      <c r="E61" s="35">
        <f t="shared" si="5"/>
        <v>509</v>
      </c>
      <c r="F61" s="35">
        <v>320</v>
      </c>
      <c r="G61" s="35">
        <v>118</v>
      </c>
      <c r="H61" s="35">
        <v>60</v>
      </c>
      <c r="I61" s="35">
        <v>7</v>
      </c>
      <c r="J61" s="35" t="s">
        <v>253</v>
      </c>
      <c r="K61" s="35" t="s">
        <v>253</v>
      </c>
      <c r="L61" s="35">
        <v>2</v>
      </c>
      <c r="M61" s="35">
        <v>2</v>
      </c>
      <c r="N61" s="35" t="s">
        <v>253</v>
      </c>
      <c r="O61" s="35">
        <v>1688</v>
      </c>
      <c r="P61" s="35">
        <v>734</v>
      </c>
      <c r="Q61" s="35">
        <v>651</v>
      </c>
      <c r="R61" s="35">
        <v>239</v>
      </c>
      <c r="S61" s="35">
        <v>23</v>
      </c>
      <c r="T61" s="35" t="s">
        <v>253</v>
      </c>
      <c r="U61" s="35" t="s">
        <v>253</v>
      </c>
      <c r="V61" s="121">
        <v>39</v>
      </c>
      <c r="W61" s="121">
        <v>2</v>
      </c>
      <c r="X61" s="35" t="s">
        <v>55</v>
      </c>
      <c r="Y61" s="146" t="s">
        <v>330</v>
      </c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</row>
    <row r="62" spans="1:46" s="341" customFormat="1" ht="12.75" customHeight="1">
      <c r="A62" s="225" t="s">
        <v>331</v>
      </c>
      <c r="B62" s="228"/>
      <c r="C62" s="34" t="s">
        <v>293</v>
      </c>
      <c r="D62" s="227"/>
      <c r="E62" s="35">
        <f t="shared" si="5"/>
        <v>1108</v>
      </c>
      <c r="F62" s="35">
        <v>699</v>
      </c>
      <c r="G62" s="35">
        <v>230</v>
      </c>
      <c r="H62" s="35">
        <v>155</v>
      </c>
      <c r="I62" s="35">
        <v>6</v>
      </c>
      <c r="J62" s="35" t="s">
        <v>253</v>
      </c>
      <c r="K62" s="35" t="s">
        <v>253</v>
      </c>
      <c r="L62" s="35">
        <v>18</v>
      </c>
      <c r="M62" s="35" t="s">
        <v>253</v>
      </c>
      <c r="N62" s="35" t="s">
        <v>253</v>
      </c>
      <c r="O62" s="35">
        <v>9967</v>
      </c>
      <c r="P62" s="35">
        <v>3107</v>
      </c>
      <c r="Q62" s="35">
        <v>4543</v>
      </c>
      <c r="R62" s="35">
        <v>1494</v>
      </c>
      <c r="S62" s="35">
        <v>48</v>
      </c>
      <c r="T62" s="35" t="s">
        <v>253</v>
      </c>
      <c r="U62" s="35" t="s">
        <v>253</v>
      </c>
      <c r="V62" s="35">
        <v>775</v>
      </c>
      <c r="W62" s="35" t="s">
        <v>253</v>
      </c>
      <c r="X62" s="35" t="s">
        <v>55</v>
      </c>
      <c r="Y62" s="146" t="s">
        <v>331</v>
      </c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</row>
    <row r="63" spans="1:46" s="341" customFormat="1" ht="12.75" customHeight="1">
      <c r="A63" s="225" t="s">
        <v>332</v>
      </c>
      <c r="B63" s="228"/>
      <c r="C63" s="34" t="s">
        <v>294</v>
      </c>
      <c r="D63" s="227"/>
      <c r="E63" s="35">
        <f t="shared" si="5"/>
        <v>213</v>
      </c>
      <c r="F63" s="35">
        <v>88</v>
      </c>
      <c r="G63" s="35">
        <v>91</v>
      </c>
      <c r="H63" s="35">
        <v>30</v>
      </c>
      <c r="I63" s="35">
        <v>3</v>
      </c>
      <c r="J63" s="35" t="s">
        <v>253</v>
      </c>
      <c r="K63" s="35">
        <v>1</v>
      </c>
      <c r="L63" s="35" t="s">
        <v>253</v>
      </c>
      <c r="M63" s="35" t="s">
        <v>253</v>
      </c>
      <c r="N63" s="35" t="s">
        <v>253</v>
      </c>
      <c r="O63" s="35">
        <v>1441</v>
      </c>
      <c r="P63" s="35">
        <v>197</v>
      </c>
      <c r="Q63" s="35">
        <v>1066</v>
      </c>
      <c r="R63" s="35">
        <v>151</v>
      </c>
      <c r="S63" s="36" t="s">
        <v>905</v>
      </c>
      <c r="T63" s="35" t="s">
        <v>253</v>
      </c>
      <c r="U63" s="36" t="s">
        <v>905</v>
      </c>
      <c r="V63" s="35" t="s">
        <v>253</v>
      </c>
      <c r="W63" s="35" t="s">
        <v>253</v>
      </c>
      <c r="X63" s="35" t="s">
        <v>55</v>
      </c>
      <c r="Y63" s="146" t="s">
        <v>332</v>
      </c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</row>
    <row r="64" spans="1:46" s="341" customFormat="1" ht="12.75" customHeight="1">
      <c r="A64" s="225" t="s">
        <v>333</v>
      </c>
      <c r="B64" s="228"/>
      <c r="C64" s="38" t="s">
        <v>295</v>
      </c>
      <c r="D64" s="227"/>
      <c r="E64" s="35">
        <f t="shared" si="5"/>
        <v>287</v>
      </c>
      <c r="F64" s="35">
        <v>170</v>
      </c>
      <c r="G64" s="35">
        <v>83</v>
      </c>
      <c r="H64" s="35">
        <v>33</v>
      </c>
      <c r="I64" s="35">
        <v>1</v>
      </c>
      <c r="J64" s="35" t="s">
        <v>253</v>
      </c>
      <c r="K64" s="35" t="s">
        <v>253</v>
      </c>
      <c r="L64" s="35" t="s">
        <v>253</v>
      </c>
      <c r="M64" s="35" t="s">
        <v>253</v>
      </c>
      <c r="N64" s="35" t="s">
        <v>253</v>
      </c>
      <c r="O64" s="35">
        <v>1233</v>
      </c>
      <c r="P64" s="35">
        <v>413</v>
      </c>
      <c r="Q64" s="35">
        <v>698</v>
      </c>
      <c r="R64" s="36" t="s">
        <v>905</v>
      </c>
      <c r="S64" s="36" t="s">
        <v>905</v>
      </c>
      <c r="T64" s="35" t="s">
        <v>253</v>
      </c>
      <c r="U64" s="35" t="s">
        <v>253</v>
      </c>
      <c r="V64" s="35" t="s">
        <v>253</v>
      </c>
      <c r="W64" s="35" t="s">
        <v>253</v>
      </c>
      <c r="X64" s="35" t="s">
        <v>55</v>
      </c>
      <c r="Y64" s="146" t="s">
        <v>333</v>
      </c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</row>
    <row r="65" spans="1:46" s="341" customFormat="1" ht="12.75" customHeight="1">
      <c r="A65" s="225" t="s">
        <v>335</v>
      </c>
      <c r="B65" s="228"/>
      <c r="C65" s="34" t="s">
        <v>296</v>
      </c>
      <c r="D65" s="227"/>
      <c r="E65" s="35">
        <f t="shared" si="5"/>
        <v>1147</v>
      </c>
      <c r="F65" s="35">
        <v>604</v>
      </c>
      <c r="G65" s="35">
        <v>338</v>
      </c>
      <c r="H65" s="35">
        <v>190</v>
      </c>
      <c r="I65" s="35">
        <v>9</v>
      </c>
      <c r="J65" s="35" t="s">
        <v>253</v>
      </c>
      <c r="K65" s="35" t="s">
        <v>253</v>
      </c>
      <c r="L65" s="35">
        <v>2</v>
      </c>
      <c r="M65" s="35">
        <v>4</v>
      </c>
      <c r="N65" s="35" t="s">
        <v>253</v>
      </c>
      <c r="O65" s="35">
        <v>7629</v>
      </c>
      <c r="P65" s="35">
        <v>2510</v>
      </c>
      <c r="Q65" s="35">
        <v>3669</v>
      </c>
      <c r="R65" s="35">
        <v>1323</v>
      </c>
      <c r="S65" s="35">
        <v>37</v>
      </c>
      <c r="T65" s="35" t="s">
        <v>253</v>
      </c>
      <c r="U65" s="35" t="s">
        <v>253</v>
      </c>
      <c r="V65" s="121">
        <v>85</v>
      </c>
      <c r="W65" s="121">
        <v>5</v>
      </c>
      <c r="X65" s="35" t="s">
        <v>55</v>
      </c>
      <c r="Y65" s="146" t="s">
        <v>335</v>
      </c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</row>
    <row r="66" spans="1:46" s="341" customFormat="1" ht="12.75" customHeight="1">
      <c r="A66" s="225" t="s">
        <v>336</v>
      </c>
      <c r="B66" s="228"/>
      <c r="C66" s="34" t="s">
        <v>337</v>
      </c>
      <c r="D66" s="227"/>
      <c r="E66" s="35">
        <f t="shared" si="5"/>
        <v>1444</v>
      </c>
      <c r="F66" s="35">
        <v>1065</v>
      </c>
      <c r="G66" s="35">
        <v>232</v>
      </c>
      <c r="H66" s="35">
        <v>143</v>
      </c>
      <c r="I66" s="35">
        <v>2</v>
      </c>
      <c r="J66" s="35" t="s">
        <v>253</v>
      </c>
      <c r="K66" s="35" t="s">
        <v>253</v>
      </c>
      <c r="L66" s="35">
        <v>1</v>
      </c>
      <c r="M66" s="35">
        <v>1</v>
      </c>
      <c r="N66" s="35" t="s">
        <v>253</v>
      </c>
      <c r="O66" s="35">
        <v>9697</v>
      </c>
      <c r="P66" s="35">
        <v>3756</v>
      </c>
      <c r="Q66" s="35">
        <v>4604</v>
      </c>
      <c r="R66" s="35">
        <v>1314</v>
      </c>
      <c r="S66" s="121">
        <v>18</v>
      </c>
      <c r="T66" s="35" t="s">
        <v>253</v>
      </c>
      <c r="U66" s="35" t="s">
        <v>253</v>
      </c>
      <c r="V66" s="36" t="s">
        <v>905</v>
      </c>
      <c r="W66" s="36" t="s">
        <v>905</v>
      </c>
      <c r="X66" s="35" t="s">
        <v>55</v>
      </c>
      <c r="Y66" s="146" t="s">
        <v>336</v>
      </c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</row>
    <row r="67" spans="1:46" s="341" customFormat="1" ht="12.75" customHeight="1" thickBot="1">
      <c r="A67" s="240" t="s">
        <v>338</v>
      </c>
      <c r="B67" s="244"/>
      <c r="C67" s="41" t="s">
        <v>339</v>
      </c>
      <c r="D67" s="320"/>
      <c r="E67" s="42">
        <f t="shared" si="5"/>
        <v>748</v>
      </c>
      <c r="F67" s="42">
        <v>679</v>
      </c>
      <c r="G67" s="42">
        <v>39</v>
      </c>
      <c r="H67" s="42">
        <v>30</v>
      </c>
      <c r="I67" s="42" t="s">
        <v>253</v>
      </c>
      <c r="J67" s="42" t="s">
        <v>253</v>
      </c>
      <c r="K67" s="42" t="s">
        <v>253</v>
      </c>
      <c r="L67" s="42" t="s">
        <v>253</v>
      </c>
      <c r="M67" s="42" t="s">
        <v>253</v>
      </c>
      <c r="N67" s="42" t="s">
        <v>253</v>
      </c>
      <c r="O67" s="42">
        <v>3077</v>
      </c>
      <c r="P67" s="42">
        <v>2054</v>
      </c>
      <c r="Q67" s="42">
        <v>563</v>
      </c>
      <c r="R67" s="42">
        <v>460</v>
      </c>
      <c r="S67" s="42" t="s">
        <v>253</v>
      </c>
      <c r="T67" s="42" t="s">
        <v>253</v>
      </c>
      <c r="U67" s="42" t="s">
        <v>253</v>
      </c>
      <c r="V67" s="42" t="s">
        <v>253</v>
      </c>
      <c r="W67" s="42" t="s">
        <v>253</v>
      </c>
      <c r="X67" s="42" t="s">
        <v>253</v>
      </c>
      <c r="Y67" s="321" t="s">
        <v>338</v>
      </c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</row>
    <row r="68" spans="1:46" s="340" customFormat="1" ht="15" customHeight="1">
      <c r="A68" s="361" t="s">
        <v>297</v>
      </c>
      <c r="B68" s="419" t="s">
        <v>196</v>
      </c>
      <c r="C68" s="407"/>
      <c r="D68" s="218"/>
      <c r="E68" s="364">
        <f aca="true" t="shared" si="9" ref="E68:N68">IF(SUM(E69,E70,E71,E73,E74)=0,"-",SUM(E69,E70,E71,E73,E74))</f>
        <v>190</v>
      </c>
      <c r="F68" s="364">
        <f t="shared" si="9"/>
        <v>35</v>
      </c>
      <c r="G68" s="364">
        <f t="shared" si="9"/>
        <v>92</v>
      </c>
      <c r="H68" s="364">
        <f t="shared" si="9"/>
        <v>13</v>
      </c>
      <c r="I68" s="364" t="str">
        <f t="shared" si="9"/>
        <v>-</v>
      </c>
      <c r="J68" s="364">
        <f t="shared" si="9"/>
        <v>25</v>
      </c>
      <c r="K68" s="364" t="str">
        <f t="shared" si="9"/>
        <v>-</v>
      </c>
      <c r="L68" s="364">
        <f t="shared" si="9"/>
        <v>25</v>
      </c>
      <c r="M68" s="364" t="str">
        <f t="shared" si="9"/>
        <v>-</v>
      </c>
      <c r="N68" s="364" t="str">
        <f t="shared" si="9"/>
        <v>-</v>
      </c>
      <c r="O68" s="364">
        <v>2543</v>
      </c>
      <c r="P68" s="364">
        <v>72</v>
      </c>
      <c r="Q68" s="365" t="s">
        <v>905</v>
      </c>
      <c r="R68" s="365" t="s">
        <v>905</v>
      </c>
      <c r="S68" s="364" t="s">
        <v>236</v>
      </c>
      <c r="T68" s="365" t="s">
        <v>905</v>
      </c>
      <c r="U68" s="364" t="s">
        <v>236</v>
      </c>
      <c r="V68" s="365" t="s">
        <v>905</v>
      </c>
      <c r="W68" s="364" t="s">
        <v>236</v>
      </c>
      <c r="X68" s="364" t="s">
        <v>236</v>
      </c>
      <c r="Y68" s="369" t="s">
        <v>939</v>
      </c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</row>
    <row r="69" spans="1:46" s="341" customFormat="1" ht="15" customHeight="1">
      <c r="A69" s="225" t="s">
        <v>53</v>
      </c>
      <c r="B69" s="232"/>
      <c r="C69" s="39" t="s">
        <v>340</v>
      </c>
      <c r="D69" s="233"/>
      <c r="E69" s="35">
        <f t="shared" si="5"/>
        <v>39</v>
      </c>
      <c r="F69" s="35" t="s">
        <v>253</v>
      </c>
      <c r="G69" s="35">
        <v>39</v>
      </c>
      <c r="H69" s="35" t="s">
        <v>253</v>
      </c>
      <c r="I69" s="35" t="s">
        <v>253</v>
      </c>
      <c r="J69" s="35" t="s">
        <v>253</v>
      </c>
      <c r="K69" s="35" t="s">
        <v>253</v>
      </c>
      <c r="L69" s="35" t="s">
        <v>253</v>
      </c>
      <c r="M69" s="35" t="s">
        <v>253</v>
      </c>
      <c r="N69" s="35" t="s">
        <v>253</v>
      </c>
      <c r="O69" s="35">
        <v>701</v>
      </c>
      <c r="P69" s="35" t="s">
        <v>253</v>
      </c>
      <c r="Q69" s="35">
        <v>701</v>
      </c>
      <c r="R69" s="35" t="s">
        <v>253</v>
      </c>
      <c r="S69" s="35" t="s">
        <v>253</v>
      </c>
      <c r="T69" s="35" t="s">
        <v>253</v>
      </c>
      <c r="U69" s="35" t="s">
        <v>253</v>
      </c>
      <c r="V69" s="35" t="s">
        <v>253</v>
      </c>
      <c r="W69" s="35" t="s">
        <v>253</v>
      </c>
      <c r="X69" s="35" t="s">
        <v>55</v>
      </c>
      <c r="Y69" s="146" t="s">
        <v>940</v>
      </c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</row>
    <row r="70" spans="1:46" s="341" customFormat="1" ht="15" customHeight="1">
      <c r="A70" s="225" t="s">
        <v>298</v>
      </c>
      <c r="B70" s="232"/>
      <c r="C70" s="39" t="s">
        <v>341</v>
      </c>
      <c r="D70" s="233"/>
      <c r="E70" s="35">
        <f t="shared" si="5"/>
        <v>23</v>
      </c>
      <c r="F70" s="35" t="s">
        <v>253</v>
      </c>
      <c r="G70" s="35" t="s">
        <v>253</v>
      </c>
      <c r="H70" s="35" t="s">
        <v>253</v>
      </c>
      <c r="I70" s="35" t="s">
        <v>253</v>
      </c>
      <c r="J70" s="35" t="s">
        <v>253</v>
      </c>
      <c r="K70" s="35" t="s">
        <v>253</v>
      </c>
      <c r="L70" s="35">
        <v>23</v>
      </c>
      <c r="M70" s="35" t="s">
        <v>253</v>
      </c>
      <c r="N70" s="35" t="s">
        <v>253</v>
      </c>
      <c r="O70" s="36" t="s">
        <v>905</v>
      </c>
      <c r="P70" s="35" t="s">
        <v>253</v>
      </c>
      <c r="Q70" s="35" t="s">
        <v>253</v>
      </c>
      <c r="R70" s="35" t="s">
        <v>253</v>
      </c>
      <c r="S70" s="35" t="s">
        <v>253</v>
      </c>
      <c r="T70" s="35" t="s">
        <v>253</v>
      </c>
      <c r="U70" s="35" t="s">
        <v>253</v>
      </c>
      <c r="V70" s="36" t="s">
        <v>905</v>
      </c>
      <c r="W70" s="35" t="s">
        <v>253</v>
      </c>
      <c r="X70" s="35" t="s">
        <v>55</v>
      </c>
      <c r="Y70" s="146" t="s">
        <v>941</v>
      </c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</row>
    <row r="71" spans="1:46" s="341" customFormat="1" ht="15" customHeight="1">
      <c r="A71" s="225" t="s">
        <v>299</v>
      </c>
      <c r="B71" s="232"/>
      <c r="C71" s="234" t="s">
        <v>342</v>
      </c>
      <c r="D71" s="233"/>
      <c r="E71" s="35">
        <f t="shared" si="5"/>
        <v>32</v>
      </c>
      <c r="F71" s="35">
        <v>15</v>
      </c>
      <c r="G71" s="35">
        <v>14</v>
      </c>
      <c r="H71" s="35">
        <v>3</v>
      </c>
      <c r="I71" s="35" t="s">
        <v>253</v>
      </c>
      <c r="J71" s="35" t="s">
        <v>253</v>
      </c>
      <c r="K71" s="35" t="s">
        <v>253</v>
      </c>
      <c r="L71" s="35" t="s">
        <v>253</v>
      </c>
      <c r="M71" s="35" t="s">
        <v>253</v>
      </c>
      <c r="N71" s="35" t="s">
        <v>253</v>
      </c>
      <c r="O71" s="35">
        <v>123</v>
      </c>
      <c r="P71" s="121">
        <v>32</v>
      </c>
      <c r="Q71" s="36" t="s">
        <v>905</v>
      </c>
      <c r="R71" s="36" t="s">
        <v>905</v>
      </c>
      <c r="S71" s="35" t="s">
        <v>253</v>
      </c>
      <c r="T71" s="35" t="s">
        <v>253</v>
      </c>
      <c r="U71" s="35" t="s">
        <v>253</v>
      </c>
      <c r="V71" s="35" t="s">
        <v>253</v>
      </c>
      <c r="W71" s="35" t="s">
        <v>253</v>
      </c>
      <c r="X71" s="35" t="s">
        <v>253</v>
      </c>
      <c r="Y71" s="146" t="s">
        <v>942</v>
      </c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</row>
    <row r="72" spans="1:46" s="341" customFormat="1" ht="15" customHeight="1">
      <c r="A72" s="225"/>
      <c r="B72" s="232"/>
      <c r="C72" s="39" t="s">
        <v>343</v>
      </c>
      <c r="D72" s="2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146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</row>
    <row r="73" spans="1:46" s="341" customFormat="1" ht="15" customHeight="1">
      <c r="A73" s="225" t="s">
        <v>300</v>
      </c>
      <c r="B73" s="232"/>
      <c r="C73" s="39" t="s">
        <v>777</v>
      </c>
      <c r="D73" s="233"/>
      <c r="E73" s="35">
        <f t="shared" si="5"/>
        <v>16</v>
      </c>
      <c r="F73" s="35">
        <v>3</v>
      </c>
      <c r="G73" s="35">
        <v>13</v>
      </c>
      <c r="H73" s="35" t="s">
        <v>253</v>
      </c>
      <c r="I73" s="35" t="s">
        <v>253</v>
      </c>
      <c r="J73" s="35" t="s">
        <v>253</v>
      </c>
      <c r="K73" s="35" t="s">
        <v>253</v>
      </c>
      <c r="L73" s="35" t="s">
        <v>253</v>
      </c>
      <c r="M73" s="35" t="s">
        <v>253</v>
      </c>
      <c r="N73" s="35" t="s">
        <v>253</v>
      </c>
      <c r="O73" s="35">
        <v>319</v>
      </c>
      <c r="P73" s="121">
        <v>9</v>
      </c>
      <c r="Q73" s="35">
        <v>310</v>
      </c>
      <c r="R73" s="36" t="s">
        <v>253</v>
      </c>
      <c r="S73" s="36" t="s">
        <v>55</v>
      </c>
      <c r="T73" s="35" t="s">
        <v>253</v>
      </c>
      <c r="U73" s="35" t="s">
        <v>253</v>
      </c>
      <c r="V73" s="35" t="s">
        <v>253</v>
      </c>
      <c r="W73" s="35" t="s">
        <v>253</v>
      </c>
      <c r="X73" s="35" t="s">
        <v>55</v>
      </c>
      <c r="Y73" s="146" t="s">
        <v>943</v>
      </c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</row>
    <row r="74" spans="1:46" s="341" customFormat="1" ht="15" customHeight="1">
      <c r="A74" s="225" t="s">
        <v>301</v>
      </c>
      <c r="B74" s="232"/>
      <c r="C74" s="39" t="s">
        <v>778</v>
      </c>
      <c r="D74" s="233"/>
      <c r="E74" s="35">
        <f t="shared" si="5"/>
        <v>80</v>
      </c>
      <c r="F74" s="35">
        <v>17</v>
      </c>
      <c r="G74" s="35">
        <v>26</v>
      </c>
      <c r="H74" s="35">
        <v>10</v>
      </c>
      <c r="I74" s="35" t="s">
        <v>253</v>
      </c>
      <c r="J74" s="35">
        <v>25</v>
      </c>
      <c r="K74" s="35" t="s">
        <v>253</v>
      </c>
      <c r="L74" s="35">
        <v>2</v>
      </c>
      <c r="M74" s="35" t="s">
        <v>253</v>
      </c>
      <c r="N74" s="35" t="s">
        <v>253</v>
      </c>
      <c r="O74" s="36" t="s">
        <v>905</v>
      </c>
      <c r="P74" s="121">
        <v>31</v>
      </c>
      <c r="Q74" s="121">
        <v>403</v>
      </c>
      <c r="R74" s="121">
        <v>39</v>
      </c>
      <c r="S74" s="35" t="s">
        <v>253</v>
      </c>
      <c r="T74" s="36" t="s">
        <v>905</v>
      </c>
      <c r="U74" s="35" t="s">
        <v>253</v>
      </c>
      <c r="V74" s="36" t="s">
        <v>905</v>
      </c>
      <c r="W74" s="35" t="s">
        <v>253</v>
      </c>
      <c r="X74" s="35" t="s">
        <v>55</v>
      </c>
      <c r="Y74" s="146" t="s">
        <v>944</v>
      </c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</row>
    <row r="75" spans="1:46" s="341" customFormat="1" ht="12" customHeight="1">
      <c r="A75" s="232"/>
      <c r="B75" s="232"/>
      <c r="C75" s="165" t="s">
        <v>57</v>
      </c>
      <c r="D75" s="2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146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</row>
    <row r="76" spans="1:46" s="340" customFormat="1" ht="15" customHeight="1">
      <c r="A76" s="360" t="s">
        <v>27</v>
      </c>
      <c r="B76" s="439" t="s">
        <v>198</v>
      </c>
      <c r="C76" s="440"/>
      <c r="D76" s="218"/>
      <c r="E76" s="364">
        <f aca="true" t="shared" si="10" ref="E76:N76">IF(SUM(E77,E78)=0,"-",SUM(E77,E78))</f>
        <v>1219</v>
      </c>
      <c r="F76" s="364">
        <f t="shared" si="10"/>
        <v>583</v>
      </c>
      <c r="G76" s="364">
        <f t="shared" si="10"/>
        <v>447</v>
      </c>
      <c r="H76" s="364">
        <f t="shared" si="10"/>
        <v>165</v>
      </c>
      <c r="I76" s="364">
        <f t="shared" si="10"/>
        <v>2</v>
      </c>
      <c r="J76" s="364" t="str">
        <f t="shared" si="10"/>
        <v>-</v>
      </c>
      <c r="K76" s="364" t="str">
        <f t="shared" si="10"/>
        <v>-</v>
      </c>
      <c r="L76" s="364">
        <f t="shared" si="10"/>
        <v>8</v>
      </c>
      <c r="M76" s="364">
        <f t="shared" si="10"/>
        <v>8</v>
      </c>
      <c r="N76" s="364">
        <f t="shared" si="10"/>
        <v>6</v>
      </c>
      <c r="O76" s="364">
        <v>4071</v>
      </c>
      <c r="P76" s="364">
        <v>984</v>
      </c>
      <c r="Q76" s="364">
        <v>2432</v>
      </c>
      <c r="R76" s="364">
        <v>529</v>
      </c>
      <c r="S76" s="364">
        <v>6</v>
      </c>
      <c r="T76" s="364" t="s">
        <v>236</v>
      </c>
      <c r="U76" s="364" t="s">
        <v>236</v>
      </c>
      <c r="V76" s="364">
        <v>82</v>
      </c>
      <c r="W76" s="364">
        <v>9</v>
      </c>
      <c r="X76" s="364">
        <v>29</v>
      </c>
      <c r="Y76" s="369" t="s">
        <v>945</v>
      </c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</row>
    <row r="77" spans="1:46" s="341" customFormat="1" ht="15" customHeight="1">
      <c r="A77" s="225" t="s">
        <v>54</v>
      </c>
      <c r="B77" s="235"/>
      <c r="C77" s="40" t="s">
        <v>779</v>
      </c>
      <c r="D77" s="233"/>
      <c r="E77" s="35">
        <f aca="true" t="shared" si="11" ref="E77:E106">IF(SUM(F77:N77)=0,"-",SUM(F77:N77))</f>
        <v>297</v>
      </c>
      <c r="F77" s="35">
        <v>60</v>
      </c>
      <c r="G77" s="35">
        <v>179</v>
      </c>
      <c r="H77" s="35">
        <v>54</v>
      </c>
      <c r="I77" s="35">
        <v>1</v>
      </c>
      <c r="J77" s="35" t="s">
        <v>253</v>
      </c>
      <c r="K77" s="35" t="s">
        <v>253</v>
      </c>
      <c r="L77" s="35">
        <v>3</v>
      </c>
      <c r="M77" s="35" t="s">
        <v>253</v>
      </c>
      <c r="N77" s="35" t="s">
        <v>253</v>
      </c>
      <c r="O77" s="35">
        <v>1528</v>
      </c>
      <c r="P77" s="35">
        <v>167</v>
      </c>
      <c r="Q77" s="35">
        <v>1150</v>
      </c>
      <c r="R77" s="121">
        <v>188</v>
      </c>
      <c r="S77" s="36" t="s">
        <v>905</v>
      </c>
      <c r="T77" s="35" t="s">
        <v>253</v>
      </c>
      <c r="U77" s="35" t="s">
        <v>253</v>
      </c>
      <c r="V77" s="36" t="s">
        <v>905</v>
      </c>
      <c r="W77" s="35" t="s">
        <v>253</v>
      </c>
      <c r="X77" s="35" t="s">
        <v>55</v>
      </c>
      <c r="Y77" s="146" t="s">
        <v>946</v>
      </c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</row>
    <row r="78" spans="1:46" s="341" customFormat="1" ht="15" customHeight="1">
      <c r="A78" s="225" t="s">
        <v>302</v>
      </c>
      <c r="B78" s="235"/>
      <c r="C78" s="39" t="s">
        <v>780</v>
      </c>
      <c r="D78" s="233"/>
      <c r="E78" s="35">
        <f t="shared" si="11"/>
        <v>922</v>
      </c>
      <c r="F78" s="35">
        <v>523</v>
      </c>
      <c r="G78" s="35">
        <v>268</v>
      </c>
      <c r="H78" s="35">
        <v>111</v>
      </c>
      <c r="I78" s="35">
        <v>1</v>
      </c>
      <c r="J78" s="35" t="s">
        <v>253</v>
      </c>
      <c r="K78" s="35" t="s">
        <v>253</v>
      </c>
      <c r="L78" s="35">
        <v>5</v>
      </c>
      <c r="M78" s="35">
        <v>8</v>
      </c>
      <c r="N78" s="35">
        <v>6</v>
      </c>
      <c r="O78" s="35">
        <v>2543</v>
      </c>
      <c r="P78" s="35">
        <v>817</v>
      </c>
      <c r="Q78" s="35">
        <v>1282</v>
      </c>
      <c r="R78" s="121">
        <v>341</v>
      </c>
      <c r="S78" s="36" t="s">
        <v>905</v>
      </c>
      <c r="T78" s="35" t="s">
        <v>253</v>
      </c>
      <c r="U78" s="35" t="s">
        <v>253</v>
      </c>
      <c r="V78" s="36" t="s">
        <v>905</v>
      </c>
      <c r="W78" s="35">
        <v>9</v>
      </c>
      <c r="X78" s="35">
        <v>29</v>
      </c>
      <c r="Y78" s="146" t="s">
        <v>947</v>
      </c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</row>
    <row r="79" spans="1:46" s="340" customFormat="1" ht="15" customHeight="1">
      <c r="A79" s="362" t="s">
        <v>303</v>
      </c>
      <c r="B79" s="441" t="s">
        <v>200</v>
      </c>
      <c r="C79" s="440"/>
      <c r="D79" s="218"/>
      <c r="E79" s="364">
        <f>IF(SUM(E80:E103)=0,"-",SUM(E80:E103))</f>
        <v>4369</v>
      </c>
      <c r="F79" s="364">
        <f aca="true" t="shared" si="12" ref="F79:N79">IF(SUM(F80:F103)=0,"-",SUM(F80:F103))</f>
        <v>2459</v>
      </c>
      <c r="G79" s="364">
        <f t="shared" si="12"/>
        <v>751</v>
      </c>
      <c r="H79" s="364">
        <f t="shared" si="12"/>
        <v>302</v>
      </c>
      <c r="I79" s="364">
        <f t="shared" si="12"/>
        <v>7</v>
      </c>
      <c r="J79" s="364">
        <f t="shared" si="12"/>
        <v>1</v>
      </c>
      <c r="K79" s="364" t="str">
        <f t="shared" si="12"/>
        <v>-</v>
      </c>
      <c r="L79" s="364">
        <f t="shared" si="12"/>
        <v>502</v>
      </c>
      <c r="M79" s="364">
        <f t="shared" si="12"/>
        <v>34</v>
      </c>
      <c r="N79" s="364">
        <f t="shared" si="12"/>
        <v>313</v>
      </c>
      <c r="O79" s="364">
        <v>46086</v>
      </c>
      <c r="P79" s="364">
        <v>8853</v>
      </c>
      <c r="Q79" s="364">
        <v>12703</v>
      </c>
      <c r="R79" s="364">
        <v>2562</v>
      </c>
      <c r="S79" s="365" t="s">
        <v>905</v>
      </c>
      <c r="T79" s="365" t="s">
        <v>905</v>
      </c>
      <c r="U79" s="364" t="s">
        <v>236</v>
      </c>
      <c r="V79" s="364">
        <v>15356</v>
      </c>
      <c r="W79" s="364">
        <v>147</v>
      </c>
      <c r="X79" s="364">
        <v>6380</v>
      </c>
      <c r="Y79" s="369" t="s">
        <v>948</v>
      </c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</row>
    <row r="80" spans="1:46" s="341" customFormat="1" ht="15" customHeight="1">
      <c r="A80" s="65">
        <v>72</v>
      </c>
      <c r="B80" s="65"/>
      <c r="C80" s="39" t="s">
        <v>781</v>
      </c>
      <c r="D80" s="233"/>
      <c r="E80" s="35">
        <f t="shared" si="11"/>
        <v>1035</v>
      </c>
      <c r="F80" s="35">
        <v>813</v>
      </c>
      <c r="G80" s="35">
        <v>125</v>
      </c>
      <c r="H80" s="35">
        <v>93</v>
      </c>
      <c r="I80" s="35">
        <v>1</v>
      </c>
      <c r="J80" s="35" t="s">
        <v>253</v>
      </c>
      <c r="K80" s="35" t="s">
        <v>253</v>
      </c>
      <c r="L80" s="35">
        <v>2</v>
      </c>
      <c r="M80" s="35">
        <v>1</v>
      </c>
      <c r="N80" s="35" t="s">
        <v>253</v>
      </c>
      <c r="O80" s="35">
        <v>3949</v>
      </c>
      <c r="P80" s="35">
        <v>1997</v>
      </c>
      <c r="Q80" s="35">
        <v>1267</v>
      </c>
      <c r="R80" s="35">
        <v>667</v>
      </c>
      <c r="S80" s="36" t="s">
        <v>905</v>
      </c>
      <c r="T80" s="35" t="s">
        <v>253</v>
      </c>
      <c r="U80" s="35" t="s">
        <v>253</v>
      </c>
      <c r="V80" s="121">
        <v>7</v>
      </c>
      <c r="W80" s="36" t="s">
        <v>905</v>
      </c>
      <c r="X80" s="36" t="s">
        <v>55</v>
      </c>
      <c r="Y80" s="146" t="s">
        <v>949</v>
      </c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</row>
    <row r="81" spans="1:46" s="341" customFormat="1" ht="15" customHeight="1">
      <c r="A81" s="65">
        <v>73</v>
      </c>
      <c r="B81" s="65"/>
      <c r="C81" s="39" t="s">
        <v>782</v>
      </c>
      <c r="D81" s="233"/>
      <c r="E81" s="35">
        <f t="shared" si="11"/>
        <v>108</v>
      </c>
      <c r="F81" s="35">
        <v>96</v>
      </c>
      <c r="G81" s="35">
        <v>6</v>
      </c>
      <c r="H81" s="35">
        <v>5</v>
      </c>
      <c r="I81" s="35" t="s">
        <v>253</v>
      </c>
      <c r="J81" s="35" t="s">
        <v>253</v>
      </c>
      <c r="K81" s="35" t="s">
        <v>253</v>
      </c>
      <c r="L81" s="35">
        <v>1</v>
      </c>
      <c r="M81" s="35" t="s">
        <v>253</v>
      </c>
      <c r="N81" s="35" t="s">
        <v>253</v>
      </c>
      <c r="O81" s="35">
        <v>189</v>
      </c>
      <c r="P81" s="236">
        <v>129</v>
      </c>
      <c r="Q81" s="236">
        <v>21</v>
      </c>
      <c r="R81" s="36" t="s">
        <v>905</v>
      </c>
      <c r="S81" s="35" t="s">
        <v>253</v>
      </c>
      <c r="T81" s="35" t="s">
        <v>253</v>
      </c>
      <c r="U81" s="35" t="s">
        <v>55</v>
      </c>
      <c r="V81" s="36" t="s">
        <v>905</v>
      </c>
      <c r="W81" s="35" t="s">
        <v>55</v>
      </c>
      <c r="X81" s="35" t="s">
        <v>55</v>
      </c>
      <c r="Y81" s="146" t="s">
        <v>950</v>
      </c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</row>
    <row r="82" spans="1:46" s="341" customFormat="1" ht="15" customHeight="1">
      <c r="A82" s="65">
        <v>74</v>
      </c>
      <c r="B82" s="65"/>
      <c r="C82" s="39" t="s">
        <v>783</v>
      </c>
      <c r="D82" s="233"/>
      <c r="E82" s="35">
        <f t="shared" si="11"/>
        <v>205</v>
      </c>
      <c r="F82" s="35">
        <v>89</v>
      </c>
      <c r="G82" s="35">
        <v>78</v>
      </c>
      <c r="H82" s="35">
        <v>26</v>
      </c>
      <c r="I82" s="35">
        <v>1</v>
      </c>
      <c r="J82" s="35" t="s">
        <v>253</v>
      </c>
      <c r="K82" s="35" t="s">
        <v>253</v>
      </c>
      <c r="L82" s="35">
        <v>4</v>
      </c>
      <c r="M82" s="35" t="s">
        <v>253</v>
      </c>
      <c r="N82" s="35">
        <v>7</v>
      </c>
      <c r="O82" s="35">
        <v>1449</v>
      </c>
      <c r="P82" s="35">
        <v>332</v>
      </c>
      <c r="Q82" s="35">
        <v>846</v>
      </c>
      <c r="R82" s="35">
        <v>147</v>
      </c>
      <c r="S82" s="36" t="s">
        <v>905</v>
      </c>
      <c r="T82" s="35" t="s">
        <v>253</v>
      </c>
      <c r="U82" s="35" t="s">
        <v>253</v>
      </c>
      <c r="V82" s="36" t="s">
        <v>905</v>
      </c>
      <c r="W82" s="35" t="s">
        <v>253</v>
      </c>
      <c r="X82" s="35">
        <v>17</v>
      </c>
      <c r="Y82" s="146" t="s">
        <v>951</v>
      </c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</row>
    <row r="83" spans="1:46" s="341" customFormat="1" ht="15" customHeight="1">
      <c r="A83" s="65">
        <v>75</v>
      </c>
      <c r="B83" s="65"/>
      <c r="C83" s="39" t="s">
        <v>784</v>
      </c>
      <c r="D83" s="233"/>
      <c r="E83" s="35">
        <f t="shared" si="11"/>
        <v>180</v>
      </c>
      <c r="F83" s="35">
        <v>46</v>
      </c>
      <c r="G83" s="35">
        <v>101</v>
      </c>
      <c r="H83" s="35">
        <v>10</v>
      </c>
      <c r="I83" s="35">
        <v>1</v>
      </c>
      <c r="J83" s="35">
        <v>1</v>
      </c>
      <c r="K83" s="35" t="s">
        <v>253</v>
      </c>
      <c r="L83" s="35">
        <v>17</v>
      </c>
      <c r="M83" s="35" t="s">
        <v>253</v>
      </c>
      <c r="N83" s="35">
        <v>4</v>
      </c>
      <c r="O83" s="35">
        <v>998</v>
      </c>
      <c r="P83" s="35">
        <v>124</v>
      </c>
      <c r="Q83" s="35">
        <v>594</v>
      </c>
      <c r="R83" s="35">
        <v>173</v>
      </c>
      <c r="S83" s="36" t="s">
        <v>905</v>
      </c>
      <c r="T83" s="36" t="s">
        <v>905</v>
      </c>
      <c r="U83" s="35" t="s">
        <v>253</v>
      </c>
      <c r="V83" s="35">
        <v>51</v>
      </c>
      <c r="W83" s="36" t="s">
        <v>253</v>
      </c>
      <c r="X83" s="121">
        <v>10</v>
      </c>
      <c r="Y83" s="146" t="s">
        <v>952</v>
      </c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</row>
    <row r="84" spans="1:46" s="341" customFormat="1" ht="15" customHeight="1">
      <c r="A84" s="65">
        <v>76</v>
      </c>
      <c r="B84" s="65"/>
      <c r="C84" s="234" t="s">
        <v>785</v>
      </c>
      <c r="D84" s="233"/>
      <c r="E84" s="35">
        <f t="shared" si="11"/>
        <v>147</v>
      </c>
      <c r="F84" s="35">
        <v>65</v>
      </c>
      <c r="G84" s="35">
        <v>53</v>
      </c>
      <c r="H84" s="35">
        <v>15</v>
      </c>
      <c r="I84" s="35" t="s">
        <v>253</v>
      </c>
      <c r="J84" s="35" t="s">
        <v>253</v>
      </c>
      <c r="K84" s="35" t="s">
        <v>253</v>
      </c>
      <c r="L84" s="35">
        <v>5</v>
      </c>
      <c r="M84" s="35" t="s">
        <v>253</v>
      </c>
      <c r="N84" s="35">
        <v>9</v>
      </c>
      <c r="O84" s="35">
        <v>1907</v>
      </c>
      <c r="P84" s="35">
        <v>233</v>
      </c>
      <c r="Q84" s="35">
        <v>1327</v>
      </c>
      <c r="R84" s="35">
        <v>202</v>
      </c>
      <c r="S84" s="35" t="s">
        <v>253</v>
      </c>
      <c r="T84" s="35" t="s">
        <v>253</v>
      </c>
      <c r="U84" s="35" t="s">
        <v>253</v>
      </c>
      <c r="V84" s="35">
        <v>107</v>
      </c>
      <c r="W84" s="35" t="s">
        <v>55</v>
      </c>
      <c r="X84" s="35">
        <v>38</v>
      </c>
      <c r="Y84" s="146" t="s">
        <v>953</v>
      </c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</row>
    <row r="85" spans="1:46" s="341" customFormat="1" ht="15" customHeight="1">
      <c r="A85" s="65">
        <v>77</v>
      </c>
      <c r="B85" s="65"/>
      <c r="C85" s="39" t="s">
        <v>786</v>
      </c>
      <c r="D85" s="233"/>
      <c r="E85" s="35">
        <f t="shared" si="11"/>
        <v>61</v>
      </c>
      <c r="F85" s="35">
        <v>26</v>
      </c>
      <c r="G85" s="35">
        <v>19</v>
      </c>
      <c r="H85" s="35">
        <v>12</v>
      </c>
      <c r="I85" s="35">
        <v>2</v>
      </c>
      <c r="J85" s="35" t="s">
        <v>253</v>
      </c>
      <c r="K85" s="35" t="s">
        <v>253</v>
      </c>
      <c r="L85" s="35">
        <v>2</v>
      </c>
      <c r="M85" s="35" t="s">
        <v>253</v>
      </c>
      <c r="N85" s="35" t="s">
        <v>253</v>
      </c>
      <c r="O85" s="35">
        <v>372</v>
      </c>
      <c r="P85" s="35">
        <v>68</v>
      </c>
      <c r="Q85" s="35">
        <v>202</v>
      </c>
      <c r="R85" s="35">
        <v>50</v>
      </c>
      <c r="S85" s="121">
        <v>20</v>
      </c>
      <c r="T85" s="35" t="s">
        <v>253</v>
      </c>
      <c r="U85" s="35" t="s">
        <v>253</v>
      </c>
      <c r="V85" s="121">
        <v>32</v>
      </c>
      <c r="W85" s="35" t="s">
        <v>55</v>
      </c>
      <c r="X85" s="35" t="s">
        <v>55</v>
      </c>
      <c r="Y85" s="146" t="s">
        <v>954</v>
      </c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</row>
    <row r="86" spans="1:46" s="341" customFormat="1" ht="15" customHeight="1">
      <c r="A86" s="65">
        <v>78</v>
      </c>
      <c r="B86" s="65"/>
      <c r="C86" s="237" t="s">
        <v>787</v>
      </c>
      <c r="D86" s="233"/>
      <c r="E86" s="35">
        <f t="shared" si="11"/>
        <v>59</v>
      </c>
      <c r="F86" s="35">
        <v>40</v>
      </c>
      <c r="G86" s="35">
        <v>16</v>
      </c>
      <c r="H86" s="35">
        <v>3</v>
      </c>
      <c r="I86" s="35" t="s">
        <v>253</v>
      </c>
      <c r="J86" s="35" t="s">
        <v>253</v>
      </c>
      <c r="K86" s="35" t="s">
        <v>253</v>
      </c>
      <c r="L86" s="35" t="s">
        <v>253</v>
      </c>
      <c r="M86" s="35" t="s">
        <v>253</v>
      </c>
      <c r="N86" s="35" t="s">
        <v>253</v>
      </c>
      <c r="O86" s="35">
        <v>243</v>
      </c>
      <c r="P86" s="35">
        <v>69</v>
      </c>
      <c r="Q86" s="35">
        <v>164</v>
      </c>
      <c r="R86" s="35">
        <v>10</v>
      </c>
      <c r="S86" s="35" t="s">
        <v>253</v>
      </c>
      <c r="T86" s="35" t="s">
        <v>253</v>
      </c>
      <c r="U86" s="35" t="s">
        <v>253</v>
      </c>
      <c r="V86" s="35" t="s">
        <v>253</v>
      </c>
      <c r="W86" s="35" t="s">
        <v>253</v>
      </c>
      <c r="X86" s="35" t="s">
        <v>253</v>
      </c>
      <c r="Y86" s="146" t="s">
        <v>955</v>
      </c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</row>
    <row r="87" spans="1:46" s="341" customFormat="1" ht="15" customHeight="1">
      <c r="A87" s="65">
        <v>79</v>
      </c>
      <c r="B87" s="65"/>
      <c r="C87" s="39" t="s">
        <v>788</v>
      </c>
      <c r="D87" s="233"/>
      <c r="E87" s="35">
        <f t="shared" si="11"/>
        <v>51</v>
      </c>
      <c r="F87" s="35">
        <v>13</v>
      </c>
      <c r="G87" s="35">
        <v>33</v>
      </c>
      <c r="H87" s="35">
        <v>5</v>
      </c>
      <c r="I87" s="35" t="s">
        <v>253</v>
      </c>
      <c r="J87" s="35" t="s">
        <v>253</v>
      </c>
      <c r="K87" s="35" t="s">
        <v>253</v>
      </c>
      <c r="L87" s="35" t="s">
        <v>253</v>
      </c>
      <c r="M87" s="35" t="s">
        <v>253</v>
      </c>
      <c r="N87" s="35" t="s">
        <v>253</v>
      </c>
      <c r="O87" s="35">
        <v>448</v>
      </c>
      <c r="P87" s="35">
        <v>45</v>
      </c>
      <c r="Q87" s="35">
        <v>354</v>
      </c>
      <c r="R87" s="35">
        <v>49</v>
      </c>
      <c r="S87" s="35" t="s">
        <v>253</v>
      </c>
      <c r="T87" s="35" t="s">
        <v>253</v>
      </c>
      <c r="U87" s="35" t="s">
        <v>253</v>
      </c>
      <c r="V87" s="35" t="s">
        <v>253</v>
      </c>
      <c r="W87" s="35" t="s">
        <v>253</v>
      </c>
      <c r="X87" s="35" t="s">
        <v>253</v>
      </c>
      <c r="Y87" s="146" t="s">
        <v>956</v>
      </c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</row>
    <row r="88" spans="1:46" s="341" customFormat="1" ht="15" customHeight="1">
      <c r="A88" s="65">
        <v>80</v>
      </c>
      <c r="B88" s="65"/>
      <c r="C88" s="39" t="s">
        <v>789</v>
      </c>
      <c r="D88" s="233"/>
      <c r="E88" s="35">
        <f t="shared" si="11"/>
        <v>3</v>
      </c>
      <c r="F88" s="35">
        <v>2</v>
      </c>
      <c r="G88" s="35" t="s">
        <v>253</v>
      </c>
      <c r="H88" s="35">
        <v>1</v>
      </c>
      <c r="I88" s="35" t="s">
        <v>253</v>
      </c>
      <c r="J88" s="35" t="s">
        <v>253</v>
      </c>
      <c r="K88" s="35" t="s">
        <v>253</v>
      </c>
      <c r="L88" s="35" t="s">
        <v>253</v>
      </c>
      <c r="M88" s="35" t="s">
        <v>253</v>
      </c>
      <c r="N88" s="35" t="s">
        <v>253</v>
      </c>
      <c r="O88" s="35">
        <v>10</v>
      </c>
      <c r="P88" s="36" t="s">
        <v>905</v>
      </c>
      <c r="Q88" s="36" t="s">
        <v>253</v>
      </c>
      <c r="R88" s="36" t="s">
        <v>905</v>
      </c>
      <c r="S88" s="35" t="s">
        <v>253</v>
      </c>
      <c r="T88" s="35" t="s">
        <v>253</v>
      </c>
      <c r="U88" s="35" t="s">
        <v>253</v>
      </c>
      <c r="V88" s="35" t="s">
        <v>253</v>
      </c>
      <c r="W88" s="35" t="s">
        <v>253</v>
      </c>
      <c r="X88" s="35" t="s">
        <v>253</v>
      </c>
      <c r="Y88" s="146" t="s">
        <v>957</v>
      </c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</row>
    <row r="89" spans="1:46" s="341" customFormat="1" ht="15" customHeight="1">
      <c r="A89" s="65">
        <v>81</v>
      </c>
      <c r="B89" s="65"/>
      <c r="C89" s="39" t="s">
        <v>790</v>
      </c>
      <c r="D89" s="233"/>
      <c r="E89" s="35">
        <f t="shared" si="11"/>
        <v>3</v>
      </c>
      <c r="F89" s="35" t="s">
        <v>253</v>
      </c>
      <c r="G89" s="35">
        <v>3</v>
      </c>
      <c r="H89" s="35" t="s">
        <v>253</v>
      </c>
      <c r="I89" s="35" t="s">
        <v>253</v>
      </c>
      <c r="J89" s="35" t="s">
        <v>253</v>
      </c>
      <c r="K89" s="35" t="s">
        <v>253</v>
      </c>
      <c r="L89" s="35" t="s">
        <v>253</v>
      </c>
      <c r="M89" s="35" t="s">
        <v>253</v>
      </c>
      <c r="N89" s="35" t="s">
        <v>253</v>
      </c>
      <c r="O89" s="35">
        <v>29</v>
      </c>
      <c r="P89" s="35" t="s">
        <v>253</v>
      </c>
      <c r="Q89" s="35">
        <v>29</v>
      </c>
      <c r="R89" s="35" t="s">
        <v>253</v>
      </c>
      <c r="S89" s="35" t="s">
        <v>253</v>
      </c>
      <c r="T89" s="35" t="s">
        <v>253</v>
      </c>
      <c r="U89" s="35" t="s">
        <v>253</v>
      </c>
      <c r="V89" s="35" t="s">
        <v>253</v>
      </c>
      <c r="W89" s="35" t="s">
        <v>253</v>
      </c>
      <c r="X89" s="35" t="s">
        <v>253</v>
      </c>
      <c r="Y89" s="146" t="s">
        <v>958</v>
      </c>
      <c r="Z89" s="238"/>
      <c r="AA89" s="238"/>
      <c r="AB89" s="172"/>
      <c r="AC89" s="172"/>
      <c r="AD89" s="172"/>
      <c r="AE89" s="172"/>
      <c r="AF89" s="172"/>
      <c r="AG89" s="172"/>
      <c r="AH89" s="172"/>
      <c r="AI89" s="172"/>
      <c r="AJ89" s="172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</row>
    <row r="90" spans="1:46" s="341" customFormat="1" ht="15" customHeight="1">
      <c r="A90" s="65">
        <v>82</v>
      </c>
      <c r="B90" s="65"/>
      <c r="C90" s="39" t="s">
        <v>791</v>
      </c>
      <c r="D90" s="233"/>
      <c r="E90" s="35">
        <f t="shared" si="11"/>
        <v>38</v>
      </c>
      <c r="F90" s="35">
        <v>3</v>
      </c>
      <c r="G90" s="35">
        <v>21</v>
      </c>
      <c r="H90" s="35">
        <v>13</v>
      </c>
      <c r="I90" s="35" t="s">
        <v>253</v>
      </c>
      <c r="J90" s="35" t="s">
        <v>253</v>
      </c>
      <c r="K90" s="35" t="s">
        <v>253</v>
      </c>
      <c r="L90" s="35">
        <v>1</v>
      </c>
      <c r="M90" s="35" t="s">
        <v>253</v>
      </c>
      <c r="N90" s="35" t="s">
        <v>253</v>
      </c>
      <c r="O90" s="35">
        <v>725</v>
      </c>
      <c r="P90" s="36" t="s">
        <v>905</v>
      </c>
      <c r="Q90" s="35">
        <v>671</v>
      </c>
      <c r="R90" s="35">
        <v>49</v>
      </c>
      <c r="S90" s="35" t="s">
        <v>253</v>
      </c>
      <c r="T90" s="35" t="s">
        <v>253</v>
      </c>
      <c r="U90" s="35" t="s">
        <v>253</v>
      </c>
      <c r="V90" s="36" t="s">
        <v>905</v>
      </c>
      <c r="W90" s="35" t="s">
        <v>253</v>
      </c>
      <c r="X90" s="35" t="s">
        <v>55</v>
      </c>
      <c r="Y90" s="146" t="s">
        <v>959</v>
      </c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</row>
    <row r="91" spans="1:46" s="341" customFormat="1" ht="15" customHeight="1">
      <c r="A91" s="65">
        <v>83</v>
      </c>
      <c r="B91" s="65"/>
      <c r="C91" s="39" t="s">
        <v>793</v>
      </c>
      <c r="D91" s="233"/>
      <c r="E91" s="35">
        <f t="shared" si="11"/>
        <v>13</v>
      </c>
      <c r="F91" s="35">
        <v>1</v>
      </c>
      <c r="G91" s="35">
        <v>9</v>
      </c>
      <c r="H91" s="35">
        <v>3</v>
      </c>
      <c r="I91" s="35" t="s">
        <v>253</v>
      </c>
      <c r="J91" s="35" t="s">
        <v>253</v>
      </c>
      <c r="K91" s="35" t="s">
        <v>253</v>
      </c>
      <c r="L91" s="35" t="s">
        <v>253</v>
      </c>
      <c r="M91" s="35" t="s">
        <v>253</v>
      </c>
      <c r="N91" s="35" t="s">
        <v>253</v>
      </c>
      <c r="O91" s="35">
        <v>108</v>
      </c>
      <c r="P91" s="36" t="s">
        <v>905</v>
      </c>
      <c r="Q91" s="35">
        <v>86</v>
      </c>
      <c r="R91" s="36" t="s">
        <v>905</v>
      </c>
      <c r="S91" s="35" t="s">
        <v>253</v>
      </c>
      <c r="T91" s="35" t="s">
        <v>253</v>
      </c>
      <c r="U91" s="35" t="s">
        <v>253</v>
      </c>
      <c r="V91" s="35" t="s">
        <v>253</v>
      </c>
      <c r="W91" s="35" t="s">
        <v>253</v>
      </c>
      <c r="X91" s="35" t="s">
        <v>253</v>
      </c>
      <c r="Y91" s="146" t="s">
        <v>960</v>
      </c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</row>
    <row r="92" spans="1:46" s="341" customFormat="1" ht="15" customHeight="1">
      <c r="A92" s="65">
        <v>84</v>
      </c>
      <c r="B92" s="65"/>
      <c r="C92" s="39" t="s">
        <v>799</v>
      </c>
      <c r="D92" s="233"/>
      <c r="E92" s="35">
        <f t="shared" si="11"/>
        <v>779</v>
      </c>
      <c r="F92" s="35">
        <v>529</v>
      </c>
      <c r="G92" s="35">
        <v>158</v>
      </c>
      <c r="H92" s="35">
        <v>77</v>
      </c>
      <c r="I92" s="35">
        <v>1</v>
      </c>
      <c r="J92" s="35" t="s">
        <v>253</v>
      </c>
      <c r="K92" s="35" t="s">
        <v>253</v>
      </c>
      <c r="L92" s="35">
        <v>7</v>
      </c>
      <c r="M92" s="35">
        <v>2</v>
      </c>
      <c r="N92" s="35">
        <v>5</v>
      </c>
      <c r="O92" s="35">
        <v>4002</v>
      </c>
      <c r="P92" s="35">
        <v>1521</v>
      </c>
      <c r="Q92" s="35">
        <v>1796</v>
      </c>
      <c r="R92" s="35">
        <v>530</v>
      </c>
      <c r="S92" s="36" t="s">
        <v>905</v>
      </c>
      <c r="T92" s="35" t="s">
        <v>253</v>
      </c>
      <c r="U92" s="35" t="s">
        <v>253</v>
      </c>
      <c r="V92" s="35">
        <v>39</v>
      </c>
      <c r="W92" s="36" t="s">
        <v>905</v>
      </c>
      <c r="X92" s="35">
        <v>92</v>
      </c>
      <c r="Y92" s="146" t="s">
        <v>961</v>
      </c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</row>
    <row r="93" spans="1:46" s="341" customFormat="1" ht="15" customHeight="1">
      <c r="A93" s="65">
        <v>85</v>
      </c>
      <c r="B93" s="65"/>
      <c r="C93" s="237" t="s">
        <v>794</v>
      </c>
      <c r="D93" s="233"/>
      <c r="E93" s="35">
        <f t="shared" si="11"/>
        <v>23</v>
      </c>
      <c r="F93" s="35" t="s">
        <v>253</v>
      </c>
      <c r="G93" s="35" t="s">
        <v>253</v>
      </c>
      <c r="H93" s="35" t="s">
        <v>253</v>
      </c>
      <c r="I93" s="35" t="s">
        <v>253</v>
      </c>
      <c r="J93" s="35" t="s">
        <v>253</v>
      </c>
      <c r="K93" s="35" t="s">
        <v>253</v>
      </c>
      <c r="L93" s="35">
        <v>23</v>
      </c>
      <c r="M93" s="35" t="s">
        <v>253</v>
      </c>
      <c r="N93" s="35" t="s">
        <v>253</v>
      </c>
      <c r="O93" s="35">
        <v>383</v>
      </c>
      <c r="P93" s="35" t="s">
        <v>253</v>
      </c>
      <c r="Q93" s="35" t="s">
        <v>253</v>
      </c>
      <c r="R93" s="35" t="s">
        <v>55</v>
      </c>
      <c r="S93" s="35" t="s">
        <v>253</v>
      </c>
      <c r="T93" s="35" t="s">
        <v>253</v>
      </c>
      <c r="U93" s="35" t="s">
        <v>253</v>
      </c>
      <c r="V93" s="121">
        <v>383</v>
      </c>
      <c r="W93" s="36" t="s">
        <v>253</v>
      </c>
      <c r="X93" s="35" t="s">
        <v>55</v>
      </c>
      <c r="Y93" s="146" t="s">
        <v>962</v>
      </c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</row>
    <row r="94" spans="1:46" s="341" customFormat="1" ht="15" customHeight="1">
      <c r="A94" s="65">
        <v>86</v>
      </c>
      <c r="B94" s="65"/>
      <c r="C94" s="39" t="s">
        <v>795</v>
      </c>
      <c r="D94" s="233"/>
      <c r="E94" s="35">
        <f t="shared" si="11"/>
        <v>128</v>
      </c>
      <c r="F94" s="35">
        <v>20</v>
      </c>
      <c r="G94" s="35">
        <v>87</v>
      </c>
      <c r="H94" s="35">
        <v>15</v>
      </c>
      <c r="I94" s="35" t="s">
        <v>253</v>
      </c>
      <c r="J94" s="35" t="s">
        <v>253</v>
      </c>
      <c r="K94" s="35" t="s">
        <v>253</v>
      </c>
      <c r="L94" s="35">
        <v>3</v>
      </c>
      <c r="M94" s="35">
        <v>2</v>
      </c>
      <c r="N94" s="35">
        <v>1</v>
      </c>
      <c r="O94" s="35">
        <v>4976</v>
      </c>
      <c r="P94" s="35">
        <v>95</v>
      </c>
      <c r="Q94" s="35">
        <v>4388</v>
      </c>
      <c r="R94" s="35">
        <v>405</v>
      </c>
      <c r="S94" s="35" t="s">
        <v>253</v>
      </c>
      <c r="T94" s="35" t="s">
        <v>253</v>
      </c>
      <c r="U94" s="35" t="s">
        <v>253</v>
      </c>
      <c r="V94" s="121">
        <v>63</v>
      </c>
      <c r="W94" s="121">
        <v>23</v>
      </c>
      <c r="X94" s="35">
        <v>2</v>
      </c>
      <c r="Y94" s="146" t="s">
        <v>963</v>
      </c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</row>
    <row r="95" spans="1:46" s="341" customFormat="1" ht="15" customHeight="1">
      <c r="A95" s="65">
        <v>87</v>
      </c>
      <c r="B95" s="65"/>
      <c r="C95" s="39" t="s">
        <v>0</v>
      </c>
      <c r="D95" s="233"/>
      <c r="E95" s="35">
        <f t="shared" si="11"/>
        <v>31</v>
      </c>
      <c r="F95" s="35">
        <v>5</v>
      </c>
      <c r="G95" s="35">
        <v>12</v>
      </c>
      <c r="H95" s="35">
        <v>4</v>
      </c>
      <c r="I95" s="35" t="s">
        <v>253</v>
      </c>
      <c r="J95" s="35" t="s">
        <v>253</v>
      </c>
      <c r="K95" s="35" t="s">
        <v>253</v>
      </c>
      <c r="L95" s="35">
        <v>1</v>
      </c>
      <c r="M95" s="35" t="s">
        <v>253</v>
      </c>
      <c r="N95" s="35">
        <v>9</v>
      </c>
      <c r="O95" s="35">
        <v>683</v>
      </c>
      <c r="P95" s="121">
        <v>19</v>
      </c>
      <c r="Q95" s="121">
        <v>233</v>
      </c>
      <c r="R95" s="36" t="s">
        <v>905</v>
      </c>
      <c r="S95" s="35" t="s">
        <v>253</v>
      </c>
      <c r="T95" s="35" t="s">
        <v>253</v>
      </c>
      <c r="U95" s="35" t="s">
        <v>253</v>
      </c>
      <c r="V95" s="36" t="s">
        <v>905</v>
      </c>
      <c r="W95" s="35" t="s">
        <v>253</v>
      </c>
      <c r="X95" s="35">
        <v>394</v>
      </c>
      <c r="Y95" s="146" t="s">
        <v>964</v>
      </c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</row>
    <row r="96" spans="1:46" s="341" customFormat="1" ht="15" customHeight="1">
      <c r="A96" s="65">
        <v>88</v>
      </c>
      <c r="B96" s="65"/>
      <c r="C96" s="39" t="s">
        <v>1</v>
      </c>
      <c r="D96" s="233"/>
      <c r="E96" s="35">
        <f t="shared" si="11"/>
        <v>846</v>
      </c>
      <c r="F96" s="35">
        <v>696</v>
      </c>
      <c r="G96" s="35">
        <v>9</v>
      </c>
      <c r="H96" s="35">
        <v>16</v>
      </c>
      <c r="I96" s="35">
        <v>1</v>
      </c>
      <c r="J96" s="35" t="s">
        <v>253</v>
      </c>
      <c r="K96" s="35" t="s">
        <v>253</v>
      </c>
      <c r="L96" s="35">
        <v>121</v>
      </c>
      <c r="M96" s="35" t="s">
        <v>253</v>
      </c>
      <c r="N96" s="35">
        <v>3</v>
      </c>
      <c r="O96" s="35">
        <v>11717</v>
      </c>
      <c r="P96" s="35">
        <v>4098</v>
      </c>
      <c r="Q96" s="35">
        <v>65</v>
      </c>
      <c r="R96" s="36" t="s">
        <v>905</v>
      </c>
      <c r="S96" s="36" t="s">
        <v>905</v>
      </c>
      <c r="T96" s="35" t="s">
        <v>253</v>
      </c>
      <c r="U96" s="35" t="s">
        <v>253</v>
      </c>
      <c r="V96" s="35">
        <v>6506</v>
      </c>
      <c r="W96" s="35" t="s">
        <v>253</v>
      </c>
      <c r="X96" s="35">
        <v>921</v>
      </c>
      <c r="Y96" s="146" t="s">
        <v>965</v>
      </c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</row>
    <row r="97" spans="1:46" s="341" customFormat="1" ht="15" customHeight="1">
      <c r="A97" s="65">
        <v>89</v>
      </c>
      <c r="B97" s="65"/>
      <c r="C97" s="39" t="s">
        <v>2</v>
      </c>
      <c r="D97" s="233"/>
      <c r="E97" s="35">
        <f t="shared" si="11"/>
        <v>6</v>
      </c>
      <c r="F97" s="35" t="s">
        <v>253</v>
      </c>
      <c r="G97" s="35" t="s">
        <v>253</v>
      </c>
      <c r="H97" s="35" t="s">
        <v>253</v>
      </c>
      <c r="I97" s="35" t="s">
        <v>253</v>
      </c>
      <c r="J97" s="35" t="s">
        <v>253</v>
      </c>
      <c r="K97" s="35" t="s">
        <v>253</v>
      </c>
      <c r="L97" s="35" t="s">
        <v>253</v>
      </c>
      <c r="M97" s="35" t="s">
        <v>253</v>
      </c>
      <c r="N97" s="35">
        <v>6</v>
      </c>
      <c r="O97" s="35">
        <v>137</v>
      </c>
      <c r="P97" s="35" t="s">
        <v>253</v>
      </c>
      <c r="Q97" s="35" t="s">
        <v>253</v>
      </c>
      <c r="R97" s="35" t="s">
        <v>253</v>
      </c>
      <c r="S97" s="35" t="s">
        <v>253</v>
      </c>
      <c r="T97" s="35" t="s">
        <v>253</v>
      </c>
      <c r="U97" s="35" t="s">
        <v>253</v>
      </c>
      <c r="V97" s="35" t="s">
        <v>253</v>
      </c>
      <c r="W97" s="35" t="s">
        <v>253</v>
      </c>
      <c r="X97" s="35">
        <v>137</v>
      </c>
      <c r="Y97" s="146" t="s">
        <v>966</v>
      </c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</row>
    <row r="98" spans="1:46" s="341" customFormat="1" ht="15" customHeight="1">
      <c r="A98" s="65">
        <v>90</v>
      </c>
      <c r="B98" s="65"/>
      <c r="C98" s="39" t="s">
        <v>3</v>
      </c>
      <c r="D98" s="233"/>
      <c r="E98" s="35">
        <f t="shared" si="11"/>
        <v>156</v>
      </c>
      <c r="F98" s="35">
        <v>8</v>
      </c>
      <c r="G98" s="35">
        <v>7</v>
      </c>
      <c r="H98" s="35">
        <v>3</v>
      </c>
      <c r="I98" s="35" t="s">
        <v>253</v>
      </c>
      <c r="J98" s="35" t="s">
        <v>253</v>
      </c>
      <c r="K98" s="35" t="s">
        <v>253</v>
      </c>
      <c r="L98" s="35">
        <v>44</v>
      </c>
      <c r="M98" s="35">
        <v>3</v>
      </c>
      <c r="N98" s="35">
        <v>91</v>
      </c>
      <c r="O98" s="35">
        <v>3065</v>
      </c>
      <c r="P98" s="121">
        <v>68</v>
      </c>
      <c r="Q98" s="121">
        <v>125</v>
      </c>
      <c r="R98" s="121">
        <v>63</v>
      </c>
      <c r="S98" s="35" t="s">
        <v>253</v>
      </c>
      <c r="T98" s="35" t="s">
        <v>253</v>
      </c>
      <c r="U98" s="35" t="s">
        <v>253</v>
      </c>
      <c r="V98" s="35">
        <v>1765</v>
      </c>
      <c r="W98" s="35">
        <v>26</v>
      </c>
      <c r="X98" s="35">
        <v>1018</v>
      </c>
      <c r="Y98" s="146" t="s">
        <v>967</v>
      </c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</row>
    <row r="99" spans="1:46" s="341" customFormat="1" ht="15" customHeight="1">
      <c r="A99" s="65">
        <v>91</v>
      </c>
      <c r="B99" s="65"/>
      <c r="C99" s="39" t="s">
        <v>4</v>
      </c>
      <c r="D99" s="233"/>
      <c r="E99" s="35">
        <f t="shared" si="11"/>
        <v>234</v>
      </c>
      <c r="F99" s="35">
        <v>6</v>
      </c>
      <c r="G99" s="35">
        <v>10</v>
      </c>
      <c r="H99" s="35" t="s">
        <v>253</v>
      </c>
      <c r="I99" s="35" t="s">
        <v>253</v>
      </c>
      <c r="J99" s="35" t="s">
        <v>253</v>
      </c>
      <c r="K99" s="35" t="s">
        <v>253</v>
      </c>
      <c r="L99" s="35">
        <v>76</v>
      </c>
      <c r="M99" s="35">
        <v>1</v>
      </c>
      <c r="N99" s="35">
        <v>141</v>
      </c>
      <c r="O99" s="35">
        <v>9495</v>
      </c>
      <c r="P99" s="36" t="s">
        <v>905</v>
      </c>
      <c r="Q99" s="35">
        <v>481</v>
      </c>
      <c r="R99" s="36" t="s">
        <v>55</v>
      </c>
      <c r="S99" s="35" t="s">
        <v>253</v>
      </c>
      <c r="T99" s="35" t="s">
        <v>253</v>
      </c>
      <c r="U99" s="35" t="s">
        <v>253</v>
      </c>
      <c r="V99" s="35">
        <v>5349</v>
      </c>
      <c r="W99" s="36" t="s">
        <v>905</v>
      </c>
      <c r="X99" s="35">
        <v>3622</v>
      </c>
      <c r="Y99" s="146" t="s">
        <v>968</v>
      </c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</row>
    <row r="100" spans="1:46" s="341" customFormat="1" ht="15" customHeight="1">
      <c r="A100" s="239">
        <v>92</v>
      </c>
      <c r="B100" s="239"/>
      <c r="C100" s="34" t="s">
        <v>5</v>
      </c>
      <c r="D100" s="233"/>
      <c r="E100" s="35">
        <f t="shared" si="11"/>
        <v>9</v>
      </c>
      <c r="F100" s="35" t="s">
        <v>253</v>
      </c>
      <c r="G100" s="35">
        <v>4</v>
      </c>
      <c r="H100" s="35" t="s">
        <v>253</v>
      </c>
      <c r="I100" s="35" t="s">
        <v>253</v>
      </c>
      <c r="J100" s="35" t="s">
        <v>253</v>
      </c>
      <c r="K100" s="35" t="s">
        <v>253</v>
      </c>
      <c r="L100" s="35">
        <v>2</v>
      </c>
      <c r="M100" s="35" t="s">
        <v>253</v>
      </c>
      <c r="N100" s="35">
        <v>3</v>
      </c>
      <c r="O100" s="35">
        <v>147</v>
      </c>
      <c r="P100" s="35" t="s">
        <v>253</v>
      </c>
      <c r="Q100" s="35">
        <v>54</v>
      </c>
      <c r="R100" s="36" t="s">
        <v>55</v>
      </c>
      <c r="S100" s="35" t="s">
        <v>253</v>
      </c>
      <c r="T100" s="35" t="s">
        <v>253</v>
      </c>
      <c r="U100" s="35" t="s">
        <v>253</v>
      </c>
      <c r="V100" s="121">
        <v>8</v>
      </c>
      <c r="W100" s="35" t="s">
        <v>253</v>
      </c>
      <c r="X100" s="35">
        <v>85</v>
      </c>
      <c r="Y100" s="146" t="s">
        <v>969</v>
      </c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</row>
    <row r="101" spans="1:46" s="341" customFormat="1" ht="15" customHeight="1">
      <c r="A101" s="65">
        <v>93</v>
      </c>
      <c r="B101" s="65"/>
      <c r="C101" s="39" t="s">
        <v>6</v>
      </c>
      <c r="D101" s="233"/>
      <c r="E101" s="35">
        <f t="shared" si="11"/>
        <v>171</v>
      </c>
      <c r="F101" s="35" t="s">
        <v>253</v>
      </c>
      <c r="G101" s="35" t="s">
        <v>253</v>
      </c>
      <c r="H101" s="35" t="s">
        <v>253</v>
      </c>
      <c r="I101" s="35" t="s">
        <v>253</v>
      </c>
      <c r="J101" s="35" t="s">
        <v>253</v>
      </c>
      <c r="K101" s="35" t="s">
        <v>253</v>
      </c>
      <c r="L101" s="35">
        <v>168</v>
      </c>
      <c r="M101" s="35">
        <v>3</v>
      </c>
      <c r="N101" s="35" t="s">
        <v>253</v>
      </c>
      <c r="O101" s="35">
        <v>708</v>
      </c>
      <c r="P101" s="36" t="s">
        <v>55</v>
      </c>
      <c r="Q101" s="35" t="s">
        <v>253</v>
      </c>
      <c r="R101" s="35" t="s">
        <v>253</v>
      </c>
      <c r="S101" s="35" t="s">
        <v>253</v>
      </c>
      <c r="T101" s="35" t="s">
        <v>253</v>
      </c>
      <c r="U101" s="35" t="s">
        <v>253</v>
      </c>
      <c r="V101" s="35">
        <v>699</v>
      </c>
      <c r="W101" s="121">
        <v>9</v>
      </c>
      <c r="X101" s="36" t="s">
        <v>55</v>
      </c>
      <c r="Y101" s="146" t="s">
        <v>970</v>
      </c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</row>
    <row r="102" spans="1:46" s="341" customFormat="1" ht="15" customHeight="1">
      <c r="A102" s="65">
        <v>94</v>
      </c>
      <c r="B102" s="65"/>
      <c r="C102" s="39" t="s">
        <v>7</v>
      </c>
      <c r="D102" s="233"/>
      <c r="E102" s="35">
        <f t="shared" si="11"/>
        <v>45</v>
      </c>
      <c r="F102" s="35" t="s">
        <v>253</v>
      </c>
      <c r="G102" s="35" t="s">
        <v>253</v>
      </c>
      <c r="H102" s="35" t="s">
        <v>253</v>
      </c>
      <c r="I102" s="35" t="s">
        <v>253</v>
      </c>
      <c r="J102" s="35" t="s">
        <v>253</v>
      </c>
      <c r="K102" s="35" t="s">
        <v>253</v>
      </c>
      <c r="L102" s="35">
        <v>25</v>
      </c>
      <c r="M102" s="35">
        <v>20</v>
      </c>
      <c r="N102" s="35" t="s">
        <v>253</v>
      </c>
      <c r="O102" s="35">
        <v>294</v>
      </c>
      <c r="P102" s="35" t="s">
        <v>253</v>
      </c>
      <c r="Q102" s="35" t="s">
        <v>253</v>
      </c>
      <c r="R102" s="35" t="s">
        <v>253</v>
      </c>
      <c r="S102" s="35" t="s">
        <v>253</v>
      </c>
      <c r="T102" s="35" t="s">
        <v>253</v>
      </c>
      <c r="U102" s="35" t="s">
        <v>253</v>
      </c>
      <c r="V102" s="35">
        <v>233</v>
      </c>
      <c r="W102" s="35">
        <v>61</v>
      </c>
      <c r="X102" s="35" t="s">
        <v>55</v>
      </c>
      <c r="Y102" s="146" t="s">
        <v>971</v>
      </c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</row>
    <row r="103" spans="1:46" s="341" customFormat="1" ht="15" customHeight="1">
      <c r="A103" s="230">
        <v>95</v>
      </c>
      <c r="B103" s="230"/>
      <c r="C103" s="34" t="s">
        <v>8</v>
      </c>
      <c r="D103" s="233"/>
      <c r="E103" s="245">
        <f t="shared" si="11"/>
        <v>38</v>
      </c>
      <c r="F103" s="35">
        <v>1</v>
      </c>
      <c r="G103" s="35" t="s">
        <v>253</v>
      </c>
      <c r="H103" s="35">
        <v>1</v>
      </c>
      <c r="I103" s="35" t="s">
        <v>253</v>
      </c>
      <c r="J103" s="35" t="s">
        <v>253</v>
      </c>
      <c r="K103" s="35" t="s">
        <v>253</v>
      </c>
      <c r="L103" s="35" t="s">
        <v>253</v>
      </c>
      <c r="M103" s="35">
        <v>2</v>
      </c>
      <c r="N103" s="35">
        <v>34</v>
      </c>
      <c r="O103" s="35">
        <v>52</v>
      </c>
      <c r="P103" s="36" t="s">
        <v>905</v>
      </c>
      <c r="Q103" s="36" t="s">
        <v>55</v>
      </c>
      <c r="R103" s="36" t="s">
        <v>905</v>
      </c>
      <c r="S103" s="35" t="s">
        <v>253</v>
      </c>
      <c r="T103" s="35" t="s">
        <v>253</v>
      </c>
      <c r="U103" s="35" t="s">
        <v>253</v>
      </c>
      <c r="V103" s="35" t="s">
        <v>253</v>
      </c>
      <c r="W103" s="121">
        <v>3</v>
      </c>
      <c r="X103" s="121">
        <v>44</v>
      </c>
      <c r="Y103" s="146" t="s">
        <v>972</v>
      </c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</row>
    <row r="104" spans="1:46" s="340" customFormat="1" ht="15" customHeight="1">
      <c r="A104" s="361" t="s">
        <v>59</v>
      </c>
      <c r="B104" s="363"/>
      <c r="C104" s="356" t="s">
        <v>202</v>
      </c>
      <c r="D104" s="246"/>
      <c r="E104" s="367">
        <f>IF(SUM(E105,E106)=0,"-",SUM(E105,E106))</f>
        <v>60</v>
      </c>
      <c r="F104" s="364" t="str">
        <f aca="true" t="shared" si="13" ref="F104:N104">IF(SUM(F105,F106)=0,"-",SUM(F105,F106))</f>
        <v>-</v>
      </c>
      <c r="G104" s="364" t="str">
        <f t="shared" si="13"/>
        <v>-</v>
      </c>
      <c r="H104" s="364" t="str">
        <f t="shared" si="13"/>
        <v>-</v>
      </c>
      <c r="I104" s="364" t="str">
        <f t="shared" si="13"/>
        <v>-</v>
      </c>
      <c r="J104" s="364" t="str">
        <f t="shared" si="13"/>
        <v>-</v>
      </c>
      <c r="K104" s="364" t="str">
        <f t="shared" si="13"/>
        <v>-</v>
      </c>
      <c r="L104" s="364" t="str">
        <f t="shared" si="13"/>
        <v>-</v>
      </c>
      <c r="M104" s="364" t="str">
        <f t="shared" si="13"/>
        <v>-</v>
      </c>
      <c r="N104" s="364">
        <f t="shared" si="13"/>
        <v>60</v>
      </c>
      <c r="O104" s="364">
        <v>3253</v>
      </c>
      <c r="P104" s="364" t="str">
        <f aca="true" t="shared" si="14" ref="P104:X104">IF(SUM(P105:P106)=0,"-",SUM(P105:P106))</f>
        <v>-</v>
      </c>
      <c r="Q104" s="364" t="str">
        <f t="shared" si="14"/>
        <v>-</v>
      </c>
      <c r="R104" s="364" t="str">
        <f t="shared" si="14"/>
        <v>-</v>
      </c>
      <c r="S104" s="364" t="str">
        <f t="shared" si="14"/>
        <v>-</v>
      </c>
      <c r="T104" s="364" t="str">
        <f t="shared" si="14"/>
        <v>-</v>
      </c>
      <c r="U104" s="364" t="str">
        <f t="shared" si="14"/>
        <v>-</v>
      </c>
      <c r="V104" s="364" t="str">
        <f t="shared" si="14"/>
        <v>-</v>
      </c>
      <c r="W104" s="364" t="str">
        <f t="shared" si="14"/>
        <v>-</v>
      </c>
      <c r="X104" s="371">
        <f t="shared" si="14"/>
        <v>3253</v>
      </c>
      <c r="Y104" s="363" t="s">
        <v>973</v>
      </c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</row>
    <row r="105" spans="1:46" s="341" customFormat="1" ht="15" customHeight="1">
      <c r="A105" s="230" t="s">
        <v>802</v>
      </c>
      <c r="B105" s="230"/>
      <c r="C105" s="34" t="s">
        <v>60</v>
      </c>
      <c r="D105" s="242"/>
      <c r="E105" s="245">
        <f t="shared" si="11"/>
        <v>7</v>
      </c>
      <c r="F105" s="35" t="s">
        <v>55</v>
      </c>
      <c r="G105" s="35" t="s">
        <v>55</v>
      </c>
      <c r="H105" s="35" t="s">
        <v>55</v>
      </c>
      <c r="I105" s="35" t="s">
        <v>55</v>
      </c>
      <c r="J105" s="35" t="s">
        <v>55</v>
      </c>
      <c r="K105" s="35" t="s">
        <v>55</v>
      </c>
      <c r="L105" s="35" t="s">
        <v>55</v>
      </c>
      <c r="M105" s="35" t="s">
        <v>55</v>
      </c>
      <c r="N105" s="35">
        <v>7</v>
      </c>
      <c r="O105" s="35">
        <v>389</v>
      </c>
      <c r="P105" s="36" t="s">
        <v>253</v>
      </c>
      <c r="Q105" s="36" t="s">
        <v>253</v>
      </c>
      <c r="R105" s="35" t="s">
        <v>253</v>
      </c>
      <c r="S105" s="35" t="s">
        <v>253</v>
      </c>
      <c r="T105" s="35" t="s">
        <v>253</v>
      </c>
      <c r="U105" s="35" t="s">
        <v>253</v>
      </c>
      <c r="V105" s="35" t="s">
        <v>253</v>
      </c>
      <c r="W105" s="36" t="s">
        <v>253</v>
      </c>
      <c r="X105" s="247">
        <v>389</v>
      </c>
      <c r="Y105" s="231" t="s">
        <v>974</v>
      </c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</row>
    <row r="106" spans="1:46" s="341" customFormat="1" ht="15" customHeight="1" thickBot="1">
      <c r="A106" s="240" t="s">
        <v>803</v>
      </c>
      <c r="B106" s="240"/>
      <c r="C106" s="41" t="s">
        <v>61</v>
      </c>
      <c r="D106" s="243"/>
      <c r="E106" s="241">
        <f t="shared" si="11"/>
        <v>53</v>
      </c>
      <c r="F106" s="42" t="s">
        <v>55</v>
      </c>
      <c r="G106" s="42" t="s">
        <v>55</v>
      </c>
      <c r="H106" s="42" t="s">
        <v>55</v>
      </c>
      <c r="I106" s="42" t="s">
        <v>55</v>
      </c>
      <c r="J106" s="42" t="s">
        <v>55</v>
      </c>
      <c r="K106" s="42" t="s">
        <v>55</v>
      </c>
      <c r="L106" s="42" t="s">
        <v>55</v>
      </c>
      <c r="M106" s="42" t="s">
        <v>55</v>
      </c>
      <c r="N106" s="42">
        <v>53</v>
      </c>
      <c r="O106" s="42">
        <v>2864</v>
      </c>
      <c r="P106" s="148" t="s">
        <v>253</v>
      </c>
      <c r="Q106" s="148" t="s">
        <v>253</v>
      </c>
      <c r="R106" s="42" t="s">
        <v>253</v>
      </c>
      <c r="S106" s="42" t="s">
        <v>253</v>
      </c>
      <c r="T106" s="42" t="s">
        <v>253</v>
      </c>
      <c r="U106" s="42" t="s">
        <v>253</v>
      </c>
      <c r="V106" s="42" t="s">
        <v>253</v>
      </c>
      <c r="W106" s="148" t="s">
        <v>253</v>
      </c>
      <c r="X106" s="337">
        <v>2864</v>
      </c>
      <c r="Y106" s="244" t="s">
        <v>975</v>
      </c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</row>
    <row r="107" spans="1:46" ht="12.75" customHeight="1">
      <c r="A107" s="200" t="s">
        <v>334</v>
      </c>
      <c r="B107" s="153"/>
      <c r="C107" s="154"/>
      <c r="D107" s="149"/>
      <c r="E107" s="149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98" t="s">
        <v>334</v>
      </c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</row>
    <row r="108" spans="1:46" ht="12" customHeight="1">
      <c r="A108" s="153"/>
      <c r="B108" s="156"/>
      <c r="C108" s="157"/>
      <c r="D108" s="149"/>
      <c r="E108" s="149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5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</row>
    <row r="109" spans="1:46" ht="12" customHeight="1">
      <c r="A109" s="153"/>
      <c r="B109" s="156"/>
      <c r="C109" s="157"/>
      <c r="D109" s="149"/>
      <c r="E109" s="149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5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</row>
    <row r="110" spans="1:46" ht="12" customHeight="1">
      <c r="A110" s="153"/>
      <c r="B110" s="156"/>
      <c r="C110" s="157"/>
      <c r="D110" s="149"/>
      <c r="E110" s="149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5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</row>
    <row r="111" spans="1:46" ht="12" customHeight="1">
      <c r="A111" s="153"/>
      <c r="B111" s="156"/>
      <c r="C111" s="157"/>
      <c r="D111" s="149"/>
      <c r="E111" s="149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5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</row>
    <row r="112" spans="1:46" ht="12" customHeight="1">
      <c r="A112" s="153"/>
      <c r="B112" s="156"/>
      <c r="C112" s="157"/>
      <c r="D112" s="149"/>
      <c r="E112" s="149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5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</row>
    <row r="113" spans="1:46" ht="12" customHeight="1">
      <c r="A113" s="153"/>
      <c r="B113" s="156"/>
      <c r="C113" s="157"/>
      <c r="D113" s="149"/>
      <c r="E113" s="149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5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</row>
    <row r="114" spans="1:46" ht="12" customHeight="1">
      <c r="A114" s="153"/>
      <c r="B114" s="156"/>
      <c r="C114" s="157"/>
      <c r="D114" s="149"/>
      <c r="E114" s="149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5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</row>
    <row r="115" spans="1:46" ht="12" customHeight="1">
      <c r="A115" s="153"/>
      <c r="B115" s="156"/>
      <c r="C115" s="157"/>
      <c r="D115" s="149"/>
      <c r="E115" s="149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5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</row>
    <row r="116" spans="1:46" ht="12" customHeight="1">
      <c r="A116" s="153"/>
      <c r="B116" s="153"/>
      <c r="C116" s="158"/>
      <c r="D116" s="149"/>
      <c r="E116" s="149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5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</row>
    <row r="117" spans="1:46" ht="12" customHeight="1">
      <c r="A117" s="153"/>
      <c r="B117" s="153"/>
      <c r="C117" s="158"/>
      <c r="D117" s="149"/>
      <c r="E117" s="149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5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</row>
    <row r="118" spans="1:46" ht="12" customHeight="1">
      <c r="A118" s="153"/>
      <c r="B118" s="153"/>
      <c r="C118" s="158"/>
      <c r="D118" s="149"/>
      <c r="E118" s="149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5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</row>
    <row r="119" spans="1:46" ht="12" customHeight="1">
      <c r="A119" s="153"/>
      <c r="B119" s="153"/>
      <c r="C119" s="158"/>
      <c r="D119" s="149"/>
      <c r="E119" s="149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5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</row>
    <row r="120" spans="1:46" ht="12" customHeight="1">
      <c r="A120" s="153"/>
      <c r="B120" s="153"/>
      <c r="C120" s="158"/>
      <c r="D120" s="149"/>
      <c r="E120" s="149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5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</row>
    <row r="121" spans="1:46" ht="12" customHeight="1">
      <c r="A121" s="153"/>
      <c r="B121" s="153"/>
      <c r="C121" s="158"/>
      <c r="D121" s="149"/>
      <c r="E121" s="149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5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</row>
    <row r="122" spans="1:46" ht="12" customHeight="1">
      <c r="A122" s="153"/>
      <c r="B122" s="153"/>
      <c r="C122" s="158"/>
      <c r="D122" s="149"/>
      <c r="E122" s="149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5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</row>
    <row r="123" spans="1:46" ht="12" customHeight="1">
      <c r="A123" s="153"/>
      <c r="B123" s="153"/>
      <c r="C123" s="158"/>
      <c r="D123" s="149"/>
      <c r="E123" s="149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5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</row>
    <row r="124" spans="1:46" ht="12" customHeight="1">
      <c r="A124" s="153"/>
      <c r="B124" s="153"/>
      <c r="C124" s="158"/>
      <c r="D124" s="149"/>
      <c r="E124" s="149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5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</row>
    <row r="125" spans="1:36" ht="12" customHeight="1">
      <c r="A125" s="153"/>
      <c r="B125" s="153"/>
      <c r="C125" s="158"/>
      <c r="D125" s="149"/>
      <c r="E125" s="149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5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</row>
    <row r="126" spans="1:36" ht="12" customHeight="1">
      <c r="A126" s="153"/>
      <c r="B126" s="153"/>
      <c r="C126" s="159"/>
      <c r="D126" s="149"/>
      <c r="E126" s="149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5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</row>
    <row r="127" spans="1:36" ht="12" customHeight="1">
      <c r="A127" s="153"/>
      <c r="B127" s="153"/>
      <c r="C127" s="159"/>
      <c r="D127" s="149"/>
      <c r="E127" s="149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5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</row>
    <row r="128" spans="1:36" ht="12" customHeight="1">
      <c r="A128" s="153"/>
      <c r="B128" s="153"/>
      <c r="C128" s="159"/>
      <c r="D128" s="149"/>
      <c r="E128" s="149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5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</row>
    <row r="129" spans="1:36" ht="12" customHeight="1">
      <c r="A129" s="153"/>
      <c r="B129" s="153"/>
      <c r="C129" s="159"/>
      <c r="D129" s="149"/>
      <c r="E129" s="149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5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</row>
    <row r="130" spans="1:36" ht="12" customHeight="1">
      <c r="A130" s="153"/>
      <c r="B130" s="153"/>
      <c r="C130" s="159"/>
      <c r="D130" s="149"/>
      <c r="E130" s="149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5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</row>
    <row r="131" spans="1:36" ht="12" customHeight="1">
      <c r="A131" s="153"/>
      <c r="B131" s="153"/>
      <c r="C131" s="159"/>
      <c r="D131" s="149"/>
      <c r="E131" s="149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5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</row>
    <row r="132" spans="1:25" ht="12" customHeight="1">
      <c r="A132" s="153"/>
      <c r="B132" s="153"/>
      <c r="C132" s="15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60"/>
    </row>
    <row r="133" spans="1:25" ht="12" customHeight="1">
      <c r="A133" s="153"/>
      <c r="B133" s="153"/>
      <c r="C133" s="15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60"/>
    </row>
    <row r="134" spans="1:25" ht="12" customHeight="1">
      <c r="A134" s="153"/>
      <c r="B134" s="153"/>
      <c r="C134" s="15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60"/>
    </row>
    <row r="135" spans="1:25" ht="13.5">
      <c r="A135" s="153"/>
      <c r="B135" s="153"/>
      <c r="C135" s="15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60"/>
    </row>
    <row r="136" spans="1:25" ht="13.5">
      <c r="A136" s="153"/>
      <c r="B136" s="153"/>
      <c r="C136" s="15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60"/>
    </row>
    <row r="137" spans="1:25" ht="13.5">
      <c r="A137" s="153"/>
      <c r="B137" s="153"/>
      <c r="C137" s="15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60"/>
    </row>
    <row r="138" spans="1:25" ht="13.5">
      <c r="A138" s="153"/>
      <c r="B138" s="153"/>
      <c r="C138" s="15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60"/>
    </row>
    <row r="139" spans="1:25" ht="13.5">
      <c r="A139" s="153"/>
      <c r="B139" s="153"/>
      <c r="C139" s="15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60"/>
    </row>
    <row r="140" spans="1:25" ht="13.5">
      <c r="A140" s="153"/>
      <c r="B140" s="153"/>
      <c r="C140" s="15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60"/>
    </row>
    <row r="141" spans="1:25" ht="13.5">
      <c r="A141" s="153"/>
      <c r="B141" s="153"/>
      <c r="C141" s="15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60"/>
    </row>
    <row r="142" spans="1:25" ht="13.5">
      <c r="A142" s="153"/>
      <c r="B142" s="153"/>
      <c r="C142" s="15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60"/>
    </row>
    <row r="143" ht="13.5">
      <c r="C143" s="44"/>
    </row>
    <row r="144" ht="13.5">
      <c r="C144" s="44"/>
    </row>
    <row r="145" ht="13.5">
      <c r="C145" s="44"/>
    </row>
    <row r="146" ht="13.5">
      <c r="C146" s="44"/>
    </row>
    <row r="147" ht="13.5">
      <c r="C147" s="44"/>
    </row>
    <row r="148" ht="13.5">
      <c r="C148" s="44"/>
    </row>
    <row r="149" ht="13.5">
      <c r="C149" s="44"/>
    </row>
    <row r="150" ht="13.5">
      <c r="C150" s="44"/>
    </row>
  </sheetData>
  <mergeCells count="18">
    <mergeCell ref="O4:X4"/>
    <mergeCell ref="B53:C53"/>
    <mergeCell ref="B17:C17"/>
    <mergeCell ref="B40:C40"/>
    <mergeCell ref="B44:C44"/>
    <mergeCell ref="B13:C13"/>
    <mergeCell ref="B12:C12"/>
    <mergeCell ref="B8:C8"/>
    <mergeCell ref="B7:C7"/>
    <mergeCell ref="O5:O6"/>
    <mergeCell ref="P5:P6"/>
    <mergeCell ref="E5:E6"/>
    <mergeCell ref="F5:F6"/>
    <mergeCell ref="B68:C68"/>
    <mergeCell ref="B76:C76"/>
    <mergeCell ref="B79:C79"/>
    <mergeCell ref="A1:E1"/>
    <mergeCell ref="E4:N4"/>
  </mergeCells>
  <hyperlinks>
    <hyperlink ref="Y107" location="目次!A1" display="＜戻る＞"/>
    <hyperlink ref="A107" location="目次!A1" display="＜戻る＞"/>
  </hyperlinks>
  <printOptions/>
  <pageMargins left="0.59" right="0.47" top="0.5" bottom="0.46" header="0.38" footer="0.3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2"/>
  <sheetViews>
    <sheetView zoomScale="120" zoomScaleNormal="120" zoomScaleSheetLayoutView="100" workbookViewId="0" topLeftCell="A1">
      <selection activeCell="E23" sqref="E23"/>
    </sheetView>
  </sheetViews>
  <sheetFormatPr defaultColWidth="9.00390625" defaultRowHeight="13.5"/>
  <cols>
    <col min="1" max="1" width="2.875" style="47" customWidth="1"/>
    <col min="2" max="2" width="1.75390625" style="47" customWidth="1"/>
    <col min="3" max="3" width="13.50390625" style="47" customWidth="1"/>
    <col min="4" max="4" width="1.75390625" style="47" customWidth="1"/>
    <col min="5" max="5" width="8.125" style="47" customWidth="1"/>
    <col min="6" max="6" width="7.375" style="47" customWidth="1"/>
    <col min="7" max="7" width="7.50390625" style="47" customWidth="1"/>
    <col min="8" max="8" width="7.00390625" style="47" customWidth="1"/>
    <col min="9" max="9" width="8.125" style="47" customWidth="1"/>
    <col min="10" max="10" width="6.875" style="47" customWidth="1"/>
    <col min="11" max="11" width="6.75390625" style="47" customWidth="1"/>
    <col min="12" max="12" width="7.625" style="47" customWidth="1"/>
    <col min="13" max="13" width="7.25390625" style="47" customWidth="1"/>
    <col min="14" max="14" width="7.375" style="47" customWidth="1"/>
    <col min="15" max="15" width="8.625" style="47" customWidth="1"/>
    <col min="16" max="16" width="7.50390625" style="47" customWidth="1"/>
    <col min="17" max="17" width="7.625" style="47" customWidth="1"/>
    <col min="18" max="18" width="7.50390625" style="47" customWidth="1"/>
    <col min="19" max="19" width="7.625" style="47" customWidth="1"/>
    <col min="20" max="20" width="6.625" style="47" customWidth="1"/>
    <col min="21" max="21" width="6.75390625" style="47" customWidth="1"/>
    <col min="22" max="22" width="7.125" style="47" customWidth="1"/>
    <col min="23" max="23" width="7.50390625" style="47" customWidth="1"/>
    <col min="24" max="24" width="8.875" style="47" customWidth="1"/>
    <col min="25" max="26" width="1.75390625" style="47" customWidth="1"/>
    <col min="27" max="27" width="10.625" style="47" customWidth="1"/>
    <col min="28" max="28" width="1.625" style="47" customWidth="1"/>
    <col min="29" max="39" width="9.00390625" style="169" customWidth="1"/>
    <col min="40" max="16384" width="9.00390625" style="47" customWidth="1"/>
  </cols>
  <sheetData>
    <row r="1" spans="1:28" ht="20.25" customHeight="1">
      <c r="A1" s="45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5.75" customHeight="1">
      <c r="A2" s="46"/>
      <c r="B2" s="317" t="s">
        <v>879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45" s="53" customFormat="1" ht="3.75" customHeight="1" thickBot="1">
      <c r="A3" s="412"/>
      <c r="B3" s="413"/>
      <c r="C3" s="413"/>
      <c r="D3" s="4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51"/>
      <c r="AA3" s="51"/>
      <c r="AB3" s="51"/>
      <c r="AC3" s="170"/>
      <c r="AD3" s="170"/>
      <c r="AE3" s="170"/>
      <c r="AF3" s="170"/>
      <c r="AG3" s="170"/>
      <c r="AH3" s="170"/>
      <c r="AI3" s="170"/>
      <c r="AJ3" s="171"/>
      <c r="AK3" s="171"/>
      <c r="AL3" s="171"/>
      <c r="AM3" s="171"/>
      <c r="AN3" s="52"/>
      <c r="AO3" s="52"/>
      <c r="AP3" s="52"/>
      <c r="AQ3" s="52"/>
      <c r="AR3" s="52"/>
      <c r="AS3" s="52"/>
    </row>
    <row r="4" spans="1:45" s="53" customFormat="1" ht="15.75" customHeight="1">
      <c r="A4" s="435" t="s">
        <v>62</v>
      </c>
      <c r="B4" s="414"/>
      <c r="C4" s="414"/>
      <c r="D4" s="55"/>
      <c r="E4" s="403" t="s">
        <v>63</v>
      </c>
      <c r="F4" s="404"/>
      <c r="G4" s="404"/>
      <c r="H4" s="404"/>
      <c r="I4" s="404"/>
      <c r="J4" s="404"/>
      <c r="K4" s="404"/>
      <c r="L4" s="404"/>
      <c r="M4" s="404"/>
      <c r="N4" s="220"/>
      <c r="O4" s="403" t="s">
        <v>64</v>
      </c>
      <c r="P4" s="444"/>
      <c r="Q4" s="444"/>
      <c r="R4" s="444"/>
      <c r="S4" s="444"/>
      <c r="T4" s="444"/>
      <c r="U4" s="444"/>
      <c r="V4" s="444"/>
      <c r="W4" s="444"/>
      <c r="X4" s="445"/>
      <c r="Y4" s="453" t="s">
        <v>62</v>
      </c>
      <c r="Z4" s="435"/>
      <c r="AA4" s="435"/>
      <c r="AB4" s="435"/>
      <c r="AC4" s="170"/>
      <c r="AD4" s="170"/>
      <c r="AE4" s="170"/>
      <c r="AF4" s="170"/>
      <c r="AG4" s="170"/>
      <c r="AH4" s="170"/>
      <c r="AI4" s="170"/>
      <c r="AJ4" s="171"/>
      <c r="AK4" s="171"/>
      <c r="AL4" s="171"/>
      <c r="AM4" s="171"/>
      <c r="AN4" s="52"/>
      <c r="AO4" s="52"/>
      <c r="AP4" s="52"/>
      <c r="AQ4" s="52"/>
      <c r="AR4" s="52"/>
      <c r="AS4" s="52"/>
    </row>
    <row r="5" spans="1:45" s="53" customFormat="1" ht="14.25" customHeight="1">
      <c r="A5" s="415"/>
      <c r="B5" s="415"/>
      <c r="C5" s="415"/>
      <c r="D5" s="56"/>
      <c r="E5" s="405" t="s">
        <v>137</v>
      </c>
      <c r="F5" s="405" t="s">
        <v>226</v>
      </c>
      <c r="G5" s="221" t="s">
        <v>227</v>
      </c>
      <c r="H5" s="221" t="s">
        <v>228</v>
      </c>
      <c r="I5" s="223" t="s">
        <v>796</v>
      </c>
      <c r="J5" s="223" t="s">
        <v>229</v>
      </c>
      <c r="K5" s="223" t="s">
        <v>230</v>
      </c>
      <c r="L5" s="223" t="s">
        <v>797</v>
      </c>
      <c r="M5" s="223" t="s">
        <v>231</v>
      </c>
      <c r="N5" s="223" t="s">
        <v>28</v>
      </c>
      <c r="O5" s="442" t="s">
        <v>137</v>
      </c>
      <c r="P5" s="405" t="s">
        <v>226</v>
      </c>
      <c r="Q5" s="57" t="s">
        <v>227</v>
      </c>
      <c r="R5" s="57" t="s">
        <v>228</v>
      </c>
      <c r="S5" s="58" t="s">
        <v>75</v>
      </c>
      <c r="T5" s="58" t="s">
        <v>229</v>
      </c>
      <c r="U5" s="58" t="s">
        <v>230</v>
      </c>
      <c r="V5" s="58" t="s">
        <v>10</v>
      </c>
      <c r="W5" s="59" t="s">
        <v>231</v>
      </c>
      <c r="X5" s="223" t="s">
        <v>28</v>
      </c>
      <c r="Y5" s="454"/>
      <c r="Z5" s="455"/>
      <c r="AA5" s="455"/>
      <c r="AB5" s="455"/>
      <c r="AC5" s="170"/>
      <c r="AD5" s="170"/>
      <c r="AE5" s="170"/>
      <c r="AF5" s="170"/>
      <c r="AG5" s="170"/>
      <c r="AH5" s="170"/>
      <c r="AI5" s="170"/>
      <c r="AJ5" s="171"/>
      <c r="AK5" s="171"/>
      <c r="AL5" s="171"/>
      <c r="AM5" s="171"/>
      <c r="AN5" s="52"/>
      <c r="AO5" s="52"/>
      <c r="AP5" s="52"/>
      <c r="AQ5" s="52"/>
      <c r="AR5" s="52"/>
      <c r="AS5" s="52"/>
    </row>
    <row r="6" spans="1:45" s="53" customFormat="1" ht="14.25" customHeight="1">
      <c r="A6" s="416"/>
      <c r="B6" s="416"/>
      <c r="C6" s="416"/>
      <c r="D6" s="60"/>
      <c r="E6" s="406"/>
      <c r="F6" s="406"/>
      <c r="G6" s="222" t="s">
        <v>232</v>
      </c>
      <c r="H6" s="222" t="s">
        <v>232</v>
      </c>
      <c r="I6" s="224" t="s">
        <v>232</v>
      </c>
      <c r="J6" s="224" t="s">
        <v>232</v>
      </c>
      <c r="K6" s="224" t="s">
        <v>232</v>
      </c>
      <c r="L6" s="224" t="s">
        <v>233</v>
      </c>
      <c r="M6" s="224" t="s">
        <v>234</v>
      </c>
      <c r="N6" s="224" t="s">
        <v>29</v>
      </c>
      <c r="O6" s="443"/>
      <c r="P6" s="406"/>
      <c r="Q6" s="61" t="s">
        <v>232</v>
      </c>
      <c r="R6" s="61" t="s">
        <v>232</v>
      </c>
      <c r="S6" s="62" t="s">
        <v>232</v>
      </c>
      <c r="T6" s="62" t="s">
        <v>232</v>
      </c>
      <c r="U6" s="62" t="s">
        <v>232</v>
      </c>
      <c r="V6" s="62" t="s">
        <v>233</v>
      </c>
      <c r="W6" s="63" t="s">
        <v>234</v>
      </c>
      <c r="X6" s="224" t="s">
        <v>29</v>
      </c>
      <c r="Y6" s="456"/>
      <c r="Z6" s="437"/>
      <c r="AA6" s="437"/>
      <c r="AB6" s="437"/>
      <c r="AC6" s="170"/>
      <c r="AD6" s="170"/>
      <c r="AE6" s="170"/>
      <c r="AF6" s="170"/>
      <c r="AG6" s="170"/>
      <c r="AH6" s="170"/>
      <c r="AI6" s="170"/>
      <c r="AJ6" s="171"/>
      <c r="AK6" s="171"/>
      <c r="AL6" s="171"/>
      <c r="AM6" s="171"/>
      <c r="AN6" s="52"/>
      <c r="AO6" s="52"/>
      <c r="AP6" s="52"/>
      <c r="AQ6" s="52"/>
      <c r="AR6" s="52"/>
      <c r="AS6" s="52"/>
    </row>
    <row r="7" spans="1:45" s="216" customFormat="1" ht="21" customHeight="1">
      <c r="A7" s="372"/>
      <c r="B7" s="450" t="s">
        <v>65</v>
      </c>
      <c r="C7" s="451"/>
      <c r="D7" s="373"/>
      <c r="E7" s="374">
        <f>SUM(E8,E12,E13,E14,E15,E16)</f>
        <v>13655</v>
      </c>
      <c r="F7" s="375">
        <f aca="true" t="shared" si="0" ref="F7:N7">SUM(F8,F12,F13,F14,F15,F16)</f>
        <v>7183</v>
      </c>
      <c r="G7" s="375">
        <f t="shared" si="0"/>
        <v>3861</v>
      </c>
      <c r="H7" s="375">
        <f t="shared" si="0"/>
        <v>1468</v>
      </c>
      <c r="I7" s="375">
        <f t="shared" si="0"/>
        <v>48</v>
      </c>
      <c r="J7" s="375">
        <f t="shared" si="0"/>
        <v>26</v>
      </c>
      <c r="K7" s="375">
        <f t="shared" si="0"/>
        <v>2</v>
      </c>
      <c r="L7" s="375">
        <f t="shared" si="0"/>
        <v>572</v>
      </c>
      <c r="M7" s="375">
        <f t="shared" si="0"/>
        <v>51</v>
      </c>
      <c r="N7" s="375">
        <f t="shared" si="0"/>
        <v>444</v>
      </c>
      <c r="O7" s="376">
        <v>134996</v>
      </c>
      <c r="P7" s="376">
        <v>24197</v>
      </c>
      <c r="Q7" s="376">
        <v>70009</v>
      </c>
      <c r="R7" s="376">
        <v>10924</v>
      </c>
      <c r="S7" s="376">
        <v>317</v>
      </c>
      <c r="T7" s="376">
        <v>605</v>
      </c>
      <c r="U7" s="376">
        <v>19</v>
      </c>
      <c r="V7" s="376">
        <v>17574</v>
      </c>
      <c r="W7" s="376">
        <v>194</v>
      </c>
      <c r="X7" s="377">
        <v>11157</v>
      </c>
      <c r="Y7" s="378"/>
      <c r="Z7" s="450" t="s">
        <v>65</v>
      </c>
      <c r="AA7" s="450"/>
      <c r="AB7" s="356"/>
      <c r="AC7" s="219"/>
      <c r="AD7" s="219"/>
      <c r="AE7" s="219"/>
      <c r="AF7" s="219"/>
      <c r="AG7" s="219"/>
      <c r="AH7" s="219"/>
      <c r="AI7" s="219"/>
      <c r="AJ7" s="214"/>
      <c r="AK7" s="214"/>
      <c r="AL7" s="214"/>
      <c r="AM7" s="214"/>
      <c r="AN7" s="215"/>
      <c r="AO7" s="215"/>
      <c r="AP7" s="215"/>
      <c r="AQ7" s="215"/>
      <c r="AR7" s="215"/>
      <c r="AS7" s="215"/>
    </row>
    <row r="8" spans="1:45" s="53" customFormat="1" ht="21" customHeight="1">
      <c r="A8" s="66"/>
      <c r="B8" s="446" t="s">
        <v>66</v>
      </c>
      <c r="C8" s="447"/>
      <c r="D8" s="67"/>
      <c r="E8" s="68">
        <f>SUM(E9:E11)</f>
        <v>6561</v>
      </c>
      <c r="F8" s="69">
        <f>SUM(F9:F11)</f>
        <v>3357</v>
      </c>
      <c r="G8" s="69">
        <f aca="true" t="shared" si="1" ref="G8:N8">SUM(G9:G11)</f>
        <v>1916</v>
      </c>
      <c r="H8" s="69">
        <f t="shared" si="1"/>
        <v>745</v>
      </c>
      <c r="I8" s="69">
        <f t="shared" si="1"/>
        <v>29</v>
      </c>
      <c r="J8" s="69">
        <f t="shared" si="1"/>
        <v>15</v>
      </c>
      <c r="K8" s="70" t="s">
        <v>804</v>
      </c>
      <c r="L8" s="69">
        <f t="shared" si="1"/>
        <v>254</v>
      </c>
      <c r="M8" s="69">
        <f t="shared" si="1"/>
        <v>33</v>
      </c>
      <c r="N8" s="69">
        <f t="shared" si="1"/>
        <v>212</v>
      </c>
      <c r="O8" s="71">
        <v>63496</v>
      </c>
      <c r="P8" s="71">
        <f aca="true" t="shared" si="2" ref="P8:X8">SUM(P9:P11)</f>
        <v>11005</v>
      </c>
      <c r="Q8" s="71">
        <f t="shared" si="2"/>
        <v>34171</v>
      </c>
      <c r="R8" s="71">
        <f t="shared" si="2"/>
        <v>5675</v>
      </c>
      <c r="S8" s="71">
        <f t="shared" si="2"/>
        <v>226</v>
      </c>
      <c r="T8" s="71">
        <f t="shared" si="2"/>
        <v>429</v>
      </c>
      <c r="U8" s="70" t="s">
        <v>76</v>
      </c>
      <c r="V8" s="71">
        <f t="shared" si="2"/>
        <v>5039</v>
      </c>
      <c r="W8" s="71">
        <f t="shared" si="2"/>
        <v>133</v>
      </c>
      <c r="X8" s="69">
        <f t="shared" si="2"/>
        <v>6818</v>
      </c>
      <c r="Y8" s="72"/>
      <c r="Z8" s="446" t="s">
        <v>66</v>
      </c>
      <c r="AA8" s="452"/>
      <c r="AB8" s="73"/>
      <c r="AC8" s="170"/>
      <c r="AD8" s="170"/>
      <c r="AE8" s="170"/>
      <c r="AF8" s="170"/>
      <c r="AG8" s="170"/>
      <c r="AH8" s="170"/>
      <c r="AI8" s="170"/>
      <c r="AJ8" s="171"/>
      <c r="AK8" s="171"/>
      <c r="AL8" s="171"/>
      <c r="AM8" s="171"/>
      <c r="AN8" s="52"/>
      <c r="AO8" s="52"/>
      <c r="AP8" s="52"/>
      <c r="AQ8" s="52"/>
      <c r="AR8" s="52"/>
      <c r="AS8" s="52"/>
    </row>
    <row r="9" spans="1:45" s="53" customFormat="1" ht="21" customHeight="1">
      <c r="A9" s="66"/>
      <c r="B9" s="74"/>
      <c r="C9" s="74" t="s">
        <v>67</v>
      </c>
      <c r="D9" s="67"/>
      <c r="E9" s="68">
        <f>SUM(F9:N9)</f>
        <v>2707</v>
      </c>
      <c r="F9" s="69">
        <v>1473</v>
      </c>
      <c r="G9" s="69">
        <v>674</v>
      </c>
      <c r="H9" s="69">
        <v>335</v>
      </c>
      <c r="I9" s="69">
        <v>10</v>
      </c>
      <c r="J9" s="69">
        <v>3</v>
      </c>
      <c r="K9" s="70" t="s">
        <v>804</v>
      </c>
      <c r="L9" s="69">
        <v>104</v>
      </c>
      <c r="M9" s="69">
        <v>11</v>
      </c>
      <c r="N9" s="69">
        <v>97</v>
      </c>
      <c r="O9" s="69">
        <v>19262</v>
      </c>
      <c r="P9" s="71">
        <v>4823</v>
      </c>
      <c r="Q9" s="71">
        <v>7730</v>
      </c>
      <c r="R9" s="71">
        <v>2585</v>
      </c>
      <c r="S9" s="71">
        <v>97</v>
      </c>
      <c r="T9" s="71">
        <v>61</v>
      </c>
      <c r="U9" s="70" t="s">
        <v>76</v>
      </c>
      <c r="V9" s="71">
        <v>1743</v>
      </c>
      <c r="W9" s="71">
        <v>43</v>
      </c>
      <c r="X9" s="69">
        <v>2180</v>
      </c>
      <c r="Y9" s="72"/>
      <c r="Z9" s="74"/>
      <c r="AA9" s="7" t="s">
        <v>67</v>
      </c>
      <c r="AB9" s="73"/>
      <c r="AC9" s="170"/>
      <c r="AD9" s="170"/>
      <c r="AE9" s="170"/>
      <c r="AF9" s="170"/>
      <c r="AG9" s="170"/>
      <c r="AH9" s="170"/>
      <c r="AI9" s="170"/>
      <c r="AJ9" s="171"/>
      <c r="AK9" s="171"/>
      <c r="AL9" s="171"/>
      <c r="AM9" s="171"/>
      <c r="AN9" s="52"/>
      <c r="AO9" s="52"/>
      <c r="AP9" s="52"/>
      <c r="AQ9" s="52"/>
      <c r="AR9" s="52"/>
      <c r="AS9" s="52"/>
    </row>
    <row r="10" spans="1:45" s="53" customFormat="1" ht="21" customHeight="1">
      <c r="A10" s="66"/>
      <c r="B10" s="74"/>
      <c r="C10" s="74" t="s">
        <v>68</v>
      </c>
      <c r="D10" s="67"/>
      <c r="E10" s="68">
        <f aca="true" t="shared" si="3" ref="E10:E16">SUM(F10:N10)</f>
        <v>2450</v>
      </c>
      <c r="F10" s="69">
        <v>1113</v>
      </c>
      <c r="G10" s="69">
        <v>847</v>
      </c>
      <c r="H10" s="69">
        <v>258</v>
      </c>
      <c r="I10" s="69">
        <v>12</v>
      </c>
      <c r="J10" s="69">
        <v>12</v>
      </c>
      <c r="K10" s="70" t="s">
        <v>804</v>
      </c>
      <c r="L10" s="69">
        <v>107</v>
      </c>
      <c r="M10" s="69">
        <v>19</v>
      </c>
      <c r="N10" s="69">
        <v>82</v>
      </c>
      <c r="O10" s="69">
        <v>30136</v>
      </c>
      <c r="P10" s="71">
        <v>3692</v>
      </c>
      <c r="Q10" s="71">
        <v>17734</v>
      </c>
      <c r="R10" s="71">
        <v>1964</v>
      </c>
      <c r="S10" s="71">
        <v>90</v>
      </c>
      <c r="T10" s="71">
        <v>368</v>
      </c>
      <c r="U10" s="70" t="s">
        <v>76</v>
      </c>
      <c r="V10" s="71">
        <v>2521</v>
      </c>
      <c r="W10" s="71">
        <v>73</v>
      </c>
      <c r="X10" s="69">
        <v>3694</v>
      </c>
      <c r="Y10" s="72"/>
      <c r="Z10" s="74"/>
      <c r="AA10" s="7" t="s">
        <v>68</v>
      </c>
      <c r="AB10" s="73"/>
      <c r="AC10" s="170"/>
      <c r="AD10" s="170"/>
      <c r="AE10" s="170"/>
      <c r="AF10" s="170"/>
      <c r="AG10" s="170"/>
      <c r="AH10" s="170"/>
      <c r="AI10" s="170"/>
      <c r="AJ10" s="171"/>
      <c r="AK10" s="171"/>
      <c r="AL10" s="171"/>
      <c r="AM10" s="171"/>
      <c r="AN10" s="52"/>
      <c r="AO10" s="52"/>
      <c r="AP10" s="52"/>
      <c r="AQ10" s="52"/>
      <c r="AR10" s="52"/>
      <c r="AS10" s="52"/>
    </row>
    <row r="11" spans="1:45" s="53" customFormat="1" ht="21" customHeight="1">
      <c r="A11" s="66"/>
      <c r="B11" s="74"/>
      <c r="C11" s="74" t="s">
        <v>69</v>
      </c>
      <c r="D11" s="67"/>
      <c r="E11" s="68">
        <f t="shared" si="3"/>
        <v>1404</v>
      </c>
      <c r="F11" s="69">
        <v>771</v>
      </c>
      <c r="G11" s="69">
        <v>395</v>
      </c>
      <c r="H11" s="69">
        <v>152</v>
      </c>
      <c r="I11" s="69">
        <v>7</v>
      </c>
      <c r="J11" s="70" t="s">
        <v>77</v>
      </c>
      <c r="K11" s="70" t="s">
        <v>804</v>
      </c>
      <c r="L11" s="69">
        <v>43</v>
      </c>
      <c r="M11" s="69">
        <v>3</v>
      </c>
      <c r="N11" s="69">
        <v>33</v>
      </c>
      <c r="O11" s="69">
        <v>14098</v>
      </c>
      <c r="P11" s="71">
        <v>2490</v>
      </c>
      <c r="Q11" s="71">
        <v>8707</v>
      </c>
      <c r="R11" s="71">
        <v>1126</v>
      </c>
      <c r="S11" s="71">
        <v>39</v>
      </c>
      <c r="T11" s="70" t="s">
        <v>77</v>
      </c>
      <c r="U11" s="70" t="s">
        <v>77</v>
      </c>
      <c r="V11" s="71">
        <v>775</v>
      </c>
      <c r="W11" s="71">
        <v>17</v>
      </c>
      <c r="X11" s="69">
        <v>944</v>
      </c>
      <c r="Y11" s="72"/>
      <c r="Z11" s="74"/>
      <c r="AA11" s="7" t="s">
        <v>69</v>
      </c>
      <c r="AB11" s="73"/>
      <c r="AC11" s="170"/>
      <c r="AD11" s="170"/>
      <c r="AE11" s="170"/>
      <c r="AF11" s="170"/>
      <c r="AG11" s="170"/>
      <c r="AH11" s="170"/>
      <c r="AI11" s="170"/>
      <c r="AJ11" s="171"/>
      <c r="AK11" s="171"/>
      <c r="AL11" s="171"/>
      <c r="AM11" s="171"/>
      <c r="AN11" s="52"/>
      <c r="AO11" s="52"/>
      <c r="AP11" s="52"/>
      <c r="AQ11" s="52"/>
      <c r="AR11" s="52"/>
      <c r="AS11" s="52"/>
    </row>
    <row r="12" spans="1:45" s="53" customFormat="1" ht="21" customHeight="1">
      <c r="A12" s="66"/>
      <c r="B12" s="446" t="s">
        <v>70</v>
      </c>
      <c r="C12" s="447"/>
      <c r="D12" s="67"/>
      <c r="E12" s="68">
        <f t="shared" si="3"/>
        <v>2666</v>
      </c>
      <c r="F12" s="69">
        <v>1572</v>
      </c>
      <c r="G12" s="69">
        <v>654</v>
      </c>
      <c r="H12" s="69">
        <v>232</v>
      </c>
      <c r="I12" s="69">
        <v>4</v>
      </c>
      <c r="J12" s="69">
        <v>4</v>
      </c>
      <c r="K12" s="70">
        <v>1</v>
      </c>
      <c r="L12" s="69">
        <v>113</v>
      </c>
      <c r="M12" s="69">
        <v>5</v>
      </c>
      <c r="N12" s="69">
        <v>81</v>
      </c>
      <c r="O12" s="69">
        <v>26056</v>
      </c>
      <c r="P12" s="71">
        <v>5270</v>
      </c>
      <c r="Q12" s="71">
        <v>12354</v>
      </c>
      <c r="R12" s="71">
        <v>1609</v>
      </c>
      <c r="S12" s="71">
        <v>18</v>
      </c>
      <c r="T12" s="342" t="s">
        <v>906</v>
      </c>
      <c r="U12" s="342" t="s">
        <v>906</v>
      </c>
      <c r="V12" s="71">
        <v>5136</v>
      </c>
      <c r="W12" s="342" t="s">
        <v>906</v>
      </c>
      <c r="X12" s="69">
        <v>1548</v>
      </c>
      <c r="Y12" s="72"/>
      <c r="Z12" s="446" t="s">
        <v>70</v>
      </c>
      <c r="AA12" s="452"/>
      <c r="AB12" s="73"/>
      <c r="AC12" s="170"/>
      <c r="AD12" s="170"/>
      <c r="AE12" s="170"/>
      <c r="AF12" s="170"/>
      <c r="AG12" s="170"/>
      <c r="AH12" s="170"/>
      <c r="AI12" s="170"/>
      <c r="AJ12" s="171"/>
      <c r="AK12" s="171"/>
      <c r="AL12" s="171"/>
      <c r="AM12" s="171"/>
      <c r="AN12" s="52"/>
      <c r="AO12" s="52"/>
      <c r="AP12" s="52"/>
      <c r="AQ12" s="52"/>
      <c r="AR12" s="52"/>
      <c r="AS12" s="52"/>
    </row>
    <row r="13" spans="1:45" s="53" customFormat="1" ht="21" customHeight="1">
      <c r="A13" s="66"/>
      <c r="B13" s="446" t="s">
        <v>71</v>
      </c>
      <c r="C13" s="447"/>
      <c r="D13" s="67"/>
      <c r="E13" s="68">
        <f t="shared" si="3"/>
        <v>2262</v>
      </c>
      <c r="F13" s="69">
        <v>1142</v>
      </c>
      <c r="G13" s="69">
        <v>683</v>
      </c>
      <c r="H13" s="69">
        <v>271</v>
      </c>
      <c r="I13" s="69">
        <v>11</v>
      </c>
      <c r="J13" s="69">
        <v>6</v>
      </c>
      <c r="K13" s="70">
        <v>1</v>
      </c>
      <c r="L13" s="69">
        <v>84</v>
      </c>
      <c r="M13" s="69">
        <v>4</v>
      </c>
      <c r="N13" s="69">
        <v>60</v>
      </c>
      <c r="O13" s="69">
        <v>20239</v>
      </c>
      <c r="P13" s="71">
        <v>4055</v>
      </c>
      <c r="Q13" s="71">
        <v>11869</v>
      </c>
      <c r="R13" s="71">
        <v>1825</v>
      </c>
      <c r="S13" s="71">
        <v>43</v>
      </c>
      <c r="T13" s="71">
        <v>81</v>
      </c>
      <c r="U13" s="342" t="s">
        <v>906</v>
      </c>
      <c r="V13" s="71">
        <v>1557</v>
      </c>
      <c r="W13" s="342" t="s">
        <v>906</v>
      </c>
      <c r="X13" s="69">
        <v>799</v>
      </c>
      <c r="Y13" s="72"/>
      <c r="Z13" s="446" t="s">
        <v>71</v>
      </c>
      <c r="AA13" s="452"/>
      <c r="AB13" s="73"/>
      <c r="AC13" s="170"/>
      <c r="AD13" s="170"/>
      <c r="AE13" s="170"/>
      <c r="AF13" s="170"/>
      <c r="AG13" s="170"/>
      <c r="AH13" s="170"/>
      <c r="AI13" s="170"/>
      <c r="AJ13" s="171"/>
      <c r="AK13" s="171"/>
      <c r="AL13" s="171"/>
      <c r="AM13" s="171"/>
      <c r="AN13" s="52"/>
      <c r="AO13" s="52"/>
      <c r="AP13" s="52"/>
      <c r="AQ13" s="52"/>
      <c r="AR13" s="52"/>
      <c r="AS13" s="52"/>
    </row>
    <row r="14" spans="1:45" s="53" customFormat="1" ht="21" customHeight="1">
      <c r="A14" s="66"/>
      <c r="B14" s="446" t="s">
        <v>72</v>
      </c>
      <c r="C14" s="447"/>
      <c r="D14" s="67"/>
      <c r="E14" s="68">
        <f t="shared" si="3"/>
        <v>1340</v>
      </c>
      <c r="F14" s="69">
        <v>765</v>
      </c>
      <c r="G14" s="69">
        <v>284</v>
      </c>
      <c r="H14" s="69">
        <v>156</v>
      </c>
      <c r="I14" s="69">
        <v>2</v>
      </c>
      <c r="J14" s="69">
        <v>1</v>
      </c>
      <c r="K14" s="70" t="s">
        <v>76</v>
      </c>
      <c r="L14" s="69">
        <v>71</v>
      </c>
      <c r="M14" s="69">
        <v>6</v>
      </c>
      <c r="N14" s="69">
        <v>55</v>
      </c>
      <c r="O14" s="69">
        <v>13395</v>
      </c>
      <c r="P14" s="71">
        <v>2705</v>
      </c>
      <c r="Q14" s="71">
        <v>3643</v>
      </c>
      <c r="R14" s="71">
        <v>1155</v>
      </c>
      <c r="S14" s="342" t="s">
        <v>906</v>
      </c>
      <c r="T14" s="342" t="s">
        <v>906</v>
      </c>
      <c r="U14" s="70" t="s">
        <v>76</v>
      </c>
      <c r="V14" s="71">
        <v>4351</v>
      </c>
      <c r="W14" s="71">
        <v>27</v>
      </c>
      <c r="X14" s="69">
        <v>1498</v>
      </c>
      <c r="Y14" s="72"/>
      <c r="Z14" s="446" t="s">
        <v>72</v>
      </c>
      <c r="AA14" s="452"/>
      <c r="AB14" s="73"/>
      <c r="AC14" s="170"/>
      <c r="AD14" s="170"/>
      <c r="AE14" s="170"/>
      <c r="AF14" s="170"/>
      <c r="AG14" s="170"/>
      <c r="AH14" s="170"/>
      <c r="AI14" s="170"/>
      <c r="AJ14" s="171"/>
      <c r="AK14" s="171"/>
      <c r="AL14" s="171"/>
      <c r="AM14" s="171"/>
      <c r="AN14" s="52"/>
      <c r="AO14" s="52"/>
      <c r="AP14" s="52"/>
      <c r="AQ14" s="52"/>
      <c r="AR14" s="52"/>
      <c r="AS14" s="52"/>
    </row>
    <row r="15" spans="1:45" s="53" customFormat="1" ht="21" customHeight="1">
      <c r="A15" s="66"/>
      <c r="B15" s="446" t="s">
        <v>73</v>
      </c>
      <c r="C15" s="447"/>
      <c r="D15" s="67"/>
      <c r="E15" s="68">
        <f t="shared" si="3"/>
        <v>252</v>
      </c>
      <c r="F15" s="69">
        <v>129</v>
      </c>
      <c r="G15" s="69">
        <v>62</v>
      </c>
      <c r="H15" s="69">
        <v>19</v>
      </c>
      <c r="I15" s="69">
        <v>1</v>
      </c>
      <c r="J15" s="70" t="s">
        <v>78</v>
      </c>
      <c r="K15" s="70" t="s">
        <v>78</v>
      </c>
      <c r="L15" s="69">
        <v>19</v>
      </c>
      <c r="M15" s="70" t="s">
        <v>253</v>
      </c>
      <c r="N15" s="70">
        <v>22</v>
      </c>
      <c r="O15" s="69">
        <v>2122</v>
      </c>
      <c r="P15" s="71">
        <v>416</v>
      </c>
      <c r="Q15" s="71">
        <v>1033</v>
      </c>
      <c r="R15" s="342" t="s">
        <v>906</v>
      </c>
      <c r="S15" s="342" t="s">
        <v>906</v>
      </c>
      <c r="T15" s="70" t="s">
        <v>78</v>
      </c>
      <c r="U15" s="70" t="s">
        <v>78</v>
      </c>
      <c r="V15" s="71">
        <v>305</v>
      </c>
      <c r="W15" s="70" t="s">
        <v>804</v>
      </c>
      <c r="X15" s="70">
        <v>260</v>
      </c>
      <c r="Y15" s="72"/>
      <c r="Z15" s="446" t="s">
        <v>73</v>
      </c>
      <c r="AA15" s="452"/>
      <c r="AB15" s="73"/>
      <c r="AC15" s="170"/>
      <c r="AD15" s="170"/>
      <c r="AE15" s="170"/>
      <c r="AF15" s="170"/>
      <c r="AG15" s="170"/>
      <c r="AH15" s="170"/>
      <c r="AI15" s="170"/>
      <c r="AJ15" s="171"/>
      <c r="AK15" s="171"/>
      <c r="AL15" s="171"/>
      <c r="AM15" s="171"/>
      <c r="AN15" s="52"/>
      <c r="AO15" s="52"/>
      <c r="AP15" s="52"/>
      <c r="AQ15" s="52"/>
      <c r="AR15" s="52"/>
      <c r="AS15" s="52"/>
    </row>
    <row r="16" spans="1:45" s="53" customFormat="1" ht="21" customHeight="1" thickBot="1">
      <c r="A16" s="75"/>
      <c r="B16" s="448" t="s">
        <v>74</v>
      </c>
      <c r="C16" s="449"/>
      <c r="D16" s="76"/>
      <c r="E16" s="77">
        <f t="shared" si="3"/>
        <v>574</v>
      </c>
      <c r="F16" s="78">
        <v>218</v>
      </c>
      <c r="G16" s="78">
        <v>262</v>
      </c>
      <c r="H16" s="78">
        <v>45</v>
      </c>
      <c r="I16" s="78">
        <v>1</v>
      </c>
      <c r="J16" s="79" t="s">
        <v>76</v>
      </c>
      <c r="K16" s="79" t="s">
        <v>76</v>
      </c>
      <c r="L16" s="78">
        <v>31</v>
      </c>
      <c r="M16" s="78">
        <v>3</v>
      </c>
      <c r="N16" s="78">
        <v>14</v>
      </c>
      <c r="O16" s="78">
        <v>9688</v>
      </c>
      <c r="P16" s="78">
        <v>746</v>
      </c>
      <c r="Q16" s="78">
        <v>6939</v>
      </c>
      <c r="R16" s="249" t="s">
        <v>906</v>
      </c>
      <c r="S16" s="249" t="s">
        <v>906</v>
      </c>
      <c r="T16" s="79" t="s">
        <v>76</v>
      </c>
      <c r="U16" s="79" t="s">
        <v>76</v>
      </c>
      <c r="V16" s="78">
        <v>1186</v>
      </c>
      <c r="W16" s="78">
        <v>17</v>
      </c>
      <c r="X16" s="78">
        <v>234</v>
      </c>
      <c r="Y16" s="80"/>
      <c r="Z16" s="448" t="s">
        <v>74</v>
      </c>
      <c r="AA16" s="449"/>
      <c r="AB16" s="81"/>
      <c r="AC16" s="170"/>
      <c r="AD16" s="170"/>
      <c r="AE16" s="170"/>
      <c r="AF16" s="170"/>
      <c r="AG16" s="170"/>
      <c r="AH16" s="170"/>
      <c r="AI16" s="170"/>
      <c r="AJ16" s="171"/>
      <c r="AK16" s="171"/>
      <c r="AL16" s="171"/>
      <c r="AM16" s="171"/>
      <c r="AN16" s="52"/>
      <c r="AO16" s="52"/>
      <c r="AP16" s="52"/>
      <c r="AQ16" s="52"/>
      <c r="AR16" s="52"/>
      <c r="AS16" s="52"/>
    </row>
    <row r="17" spans="1:28" ht="13.5">
      <c r="A17" s="200" t="s">
        <v>334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99" t="s">
        <v>334</v>
      </c>
    </row>
    <row r="18" spans="1:28" ht="13.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3.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3.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3.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3.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3.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3.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3.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28" ht="13.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8" ht="13.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3.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3.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3.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3.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13.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="169" customFormat="1" ht="13.5"/>
    <row r="34" s="169" customFormat="1" ht="13.5"/>
    <row r="35" s="169" customFormat="1" ht="13.5"/>
    <row r="36" s="169" customFormat="1" ht="13.5"/>
    <row r="37" s="169" customFormat="1" ht="13.5"/>
    <row r="38" s="169" customFormat="1" ht="13.5"/>
    <row r="39" s="169" customFormat="1" ht="13.5"/>
    <row r="40" s="169" customFormat="1" ht="13.5"/>
    <row r="41" s="169" customFormat="1" ht="13.5"/>
    <row r="42" s="169" customFormat="1" ht="13.5"/>
    <row r="43" s="169" customFormat="1" ht="13.5"/>
    <row r="44" s="169" customFormat="1" ht="13.5"/>
    <row r="45" s="169" customFormat="1" ht="13.5"/>
    <row r="46" s="169" customFormat="1" ht="13.5"/>
    <row r="47" s="169" customFormat="1" ht="13.5"/>
    <row r="48" s="169" customFormat="1" ht="13.5"/>
    <row r="49" s="169" customFormat="1" ht="13.5"/>
    <row r="50" s="169" customFormat="1" ht="13.5"/>
    <row r="51" s="169" customFormat="1" ht="13.5"/>
    <row r="52" s="169" customFormat="1" ht="13.5"/>
    <row r="53" s="169" customFormat="1" ht="13.5"/>
  </sheetData>
  <mergeCells count="23">
    <mergeCell ref="Z13:AA13"/>
    <mergeCell ref="Z14:AA14"/>
    <mergeCell ref="Z15:AA15"/>
    <mergeCell ref="Z16:AA16"/>
    <mergeCell ref="Z7:AA7"/>
    <mergeCell ref="Z8:AA8"/>
    <mergeCell ref="Z12:AA12"/>
    <mergeCell ref="Y4:AB6"/>
    <mergeCell ref="B15:C15"/>
    <mergeCell ref="B16:C16"/>
    <mergeCell ref="B7:C7"/>
    <mergeCell ref="B8:C8"/>
    <mergeCell ref="B12:C12"/>
    <mergeCell ref="B13:C13"/>
    <mergeCell ref="O5:O6"/>
    <mergeCell ref="P5:P6"/>
    <mergeCell ref="O4:X4"/>
    <mergeCell ref="B14:C14"/>
    <mergeCell ref="A3:C3"/>
    <mergeCell ref="A4:C6"/>
    <mergeCell ref="E4:M4"/>
    <mergeCell ref="E5:E6"/>
    <mergeCell ref="F5:F6"/>
  </mergeCells>
  <hyperlinks>
    <hyperlink ref="AB17" location="目次!A1" display="＜戻る＞"/>
    <hyperlink ref="A17" location="目次!A1" display="＜戻る＞"/>
  </hyperlinks>
  <printOptions/>
  <pageMargins left="0.53" right="0.42" top="1" bottom="1" header="0.512" footer="0.512"/>
  <pageSetup blackAndWhite="1" horizontalDpi="600" verticalDpi="600" orientation="portrait" paperSize="9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"/>
  <sheetViews>
    <sheetView zoomScale="120" zoomScaleNormal="120" workbookViewId="0" topLeftCell="A1">
      <selection activeCell="AF9" sqref="AF9"/>
    </sheetView>
  </sheetViews>
  <sheetFormatPr defaultColWidth="9.00390625" defaultRowHeight="13.5"/>
  <cols>
    <col min="1" max="2" width="1.625" style="257" customWidth="1"/>
    <col min="3" max="3" width="14.75390625" style="257" customWidth="1"/>
    <col min="4" max="4" width="1.625" style="257" customWidth="1"/>
    <col min="5" max="5" width="6.875" style="257" customWidth="1"/>
    <col min="6" max="6" width="5.75390625" style="257" customWidth="1"/>
    <col min="7" max="7" width="5.25390625" style="257" customWidth="1"/>
    <col min="8" max="8" width="5.75390625" style="257" customWidth="1"/>
    <col min="9" max="9" width="6.125" style="257" customWidth="1"/>
    <col min="10" max="10" width="7.125" style="257" customWidth="1"/>
    <col min="11" max="11" width="6.875" style="257" customWidth="1"/>
    <col min="12" max="12" width="6.625" style="257" customWidth="1"/>
    <col min="13" max="13" width="6.375" style="257" customWidth="1"/>
    <col min="14" max="14" width="6.00390625" style="257" customWidth="1"/>
    <col min="15" max="15" width="6.25390625" style="257" customWidth="1"/>
    <col min="16" max="16" width="6.00390625" style="257" customWidth="1"/>
    <col min="17" max="17" width="6.75390625" style="257" customWidth="1"/>
    <col min="18" max="18" width="6.25390625" style="257" customWidth="1"/>
    <col min="19" max="19" width="6.375" style="257" customWidth="1"/>
    <col min="20" max="20" width="7.00390625" style="257" customWidth="1"/>
    <col min="21" max="21" width="6.375" style="257" customWidth="1"/>
    <col min="22" max="22" width="7.875" style="257" customWidth="1"/>
    <col min="23" max="23" width="6.875" style="257" customWidth="1"/>
    <col min="24" max="24" width="7.25390625" style="257" customWidth="1"/>
    <col min="25" max="25" width="6.50390625" style="257" customWidth="1"/>
    <col min="26" max="26" width="6.125" style="257" customWidth="1"/>
    <col min="27" max="27" width="5.625" style="257" customWidth="1"/>
    <col min="28" max="28" width="6.125" style="257" customWidth="1"/>
    <col min="29" max="29" width="2.75390625" style="257" customWidth="1"/>
    <col min="30" max="30" width="14.625" style="257" customWidth="1"/>
    <col min="31" max="16384" width="9.00390625" style="257" customWidth="1"/>
  </cols>
  <sheetData>
    <row r="1" spans="1:30" ht="17.25">
      <c r="A1" s="82" t="s">
        <v>80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</row>
    <row r="2" spans="1:30" s="97" customFormat="1" ht="18" customHeight="1" thickBot="1">
      <c r="A2" s="50" t="s">
        <v>880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</row>
    <row r="3" spans="1:30" s="97" customFormat="1" ht="18" customHeight="1">
      <c r="A3" s="259"/>
      <c r="B3" s="458" t="s">
        <v>824</v>
      </c>
      <c r="C3" s="458"/>
      <c r="D3" s="260"/>
      <c r="E3" s="403" t="s">
        <v>775</v>
      </c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03" t="s">
        <v>828</v>
      </c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57" t="s">
        <v>824</v>
      </c>
      <c r="AD3" s="458"/>
    </row>
    <row r="4" spans="1:30" s="97" customFormat="1" ht="30.75" customHeight="1">
      <c r="A4" s="261"/>
      <c r="B4" s="460"/>
      <c r="C4" s="460"/>
      <c r="D4" s="262"/>
      <c r="E4" s="115" t="s">
        <v>235</v>
      </c>
      <c r="F4" s="117" t="s">
        <v>819</v>
      </c>
      <c r="G4" s="115" t="s">
        <v>183</v>
      </c>
      <c r="H4" s="115" t="s">
        <v>92</v>
      </c>
      <c r="I4" s="115" t="s">
        <v>188</v>
      </c>
      <c r="J4" s="254" t="s">
        <v>820</v>
      </c>
      <c r="K4" s="117" t="s">
        <v>827</v>
      </c>
      <c r="L4" s="116" t="s">
        <v>128</v>
      </c>
      <c r="M4" s="117" t="s">
        <v>821</v>
      </c>
      <c r="N4" s="117" t="s">
        <v>822</v>
      </c>
      <c r="O4" s="255" t="s">
        <v>823</v>
      </c>
      <c r="P4" s="255" t="s">
        <v>202</v>
      </c>
      <c r="Q4" s="224" t="s">
        <v>235</v>
      </c>
      <c r="R4" s="273" t="s">
        <v>819</v>
      </c>
      <c r="S4" s="224" t="s">
        <v>183</v>
      </c>
      <c r="T4" s="224" t="s">
        <v>92</v>
      </c>
      <c r="U4" s="224" t="s">
        <v>188</v>
      </c>
      <c r="V4" s="274" t="s">
        <v>820</v>
      </c>
      <c r="W4" s="273" t="s">
        <v>827</v>
      </c>
      <c r="X4" s="275" t="s">
        <v>128</v>
      </c>
      <c r="Y4" s="273" t="s">
        <v>821</v>
      </c>
      <c r="Z4" s="273" t="s">
        <v>822</v>
      </c>
      <c r="AA4" s="276" t="s">
        <v>823</v>
      </c>
      <c r="AB4" s="276" t="s">
        <v>202</v>
      </c>
      <c r="AC4" s="459"/>
      <c r="AD4" s="460"/>
    </row>
    <row r="5" spans="1:30" s="263" customFormat="1" ht="18" customHeight="1">
      <c r="A5" s="379"/>
      <c r="B5" s="461" t="s">
        <v>235</v>
      </c>
      <c r="C5" s="461"/>
      <c r="D5" s="379"/>
      <c r="E5" s="380">
        <f>SUM(E6:E19)</f>
        <v>13655</v>
      </c>
      <c r="F5" s="381">
        <f>SUM(F6:F19)</f>
        <v>4</v>
      </c>
      <c r="G5" s="382" t="s">
        <v>989</v>
      </c>
      <c r="H5" s="381">
        <f>SUM(H6:H19)</f>
        <v>857</v>
      </c>
      <c r="I5" s="381">
        <f aca="true" t="shared" si="0" ref="I5:P5">SUM(I6:I19)</f>
        <v>488</v>
      </c>
      <c r="J5" s="381">
        <f t="shared" si="0"/>
        <v>19</v>
      </c>
      <c r="K5" s="381">
        <f t="shared" si="0"/>
        <v>342</v>
      </c>
      <c r="L5" s="381">
        <f t="shared" si="0"/>
        <v>6107</v>
      </c>
      <c r="M5" s="381">
        <f t="shared" si="0"/>
        <v>190</v>
      </c>
      <c r="N5" s="381">
        <f t="shared" si="0"/>
        <v>1219</v>
      </c>
      <c r="O5" s="381">
        <f t="shared" si="0"/>
        <v>4369</v>
      </c>
      <c r="P5" s="381">
        <f t="shared" si="0"/>
        <v>60</v>
      </c>
      <c r="Q5" s="381">
        <v>134996</v>
      </c>
      <c r="R5" s="381">
        <v>44</v>
      </c>
      <c r="S5" s="382" t="s">
        <v>236</v>
      </c>
      <c r="T5" s="381">
        <v>7918</v>
      </c>
      <c r="U5" s="381">
        <v>15173</v>
      </c>
      <c r="V5" s="381">
        <v>795</v>
      </c>
      <c r="W5" s="381">
        <v>10198</v>
      </c>
      <c r="X5" s="381">
        <v>44915</v>
      </c>
      <c r="Y5" s="381">
        <v>2543</v>
      </c>
      <c r="Z5" s="381">
        <v>4071</v>
      </c>
      <c r="AA5" s="381">
        <v>46086</v>
      </c>
      <c r="AB5" s="381">
        <v>3253</v>
      </c>
      <c r="AC5" s="462" t="s">
        <v>235</v>
      </c>
      <c r="AD5" s="463"/>
    </row>
    <row r="6" spans="1:30" s="97" customFormat="1" ht="18" customHeight="1">
      <c r="A6" s="66"/>
      <c r="B6" s="66"/>
      <c r="C6" s="264" t="s">
        <v>806</v>
      </c>
      <c r="D6" s="66"/>
      <c r="E6" s="267">
        <f>SUM(F6:P6)</f>
        <v>949</v>
      </c>
      <c r="F6" s="268" t="s">
        <v>253</v>
      </c>
      <c r="G6" s="268" t="s">
        <v>253</v>
      </c>
      <c r="H6" s="269">
        <v>55</v>
      </c>
      <c r="I6" s="269">
        <v>68</v>
      </c>
      <c r="J6" s="268" t="s">
        <v>253</v>
      </c>
      <c r="K6" s="269">
        <v>30</v>
      </c>
      <c r="L6" s="269">
        <v>418</v>
      </c>
      <c r="M6" s="269">
        <v>22</v>
      </c>
      <c r="N6" s="269">
        <v>32</v>
      </c>
      <c r="O6" s="269">
        <v>324</v>
      </c>
      <c r="P6" s="268" t="s">
        <v>253</v>
      </c>
      <c r="Q6" s="277">
        <v>14470</v>
      </c>
      <c r="R6" s="268" t="s">
        <v>253</v>
      </c>
      <c r="S6" s="268" t="s">
        <v>253</v>
      </c>
      <c r="T6" s="269">
        <v>885</v>
      </c>
      <c r="U6" s="269">
        <v>2711</v>
      </c>
      <c r="V6" s="268" t="s">
        <v>253</v>
      </c>
      <c r="W6" s="269">
        <v>1060</v>
      </c>
      <c r="X6" s="269">
        <v>2553</v>
      </c>
      <c r="Y6" s="269">
        <v>423</v>
      </c>
      <c r="Z6" s="269">
        <v>157</v>
      </c>
      <c r="AA6" s="269">
        <v>6681</v>
      </c>
      <c r="AB6" s="268" t="s">
        <v>253</v>
      </c>
      <c r="AC6" s="72"/>
      <c r="AD6" s="74" t="s">
        <v>806</v>
      </c>
    </row>
    <row r="7" spans="1:30" s="97" customFormat="1" ht="18" customHeight="1">
      <c r="A7" s="66"/>
      <c r="B7" s="66"/>
      <c r="C7" s="264" t="s">
        <v>807</v>
      </c>
      <c r="D7" s="66"/>
      <c r="E7" s="267">
        <f aca="true" t="shared" si="1" ref="E7:E19">SUM(F7:P7)</f>
        <v>943</v>
      </c>
      <c r="F7" s="268" t="s">
        <v>253</v>
      </c>
      <c r="G7" s="268" t="s">
        <v>253</v>
      </c>
      <c r="H7" s="269">
        <v>61</v>
      </c>
      <c r="I7" s="269">
        <v>58</v>
      </c>
      <c r="J7" s="268" t="s">
        <v>253</v>
      </c>
      <c r="K7" s="269">
        <v>16</v>
      </c>
      <c r="L7" s="269">
        <v>392</v>
      </c>
      <c r="M7" s="269">
        <v>16</v>
      </c>
      <c r="N7" s="269">
        <v>87</v>
      </c>
      <c r="O7" s="269">
        <v>313</v>
      </c>
      <c r="P7" s="268" t="s">
        <v>253</v>
      </c>
      <c r="Q7" s="277">
        <v>11035</v>
      </c>
      <c r="R7" s="268" t="s">
        <v>253</v>
      </c>
      <c r="S7" s="278" t="s">
        <v>253</v>
      </c>
      <c r="T7" s="269">
        <v>540</v>
      </c>
      <c r="U7" s="269">
        <v>3544</v>
      </c>
      <c r="V7" s="268" t="s">
        <v>253</v>
      </c>
      <c r="W7" s="269">
        <v>1003</v>
      </c>
      <c r="X7" s="269">
        <v>2513</v>
      </c>
      <c r="Y7" s="269">
        <v>212</v>
      </c>
      <c r="Z7" s="269">
        <v>215</v>
      </c>
      <c r="AA7" s="269">
        <v>3008</v>
      </c>
      <c r="AB7" s="268" t="s">
        <v>253</v>
      </c>
      <c r="AC7" s="72"/>
      <c r="AD7" s="74" t="s">
        <v>807</v>
      </c>
    </row>
    <row r="8" spans="1:30" s="97" customFormat="1" ht="18" customHeight="1">
      <c r="A8" s="66"/>
      <c r="B8" s="66"/>
      <c r="C8" s="264" t="s">
        <v>808</v>
      </c>
      <c r="D8" s="66"/>
      <c r="E8" s="267">
        <f t="shared" si="1"/>
        <v>1782</v>
      </c>
      <c r="F8" s="269">
        <v>1</v>
      </c>
      <c r="G8" s="268" t="s">
        <v>253</v>
      </c>
      <c r="H8" s="269">
        <v>126</v>
      </c>
      <c r="I8" s="269">
        <v>76</v>
      </c>
      <c r="J8" s="269">
        <v>1</v>
      </c>
      <c r="K8" s="269">
        <v>40</v>
      </c>
      <c r="L8" s="269">
        <v>752</v>
      </c>
      <c r="M8" s="269">
        <v>17</v>
      </c>
      <c r="N8" s="269">
        <v>238</v>
      </c>
      <c r="O8" s="269">
        <v>531</v>
      </c>
      <c r="P8" s="268" t="s">
        <v>253</v>
      </c>
      <c r="Q8" s="277">
        <v>16417</v>
      </c>
      <c r="R8" s="349">
        <v>9</v>
      </c>
      <c r="S8" s="278" t="s">
        <v>253</v>
      </c>
      <c r="T8" s="269">
        <v>1073</v>
      </c>
      <c r="U8" s="269">
        <v>1163</v>
      </c>
      <c r="V8" s="349">
        <v>233</v>
      </c>
      <c r="W8" s="269">
        <v>1135</v>
      </c>
      <c r="X8" s="269">
        <v>5195</v>
      </c>
      <c r="Y8" s="269">
        <v>271</v>
      </c>
      <c r="Z8" s="269">
        <v>635</v>
      </c>
      <c r="AA8" s="269">
        <v>6703</v>
      </c>
      <c r="AB8" s="268" t="s">
        <v>253</v>
      </c>
      <c r="AC8" s="72"/>
      <c r="AD8" s="74" t="s">
        <v>808</v>
      </c>
    </row>
    <row r="9" spans="1:30" s="97" customFormat="1" ht="18" customHeight="1">
      <c r="A9" s="66"/>
      <c r="B9" s="66"/>
      <c r="C9" s="264" t="s">
        <v>809</v>
      </c>
      <c r="D9" s="66"/>
      <c r="E9" s="267">
        <f t="shared" si="1"/>
        <v>2235</v>
      </c>
      <c r="F9" s="268" t="s">
        <v>253</v>
      </c>
      <c r="G9" s="268" t="s">
        <v>253</v>
      </c>
      <c r="H9" s="269">
        <v>139</v>
      </c>
      <c r="I9" s="269">
        <v>96</v>
      </c>
      <c r="J9" s="268" t="s">
        <v>253</v>
      </c>
      <c r="K9" s="269">
        <v>47</v>
      </c>
      <c r="L9" s="269">
        <v>1023</v>
      </c>
      <c r="M9" s="269">
        <v>38</v>
      </c>
      <c r="N9" s="269">
        <v>234</v>
      </c>
      <c r="O9" s="269">
        <v>658</v>
      </c>
      <c r="P9" s="268" t="s">
        <v>253</v>
      </c>
      <c r="Q9" s="277">
        <v>20302</v>
      </c>
      <c r="R9" s="278" t="s">
        <v>253</v>
      </c>
      <c r="S9" s="278" t="s">
        <v>253</v>
      </c>
      <c r="T9" s="269">
        <v>999</v>
      </c>
      <c r="U9" s="269">
        <v>4028</v>
      </c>
      <c r="V9" s="268" t="s">
        <v>253</v>
      </c>
      <c r="W9" s="269">
        <v>1677</v>
      </c>
      <c r="X9" s="269">
        <v>6988</v>
      </c>
      <c r="Y9" s="269">
        <v>554</v>
      </c>
      <c r="Z9" s="269">
        <v>981</v>
      </c>
      <c r="AA9" s="269">
        <v>5075</v>
      </c>
      <c r="AB9" s="268" t="s">
        <v>253</v>
      </c>
      <c r="AC9" s="72"/>
      <c r="AD9" s="74" t="s">
        <v>809</v>
      </c>
    </row>
    <row r="10" spans="1:30" s="97" customFormat="1" ht="18" customHeight="1">
      <c r="A10" s="66"/>
      <c r="B10" s="66"/>
      <c r="C10" s="264" t="s">
        <v>810</v>
      </c>
      <c r="D10" s="66"/>
      <c r="E10" s="267">
        <f t="shared" si="1"/>
        <v>3029</v>
      </c>
      <c r="F10" s="269">
        <v>2</v>
      </c>
      <c r="G10" s="268" t="s">
        <v>253</v>
      </c>
      <c r="H10" s="269">
        <v>248</v>
      </c>
      <c r="I10" s="269">
        <v>121</v>
      </c>
      <c r="J10" s="269">
        <v>2</v>
      </c>
      <c r="K10" s="269">
        <v>69</v>
      </c>
      <c r="L10" s="269">
        <v>1279</v>
      </c>
      <c r="M10" s="269">
        <v>32</v>
      </c>
      <c r="N10" s="269">
        <v>316</v>
      </c>
      <c r="O10" s="269">
        <v>960</v>
      </c>
      <c r="P10" s="268" t="s">
        <v>253</v>
      </c>
      <c r="Q10" s="277">
        <v>28642</v>
      </c>
      <c r="R10" s="349">
        <v>24</v>
      </c>
      <c r="S10" s="278" t="s">
        <v>253</v>
      </c>
      <c r="T10" s="269">
        <v>2299</v>
      </c>
      <c r="U10" s="269">
        <v>2775</v>
      </c>
      <c r="V10" s="349">
        <v>128</v>
      </c>
      <c r="W10" s="269">
        <v>2882</v>
      </c>
      <c r="X10" s="269">
        <v>10759</v>
      </c>
      <c r="Y10" s="269">
        <v>348</v>
      </c>
      <c r="Z10" s="269">
        <v>928</v>
      </c>
      <c r="AA10" s="269">
        <v>8499</v>
      </c>
      <c r="AB10" s="268" t="s">
        <v>253</v>
      </c>
      <c r="AC10" s="72"/>
      <c r="AD10" s="74" t="s">
        <v>810</v>
      </c>
    </row>
    <row r="11" spans="1:30" s="97" customFormat="1" ht="18" customHeight="1">
      <c r="A11" s="66"/>
      <c r="B11" s="66"/>
      <c r="C11" s="264" t="s">
        <v>811</v>
      </c>
      <c r="D11" s="66"/>
      <c r="E11" s="267">
        <f t="shared" si="1"/>
        <v>494</v>
      </c>
      <c r="F11" s="268" t="s">
        <v>253</v>
      </c>
      <c r="G11" s="268" t="s">
        <v>253</v>
      </c>
      <c r="H11" s="269">
        <v>35</v>
      </c>
      <c r="I11" s="269">
        <v>10</v>
      </c>
      <c r="J11" s="268" t="s">
        <v>253</v>
      </c>
      <c r="K11" s="269">
        <v>8</v>
      </c>
      <c r="L11" s="269">
        <v>249</v>
      </c>
      <c r="M11" s="269">
        <v>9</v>
      </c>
      <c r="N11" s="269">
        <v>40</v>
      </c>
      <c r="O11" s="269">
        <v>143</v>
      </c>
      <c r="P11" s="268" t="s">
        <v>253</v>
      </c>
      <c r="Q11" s="277">
        <v>2851</v>
      </c>
      <c r="R11" s="278" t="s">
        <v>253</v>
      </c>
      <c r="S11" s="278" t="s">
        <v>253</v>
      </c>
      <c r="T11" s="269">
        <v>345</v>
      </c>
      <c r="U11" s="269">
        <v>41</v>
      </c>
      <c r="V11" s="268" t="s">
        <v>253</v>
      </c>
      <c r="W11" s="269">
        <v>127</v>
      </c>
      <c r="X11" s="269">
        <v>1441</v>
      </c>
      <c r="Y11" s="269">
        <v>57</v>
      </c>
      <c r="Z11" s="269">
        <v>102</v>
      </c>
      <c r="AA11" s="269">
        <v>738</v>
      </c>
      <c r="AB11" s="268" t="s">
        <v>253</v>
      </c>
      <c r="AC11" s="72"/>
      <c r="AD11" s="74" t="s">
        <v>811</v>
      </c>
    </row>
    <row r="12" spans="1:30" s="97" customFormat="1" ht="18" customHeight="1">
      <c r="A12" s="66"/>
      <c r="B12" s="66"/>
      <c r="C12" s="264" t="s">
        <v>812</v>
      </c>
      <c r="D12" s="66"/>
      <c r="E12" s="267">
        <f t="shared" si="1"/>
        <v>565</v>
      </c>
      <c r="F12" s="268" t="s">
        <v>253</v>
      </c>
      <c r="G12" s="268" t="s">
        <v>253</v>
      </c>
      <c r="H12" s="269">
        <v>40</v>
      </c>
      <c r="I12" s="269">
        <v>11</v>
      </c>
      <c r="J12" s="268" t="s">
        <v>253</v>
      </c>
      <c r="K12" s="269">
        <v>5</v>
      </c>
      <c r="L12" s="269">
        <v>268</v>
      </c>
      <c r="M12" s="269">
        <v>6</v>
      </c>
      <c r="N12" s="268">
        <v>71</v>
      </c>
      <c r="O12" s="269">
        <v>164</v>
      </c>
      <c r="P12" s="268" t="s">
        <v>253</v>
      </c>
      <c r="Q12" s="277">
        <v>5868</v>
      </c>
      <c r="R12" s="278" t="s">
        <v>253</v>
      </c>
      <c r="S12" s="278" t="s">
        <v>253</v>
      </c>
      <c r="T12" s="269">
        <v>288</v>
      </c>
      <c r="U12" s="269">
        <v>98</v>
      </c>
      <c r="V12" s="268" t="s">
        <v>253</v>
      </c>
      <c r="W12" s="269">
        <v>132</v>
      </c>
      <c r="X12" s="269">
        <v>2075</v>
      </c>
      <c r="Y12" s="269">
        <v>63</v>
      </c>
      <c r="Z12" s="269">
        <v>216</v>
      </c>
      <c r="AA12" s="269">
        <v>2996</v>
      </c>
      <c r="AB12" s="268" t="s">
        <v>253</v>
      </c>
      <c r="AC12" s="72"/>
      <c r="AD12" s="74" t="s">
        <v>812</v>
      </c>
    </row>
    <row r="13" spans="1:30" s="97" customFormat="1" ht="18" customHeight="1">
      <c r="A13" s="66"/>
      <c r="B13" s="66"/>
      <c r="C13" s="264" t="s">
        <v>813</v>
      </c>
      <c r="D13" s="66"/>
      <c r="E13" s="267">
        <f t="shared" si="1"/>
        <v>485</v>
      </c>
      <c r="F13" s="268" t="s">
        <v>253</v>
      </c>
      <c r="G13" s="268" t="s">
        <v>253</v>
      </c>
      <c r="H13" s="269">
        <v>27</v>
      </c>
      <c r="I13" s="269">
        <v>12</v>
      </c>
      <c r="J13" s="268" t="s">
        <v>253</v>
      </c>
      <c r="K13" s="269">
        <v>10</v>
      </c>
      <c r="L13" s="269">
        <v>277</v>
      </c>
      <c r="M13" s="269">
        <v>2</v>
      </c>
      <c r="N13" s="269">
        <v>29</v>
      </c>
      <c r="O13" s="269">
        <v>128</v>
      </c>
      <c r="P13" s="268" t="s">
        <v>253</v>
      </c>
      <c r="Q13" s="277">
        <v>4049</v>
      </c>
      <c r="R13" s="278" t="s">
        <v>253</v>
      </c>
      <c r="S13" s="278" t="s">
        <v>253</v>
      </c>
      <c r="T13" s="269">
        <v>239</v>
      </c>
      <c r="U13" s="269">
        <v>444</v>
      </c>
      <c r="V13" s="268" t="s">
        <v>253</v>
      </c>
      <c r="W13" s="269">
        <v>263</v>
      </c>
      <c r="X13" s="269">
        <v>2335</v>
      </c>
      <c r="Y13" s="349">
        <v>2</v>
      </c>
      <c r="Z13" s="349">
        <v>74</v>
      </c>
      <c r="AA13" s="269">
        <v>692</v>
      </c>
      <c r="AB13" s="268" t="s">
        <v>253</v>
      </c>
      <c r="AC13" s="72"/>
      <c r="AD13" s="74" t="s">
        <v>813</v>
      </c>
    </row>
    <row r="14" spans="1:30" s="97" customFormat="1" ht="18" customHeight="1">
      <c r="A14" s="66"/>
      <c r="B14" s="66"/>
      <c r="C14" s="264" t="s">
        <v>814</v>
      </c>
      <c r="D14" s="66"/>
      <c r="E14" s="267">
        <f t="shared" si="1"/>
        <v>547</v>
      </c>
      <c r="F14" s="268" t="s">
        <v>253</v>
      </c>
      <c r="G14" s="268" t="s">
        <v>253</v>
      </c>
      <c r="H14" s="269">
        <v>32</v>
      </c>
      <c r="I14" s="269">
        <v>11</v>
      </c>
      <c r="J14" s="268" t="s">
        <v>253</v>
      </c>
      <c r="K14" s="269">
        <v>8</v>
      </c>
      <c r="L14" s="269">
        <v>285</v>
      </c>
      <c r="M14" s="269">
        <v>5</v>
      </c>
      <c r="N14" s="269">
        <v>45</v>
      </c>
      <c r="O14" s="269">
        <v>161</v>
      </c>
      <c r="P14" s="268" t="s">
        <v>253</v>
      </c>
      <c r="Q14" s="277">
        <v>4054</v>
      </c>
      <c r="R14" s="278" t="s">
        <v>253</v>
      </c>
      <c r="S14" s="278" t="s">
        <v>253</v>
      </c>
      <c r="T14" s="269">
        <v>291</v>
      </c>
      <c r="U14" s="269">
        <v>152</v>
      </c>
      <c r="V14" s="268" t="s">
        <v>253</v>
      </c>
      <c r="W14" s="269">
        <v>184</v>
      </c>
      <c r="X14" s="269">
        <v>1853</v>
      </c>
      <c r="Y14" s="269">
        <v>26</v>
      </c>
      <c r="Z14" s="269">
        <v>162</v>
      </c>
      <c r="AA14" s="269">
        <v>1386</v>
      </c>
      <c r="AB14" s="268" t="s">
        <v>253</v>
      </c>
      <c r="AC14" s="72"/>
      <c r="AD14" s="74" t="s">
        <v>814</v>
      </c>
    </row>
    <row r="15" spans="1:30" s="97" customFormat="1" ht="18" customHeight="1">
      <c r="A15" s="66"/>
      <c r="B15" s="66"/>
      <c r="C15" s="264" t="s">
        <v>815</v>
      </c>
      <c r="D15" s="66"/>
      <c r="E15" s="267">
        <f t="shared" si="1"/>
        <v>575</v>
      </c>
      <c r="F15" s="268" t="s">
        <v>253</v>
      </c>
      <c r="G15" s="268" t="s">
        <v>253</v>
      </c>
      <c r="H15" s="269">
        <v>31</v>
      </c>
      <c r="I15" s="269">
        <v>10</v>
      </c>
      <c r="J15" s="268" t="s">
        <v>253</v>
      </c>
      <c r="K15" s="269">
        <v>13</v>
      </c>
      <c r="L15" s="269">
        <v>290</v>
      </c>
      <c r="M15" s="269">
        <v>9</v>
      </c>
      <c r="N15" s="269">
        <v>25</v>
      </c>
      <c r="O15" s="269">
        <v>197</v>
      </c>
      <c r="P15" s="268" t="s">
        <v>253</v>
      </c>
      <c r="Q15" s="277">
        <v>4491</v>
      </c>
      <c r="R15" s="278" t="s">
        <v>253</v>
      </c>
      <c r="S15" s="278" t="s">
        <v>253</v>
      </c>
      <c r="T15" s="269">
        <v>318</v>
      </c>
      <c r="U15" s="269">
        <v>96</v>
      </c>
      <c r="V15" s="268" t="s">
        <v>253</v>
      </c>
      <c r="W15" s="269">
        <v>273</v>
      </c>
      <c r="X15" s="269">
        <v>2364</v>
      </c>
      <c r="Y15" s="269">
        <v>88</v>
      </c>
      <c r="Z15" s="269">
        <v>130</v>
      </c>
      <c r="AA15" s="269">
        <v>1222</v>
      </c>
      <c r="AB15" s="268" t="s">
        <v>253</v>
      </c>
      <c r="AC15" s="72"/>
      <c r="AD15" s="74" t="s">
        <v>815</v>
      </c>
    </row>
    <row r="16" spans="1:30" s="97" customFormat="1" ht="18" customHeight="1">
      <c r="A16" s="66"/>
      <c r="B16" s="66"/>
      <c r="C16" s="264" t="s">
        <v>816</v>
      </c>
      <c r="D16" s="66"/>
      <c r="E16" s="267">
        <f t="shared" si="1"/>
        <v>568</v>
      </c>
      <c r="F16" s="268" t="s">
        <v>253</v>
      </c>
      <c r="G16" s="268" t="s">
        <v>253</v>
      </c>
      <c r="H16" s="269">
        <v>24</v>
      </c>
      <c r="I16" s="269">
        <v>3</v>
      </c>
      <c r="J16" s="268" t="s">
        <v>253</v>
      </c>
      <c r="K16" s="269">
        <v>20</v>
      </c>
      <c r="L16" s="269">
        <v>309</v>
      </c>
      <c r="M16" s="269">
        <v>8</v>
      </c>
      <c r="N16" s="269">
        <v>38</v>
      </c>
      <c r="O16" s="269">
        <v>166</v>
      </c>
      <c r="P16" s="268" t="s">
        <v>253</v>
      </c>
      <c r="Q16" s="277">
        <v>4491</v>
      </c>
      <c r="R16" s="278" t="s">
        <v>253</v>
      </c>
      <c r="S16" s="278" t="s">
        <v>253</v>
      </c>
      <c r="T16" s="269">
        <v>437</v>
      </c>
      <c r="U16" s="269">
        <v>26</v>
      </c>
      <c r="V16" s="268" t="s">
        <v>253</v>
      </c>
      <c r="W16" s="269">
        <v>117</v>
      </c>
      <c r="X16" s="269">
        <v>2489</v>
      </c>
      <c r="Y16" s="269">
        <v>195</v>
      </c>
      <c r="Z16" s="269">
        <v>244</v>
      </c>
      <c r="AA16" s="269">
        <v>983</v>
      </c>
      <c r="AB16" s="268" t="s">
        <v>253</v>
      </c>
      <c r="AC16" s="72"/>
      <c r="AD16" s="74" t="s">
        <v>816</v>
      </c>
    </row>
    <row r="17" spans="1:30" s="97" customFormat="1" ht="18" customHeight="1">
      <c r="A17" s="66"/>
      <c r="B17" s="66"/>
      <c r="C17" s="264" t="s">
        <v>817</v>
      </c>
      <c r="D17" s="66"/>
      <c r="E17" s="267">
        <f t="shared" si="1"/>
        <v>605</v>
      </c>
      <c r="F17" s="269">
        <v>1</v>
      </c>
      <c r="G17" s="268" t="s">
        <v>253</v>
      </c>
      <c r="H17" s="269">
        <v>21</v>
      </c>
      <c r="I17" s="269">
        <v>5</v>
      </c>
      <c r="J17" s="268" t="s">
        <v>253</v>
      </c>
      <c r="K17" s="269">
        <v>17</v>
      </c>
      <c r="L17" s="269">
        <v>348</v>
      </c>
      <c r="M17" s="269">
        <v>18</v>
      </c>
      <c r="N17" s="269">
        <v>24</v>
      </c>
      <c r="O17" s="269">
        <v>171</v>
      </c>
      <c r="P17" s="268" t="s">
        <v>253</v>
      </c>
      <c r="Q17" s="277">
        <v>4269</v>
      </c>
      <c r="R17" s="349">
        <v>11</v>
      </c>
      <c r="S17" s="278" t="s">
        <v>253</v>
      </c>
      <c r="T17" s="269">
        <v>91</v>
      </c>
      <c r="U17" s="269">
        <v>40</v>
      </c>
      <c r="V17" s="268" t="s">
        <v>253</v>
      </c>
      <c r="W17" s="269">
        <v>86</v>
      </c>
      <c r="X17" s="269">
        <v>2747</v>
      </c>
      <c r="Y17" s="349">
        <v>179</v>
      </c>
      <c r="Z17" s="349">
        <v>134</v>
      </c>
      <c r="AA17" s="269">
        <v>981</v>
      </c>
      <c r="AB17" s="268" t="s">
        <v>253</v>
      </c>
      <c r="AC17" s="72"/>
      <c r="AD17" s="74" t="s">
        <v>817</v>
      </c>
    </row>
    <row r="18" spans="1:30" s="97" customFormat="1" ht="18" customHeight="1">
      <c r="A18" s="66"/>
      <c r="B18" s="66"/>
      <c r="C18" s="264" t="s">
        <v>826</v>
      </c>
      <c r="D18" s="66"/>
      <c r="E18" s="267">
        <f t="shared" si="1"/>
        <v>434</v>
      </c>
      <c r="F18" s="268" t="s">
        <v>253</v>
      </c>
      <c r="G18" s="268" t="s">
        <v>253</v>
      </c>
      <c r="H18" s="269">
        <v>18</v>
      </c>
      <c r="I18" s="269">
        <v>7</v>
      </c>
      <c r="J18" s="268" t="s">
        <v>253</v>
      </c>
      <c r="K18" s="269">
        <v>10</v>
      </c>
      <c r="L18" s="269">
        <v>217</v>
      </c>
      <c r="M18" s="269">
        <v>8</v>
      </c>
      <c r="N18" s="269">
        <v>34</v>
      </c>
      <c r="O18" s="269">
        <v>140</v>
      </c>
      <c r="P18" s="268" t="s">
        <v>253</v>
      </c>
      <c r="Q18" s="277">
        <v>2900</v>
      </c>
      <c r="R18" s="278" t="s">
        <v>253</v>
      </c>
      <c r="S18" s="278" t="s">
        <v>253</v>
      </c>
      <c r="T18" s="269">
        <v>113</v>
      </c>
      <c r="U18" s="269">
        <v>55</v>
      </c>
      <c r="V18" s="268" t="s">
        <v>253</v>
      </c>
      <c r="W18" s="269">
        <v>198</v>
      </c>
      <c r="X18" s="269">
        <v>1603</v>
      </c>
      <c r="Y18" s="269">
        <v>125</v>
      </c>
      <c r="Z18" s="269">
        <v>64</v>
      </c>
      <c r="AA18" s="269">
        <v>742</v>
      </c>
      <c r="AB18" s="268" t="s">
        <v>253</v>
      </c>
      <c r="AC18" s="72"/>
      <c r="AD18" s="74" t="s">
        <v>826</v>
      </c>
    </row>
    <row r="19" spans="1:30" s="97" customFormat="1" ht="18" customHeight="1" thickBot="1">
      <c r="A19" s="75"/>
      <c r="B19" s="75"/>
      <c r="C19" s="210" t="s">
        <v>818</v>
      </c>
      <c r="D19" s="75"/>
      <c r="E19" s="270">
        <f t="shared" si="1"/>
        <v>444</v>
      </c>
      <c r="F19" s="271" t="s">
        <v>253</v>
      </c>
      <c r="G19" s="271" t="s">
        <v>253</v>
      </c>
      <c r="H19" s="271" t="s">
        <v>253</v>
      </c>
      <c r="I19" s="271" t="s">
        <v>253</v>
      </c>
      <c r="J19" s="272">
        <v>16</v>
      </c>
      <c r="K19" s="272">
        <v>49</v>
      </c>
      <c r="L19" s="271" t="s">
        <v>253</v>
      </c>
      <c r="M19" s="271" t="s">
        <v>253</v>
      </c>
      <c r="N19" s="272">
        <v>6</v>
      </c>
      <c r="O19" s="272">
        <v>313</v>
      </c>
      <c r="P19" s="272">
        <v>60</v>
      </c>
      <c r="Q19" s="272">
        <v>11157</v>
      </c>
      <c r="R19" s="271" t="s">
        <v>253</v>
      </c>
      <c r="S19" s="271" t="s">
        <v>253</v>
      </c>
      <c r="T19" s="271" t="s">
        <v>253</v>
      </c>
      <c r="U19" s="271" t="s">
        <v>253</v>
      </c>
      <c r="V19" s="272">
        <v>434</v>
      </c>
      <c r="W19" s="272">
        <v>1061</v>
      </c>
      <c r="X19" s="271" t="s">
        <v>253</v>
      </c>
      <c r="Y19" s="271" t="s">
        <v>253</v>
      </c>
      <c r="Z19" s="272">
        <v>29</v>
      </c>
      <c r="AA19" s="272">
        <v>6380</v>
      </c>
      <c r="AB19" s="272">
        <v>3253</v>
      </c>
      <c r="AC19" s="80"/>
      <c r="AD19" s="210" t="s">
        <v>818</v>
      </c>
    </row>
    <row r="20" spans="1:30" ht="18" customHeight="1">
      <c r="A20" s="322" t="s">
        <v>334</v>
      </c>
      <c r="AD20" s="323" t="s">
        <v>334</v>
      </c>
    </row>
  </sheetData>
  <mergeCells count="6">
    <mergeCell ref="AC3:AD4"/>
    <mergeCell ref="B5:C5"/>
    <mergeCell ref="AC5:AD5"/>
    <mergeCell ref="E3:P3"/>
    <mergeCell ref="B3:C4"/>
    <mergeCell ref="Q3:AB3"/>
  </mergeCells>
  <hyperlinks>
    <hyperlink ref="A20" location="目次!A1" display="＜戻る＞"/>
    <hyperlink ref="AD20" location="目次!A1" display="＜戻る＞"/>
  </hyperlinks>
  <printOptions/>
  <pageMargins left="0.51" right="0.32" top="0.69" bottom="0.67" header="0.512" footer="0.51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64"/>
  <sheetViews>
    <sheetView zoomScale="120" zoomScaleNormal="120" zoomScaleSheetLayoutView="100" workbookViewId="0" topLeftCell="A1">
      <selection activeCell="C28" sqref="C28"/>
    </sheetView>
  </sheetViews>
  <sheetFormatPr defaultColWidth="9.00390625" defaultRowHeight="13.5"/>
  <cols>
    <col min="1" max="1" width="1.75390625" style="97" customWidth="1"/>
    <col min="2" max="2" width="2.25390625" style="53" customWidth="1"/>
    <col min="3" max="3" width="14.25390625" style="53" customWidth="1"/>
    <col min="4" max="4" width="2.125" style="53" customWidth="1"/>
    <col min="5" max="5" width="7.25390625" style="53" customWidth="1"/>
    <col min="6" max="6" width="8.125" style="53" customWidth="1"/>
    <col min="7" max="17" width="6.625" style="53" customWidth="1"/>
    <col min="18" max="18" width="8.125" style="53" customWidth="1"/>
    <col min="19" max="19" width="7.00390625" style="53" customWidth="1"/>
    <col min="20" max="20" width="6.625" style="53" customWidth="1"/>
    <col min="21" max="21" width="6.875" style="53" customWidth="1"/>
    <col min="22" max="22" width="6.75390625" style="53" customWidth="1"/>
    <col min="23" max="23" width="6.625" style="53" customWidth="1"/>
    <col min="24" max="24" width="6.875" style="53" customWidth="1"/>
    <col min="25" max="25" width="6.75390625" style="53" customWidth="1"/>
    <col min="26" max="26" width="7.125" style="53" customWidth="1"/>
    <col min="27" max="27" width="6.875" style="53" customWidth="1"/>
    <col min="28" max="28" width="6.75390625" style="53" customWidth="1"/>
    <col min="29" max="29" width="6.625" style="53" customWidth="1"/>
    <col min="30" max="30" width="2.00390625" style="179" customWidth="1"/>
    <col min="31" max="31" width="1.625" style="179" customWidth="1"/>
    <col min="32" max="32" width="6.625" style="179" customWidth="1"/>
    <col min="33" max="38" width="9.00390625" style="179" customWidth="1"/>
    <col min="39" max="16384" width="9.00390625" style="53" customWidth="1"/>
  </cols>
  <sheetData>
    <row r="1" spans="1:33" ht="18.75" customHeight="1">
      <c r="A1" s="82" t="s">
        <v>863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6.5" customHeight="1">
      <c r="A2" s="300" t="s">
        <v>829</v>
      </c>
      <c r="B2" s="48"/>
      <c r="C2" s="48"/>
      <c r="D2" s="48"/>
      <c r="E2" s="48"/>
      <c r="F2" s="48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  <c r="V2" s="84"/>
      <c r="W2" s="84"/>
      <c r="X2" s="84"/>
      <c r="Y2" s="84"/>
      <c r="Z2" s="84"/>
      <c r="AA2" s="84"/>
      <c r="AB2" s="49"/>
      <c r="AC2" s="49"/>
      <c r="AD2" s="49"/>
      <c r="AE2" s="49"/>
      <c r="AF2" s="49"/>
      <c r="AG2" s="49"/>
    </row>
    <row r="3" spans="1:33" ht="3" customHeight="1" thickBot="1">
      <c r="A3" s="480" t="s">
        <v>94</v>
      </c>
      <c r="B3" s="480"/>
      <c r="C3" s="480"/>
      <c r="D3" s="480"/>
      <c r="E3" s="480"/>
      <c r="F3" s="300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84"/>
      <c r="W3" s="84"/>
      <c r="X3" s="84"/>
      <c r="Y3" s="84"/>
      <c r="Z3" s="84"/>
      <c r="AA3" s="84"/>
      <c r="AB3" s="49"/>
      <c r="AC3" s="49"/>
      <c r="AD3" s="49"/>
      <c r="AE3" s="49"/>
      <c r="AF3" s="49"/>
      <c r="AG3" s="49"/>
    </row>
    <row r="4" spans="1:33" ht="15" customHeight="1">
      <c r="A4" s="482" t="s">
        <v>81</v>
      </c>
      <c r="B4" s="414"/>
      <c r="C4" s="414"/>
      <c r="D4" s="483"/>
      <c r="E4" s="403" t="s">
        <v>82</v>
      </c>
      <c r="F4" s="44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81"/>
      <c r="R4" s="403" t="s">
        <v>83</v>
      </c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68" t="s">
        <v>81</v>
      </c>
      <c r="AE4" s="414"/>
      <c r="AF4" s="414"/>
      <c r="AG4" s="414"/>
    </row>
    <row r="5" spans="1:33" ht="12" customHeight="1">
      <c r="A5" s="415"/>
      <c r="B5" s="415"/>
      <c r="C5" s="415"/>
      <c r="D5" s="484"/>
      <c r="E5" s="442" t="s">
        <v>235</v>
      </c>
      <c r="F5" s="486" t="s">
        <v>982</v>
      </c>
      <c r="G5" s="85" t="s">
        <v>95</v>
      </c>
      <c r="H5" s="85" t="s">
        <v>96</v>
      </c>
      <c r="I5" s="85" t="s">
        <v>97</v>
      </c>
      <c r="J5" s="86" t="s">
        <v>98</v>
      </c>
      <c r="K5" s="86" t="s">
        <v>99</v>
      </c>
      <c r="L5" s="86" t="s">
        <v>100</v>
      </c>
      <c r="M5" s="86" t="s">
        <v>101</v>
      </c>
      <c r="N5" s="86" t="s">
        <v>102</v>
      </c>
      <c r="O5" s="86" t="s">
        <v>103</v>
      </c>
      <c r="P5" s="86" t="s">
        <v>104</v>
      </c>
      <c r="Q5" s="87" t="s">
        <v>105</v>
      </c>
      <c r="R5" s="442" t="s">
        <v>235</v>
      </c>
      <c r="S5" s="85" t="s">
        <v>95</v>
      </c>
      <c r="T5" s="85" t="s">
        <v>96</v>
      </c>
      <c r="U5" s="85" t="s">
        <v>97</v>
      </c>
      <c r="V5" s="86" t="s">
        <v>98</v>
      </c>
      <c r="W5" s="86" t="s">
        <v>99</v>
      </c>
      <c r="X5" s="86" t="s">
        <v>100</v>
      </c>
      <c r="Y5" s="86" t="s">
        <v>101</v>
      </c>
      <c r="Z5" s="86" t="s">
        <v>102</v>
      </c>
      <c r="AA5" s="86" t="s">
        <v>103</v>
      </c>
      <c r="AB5" s="86" t="s">
        <v>104</v>
      </c>
      <c r="AC5" s="88" t="s">
        <v>105</v>
      </c>
      <c r="AD5" s="469"/>
      <c r="AE5" s="415"/>
      <c r="AF5" s="415"/>
      <c r="AG5" s="415"/>
    </row>
    <row r="6" spans="1:33" ht="12" customHeight="1">
      <c r="A6" s="416"/>
      <c r="B6" s="416"/>
      <c r="C6" s="416"/>
      <c r="D6" s="485"/>
      <c r="E6" s="479"/>
      <c r="F6" s="487"/>
      <c r="G6" s="89" t="s">
        <v>106</v>
      </c>
      <c r="H6" s="89" t="s">
        <v>107</v>
      </c>
      <c r="I6" s="89" t="s">
        <v>108</v>
      </c>
      <c r="J6" s="90" t="s">
        <v>84</v>
      </c>
      <c r="K6" s="90" t="s">
        <v>85</v>
      </c>
      <c r="L6" s="90" t="s">
        <v>86</v>
      </c>
      <c r="M6" s="90" t="s">
        <v>87</v>
      </c>
      <c r="N6" s="90" t="s">
        <v>88</v>
      </c>
      <c r="O6" s="90" t="s">
        <v>89</v>
      </c>
      <c r="P6" s="90" t="s">
        <v>90</v>
      </c>
      <c r="Q6" s="91" t="s">
        <v>91</v>
      </c>
      <c r="R6" s="479"/>
      <c r="S6" s="89" t="s">
        <v>106</v>
      </c>
      <c r="T6" s="89" t="s">
        <v>107</v>
      </c>
      <c r="U6" s="89" t="s">
        <v>108</v>
      </c>
      <c r="V6" s="90" t="s">
        <v>84</v>
      </c>
      <c r="W6" s="90" t="s">
        <v>85</v>
      </c>
      <c r="X6" s="90" t="s">
        <v>86</v>
      </c>
      <c r="Y6" s="90" t="s">
        <v>87</v>
      </c>
      <c r="Z6" s="90" t="s">
        <v>88</v>
      </c>
      <c r="AA6" s="90" t="s">
        <v>89</v>
      </c>
      <c r="AB6" s="90" t="s">
        <v>90</v>
      </c>
      <c r="AC6" s="92" t="s">
        <v>91</v>
      </c>
      <c r="AD6" s="470"/>
      <c r="AE6" s="416"/>
      <c r="AF6" s="416"/>
      <c r="AG6" s="416"/>
    </row>
    <row r="7" spans="1:38" s="251" customFormat="1" ht="21" customHeight="1">
      <c r="A7" s="478" t="s">
        <v>235</v>
      </c>
      <c r="B7" s="407"/>
      <c r="C7" s="407"/>
      <c r="D7" s="407"/>
      <c r="E7" s="383">
        <v>13655</v>
      </c>
      <c r="F7" s="384">
        <v>104</v>
      </c>
      <c r="G7" s="384">
        <v>5163</v>
      </c>
      <c r="H7" s="384">
        <f aca="true" t="shared" si="0" ref="H7:Q7">IF(SUM(H8:H18)=0,"－",SUM(H8:H18))</f>
        <v>2991</v>
      </c>
      <c r="I7" s="384">
        <f t="shared" si="0"/>
        <v>2711</v>
      </c>
      <c r="J7" s="384">
        <f t="shared" si="0"/>
        <v>1460</v>
      </c>
      <c r="K7" s="384">
        <f t="shared" si="0"/>
        <v>484</v>
      </c>
      <c r="L7" s="384">
        <f t="shared" si="0"/>
        <v>363</v>
      </c>
      <c r="M7" s="384">
        <f t="shared" si="0"/>
        <v>223</v>
      </c>
      <c r="N7" s="384">
        <f t="shared" si="0"/>
        <v>129</v>
      </c>
      <c r="O7" s="384">
        <f t="shared" si="0"/>
        <v>16</v>
      </c>
      <c r="P7" s="384">
        <f t="shared" si="0"/>
        <v>6</v>
      </c>
      <c r="Q7" s="384">
        <f t="shared" si="0"/>
        <v>5</v>
      </c>
      <c r="R7" s="384">
        <v>134996</v>
      </c>
      <c r="S7" s="384">
        <v>7987</v>
      </c>
      <c r="T7" s="384">
        <v>10208</v>
      </c>
      <c r="U7" s="384">
        <v>17547</v>
      </c>
      <c r="V7" s="384">
        <v>19395</v>
      </c>
      <c r="W7" s="384">
        <v>11483</v>
      </c>
      <c r="X7" s="384">
        <v>13558</v>
      </c>
      <c r="Y7" s="384">
        <v>14921</v>
      </c>
      <c r="Z7" s="384">
        <v>21745</v>
      </c>
      <c r="AA7" s="384">
        <v>5935</v>
      </c>
      <c r="AB7" s="384">
        <v>3880</v>
      </c>
      <c r="AC7" s="384">
        <v>8337</v>
      </c>
      <c r="AD7" s="471" t="s">
        <v>235</v>
      </c>
      <c r="AE7" s="472"/>
      <c r="AF7" s="472"/>
      <c r="AG7" s="472"/>
      <c r="AH7" s="250"/>
      <c r="AI7" s="250"/>
      <c r="AJ7" s="250"/>
      <c r="AK7" s="250"/>
      <c r="AL7" s="250"/>
    </row>
    <row r="8" spans="1:33" ht="21" customHeight="1">
      <c r="A8" s="474" t="s">
        <v>805</v>
      </c>
      <c r="B8" s="474"/>
      <c r="C8" s="465" t="s">
        <v>978</v>
      </c>
      <c r="D8" s="415"/>
      <c r="E8" s="94">
        <v>4</v>
      </c>
      <c r="F8" s="345" t="s">
        <v>77</v>
      </c>
      <c r="G8" s="70" t="s">
        <v>980</v>
      </c>
      <c r="H8" s="70" t="s">
        <v>980</v>
      </c>
      <c r="I8" s="70">
        <v>1</v>
      </c>
      <c r="J8" s="70">
        <v>3</v>
      </c>
      <c r="K8" s="70" t="s">
        <v>980</v>
      </c>
      <c r="L8" s="70" t="s">
        <v>980</v>
      </c>
      <c r="M8" s="70" t="s">
        <v>980</v>
      </c>
      <c r="N8" s="70" t="s">
        <v>980</v>
      </c>
      <c r="O8" s="70" t="s">
        <v>980</v>
      </c>
      <c r="P8" s="70" t="s">
        <v>980</v>
      </c>
      <c r="Q8" s="70" t="s">
        <v>980</v>
      </c>
      <c r="R8" s="70">
        <v>44</v>
      </c>
      <c r="S8" s="70" t="s">
        <v>980</v>
      </c>
      <c r="T8" s="70" t="s">
        <v>980</v>
      </c>
      <c r="U8" s="338">
        <v>9</v>
      </c>
      <c r="V8" s="338">
        <v>35</v>
      </c>
      <c r="W8" s="70" t="s">
        <v>980</v>
      </c>
      <c r="X8" s="70" t="s">
        <v>980</v>
      </c>
      <c r="Y8" s="70" t="s">
        <v>980</v>
      </c>
      <c r="Z8" s="70" t="s">
        <v>980</v>
      </c>
      <c r="AA8" s="70" t="s">
        <v>980</v>
      </c>
      <c r="AB8" s="70" t="s">
        <v>980</v>
      </c>
      <c r="AC8" s="70" t="s">
        <v>980</v>
      </c>
      <c r="AD8" s="473" t="s">
        <v>805</v>
      </c>
      <c r="AE8" s="474"/>
      <c r="AF8" s="465" t="s">
        <v>978</v>
      </c>
      <c r="AG8" s="415"/>
    </row>
    <row r="9" spans="1:39" ht="21" customHeight="1">
      <c r="A9" s="93"/>
      <c r="B9" s="10" t="s">
        <v>109</v>
      </c>
      <c r="C9" s="465" t="s">
        <v>183</v>
      </c>
      <c r="D9" s="415"/>
      <c r="E9" s="94" t="s">
        <v>77</v>
      </c>
      <c r="F9" s="345" t="s">
        <v>77</v>
      </c>
      <c r="G9" s="70" t="s">
        <v>77</v>
      </c>
      <c r="H9" s="70" t="s">
        <v>77</v>
      </c>
      <c r="I9" s="70" t="s">
        <v>77</v>
      </c>
      <c r="J9" s="70" t="s">
        <v>77</v>
      </c>
      <c r="K9" s="70" t="s">
        <v>77</v>
      </c>
      <c r="L9" s="70" t="s">
        <v>77</v>
      </c>
      <c r="M9" s="70" t="s">
        <v>77</v>
      </c>
      <c r="N9" s="70" t="s">
        <v>77</v>
      </c>
      <c r="O9" s="70" t="s">
        <v>77</v>
      </c>
      <c r="P9" s="70" t="s">
        <v>77</v>
      </c>
      <c r="Q9" s="70" t="s">
        <v>77</v>
      </c>
      <c r="R9" s="70" t="s">
        <v>907</v>
      </c>
      <c r="S9" s="70" t="s">
        <v>77</v>
      </c>
      <c r="T9" s="70" t="s">
        <v>77</v>
      </c>
      <c r="U9" s="70" t="s">
        <v>77</v>
      </c>
      <c r="V9" s="70" t="s">
        <v>77</v>
      </c>
      <c r="W9" s="70" t="s">
        <v>77</v>
      </c>
      <c r="X9" s="70" t="s">
        <v>77</v>
      </c>
      <c r="Y9" s="70" t="s">
        <v>77</v>
      </c>
      <c r="Z9" s="70" t="s">
        <v>77</v>
      </c>
      <c r="AA9" s="70" t="s">
        <v>77</v>
      </c>
      <c r="AB9" s="70" t="s">
        <v>77</v>
      </c>
      <c r="AC9" s="70" t="s">
        <v>77</v>
      </c>
      <c r="AD9" s="279"/>
      <c r="AE9" s="10" t="s">
        <v>109</v>
      </c>
      <c r="AF9" s="465" t="s">
        <v>183</v>
      </c>
      <c r="AG9" s="415"/>
      <c r="AH9" s="177"/>
      <c r="AI9" s="177"/>
      <c r="AJ9" s="177"/>
      <c r="AK9" s="177"/>
      <c r="AL9" s="177"/>
      <c r="AM9" s="95"/>
    </row>
    <row r="10" spans="1:33" ht="21" customHeight="1">
      <c r="A10" s="93"/>
      <c r="B10" s="10" t="s">
        <v>110</v>
      </c>
      <c r="C10" s="465" t="s">
        <v>92</v>
      </c>
      <c r="D10" s="415"/>
      <c r="E10" s="94">
        <v>857</v>
      </c>
      <c r="F10" s="70" t="s">
        <v>77</v>
      </c>
      <c r="G10" s="70">
        <v>162</v>
      </c>
      <c r="H10" s="70">
        <v>206</v>
      </c>
      <c r="I10" s="70">
        <v>262</v>
      </c>
      <c r="J10" s="70">
        <v>167</v>
      </c>
      <c r="K10" s="70">
        <v>21</v>
      </c>
      <c r="L10" s="70">
        <v>19</v>
      </c>
      <c r="M10" s="70">
        <v>14</v>
      </c>
      <c r="N10" s="70">
        <v>6</v>
      </c>
      <c r="O10" s="70" t="s">
        <v>77</v>
      </c>
      <c r="P10" s="70" t="s">
        <v>77</v>
      </c>
      <c r="Q10" s="70" t="s">
        <v>77</v>
      </c>
      <c r="R10" s="70">
        <v>7918</v>
      </c>
      <c r="S10" s="70">
        <v>262</v>
      </c>
      <c r="T10" s="70">
        <v>712</v>
      </c>
      <c r="U10" s="70">
        <v>1705</v>
      </c>
      <c r="V10" s="70">
        <v>2164</v>
      </c>
      <c r="W10" s="70">
        <v>489</v>
      </c>
      <c r="X10" s="70">
        <v>696</v>
      </c>
      <c r="Y10" s="70">
        <v>932</v>
      </c>
      <c r="Z10" s="70">
        <v>958</v>
      </c>
      <c r="AA10" s="70" t="s">
        <v>77</v>
      </c>
      <c r="AB10" s="70" t="s">
        <v>77</v>
      </c>
      <c r="AC10" s="70" t="s">
        <v>77</v>
      </c>
      <c r="AD10" s="279"/>
      <c r="AE10" s="10" t="s">
        <v>110</v>
      </c>
      <c r="AF10" s="465" t="s">
        <v>92</v>
      </c>
      <c r="AG10" s="415"/>
    </row>
    <row r="11" spans="1:33" ht="21" customHeight="1">
      <c r="A11" s="93"/>
      <c r="B11" s="10" t="s">
        <v>187</v>
      </c>
      <c r="C11" s="465" t="s">
        <v>188</v>
      </c>
      <c r="D11" s="415"/>
      <c r="E11" s="94">
        <v>488</v>
      </c>
      <c r="F11" s="70" t="s">
        <v>77</v>
      </c>
      <c r="G11" s="70">
        <v>81</v>
      </c>
      <c r="H11" s="70">
        <v>87</v>
      </c>
      <c r="I11" s="70">
        <v>111</v>
      </c>
      <c r="J11" s="70">
        <v>73</v>
      </c>
      <c r="K11" s="70">
        <v>45</v>
      </c>
      <c r="L11" s="70">
        <v>33</v>
      </c>
      <c r="M11" s="70">
        <v>30</v>
      </c>
      <c r="N11" s="70">
        <v>21</v>
      </c>
      <c r="O11" s="70">
        <v>4</v>
      </c>
      <c r="P11" s="70">
        <v>2</v>
      </c>
      <c r="Q11" s="70">
        <v>1</v>
      </c>
      <c r="R11" s="70">
        <v>15173</v>
      </c>
      <c r="S11" s="70">
        <v>138</v>
      </c>
      <c r="T11" s="70">
        <v>297</v>
      </c>
      <c r="U11" s="70">
        <v>726</v>
      </c>
      <c r="V11" s="70">
        <v>1009</v>
      </c>
      <c r="W11" s="70">
        <v>1079</v>
      </c>
      <c r="X11" s="70">
        <v>1261</v>
      </c>
      <c r="Y11" s="70">
        <v>1929</v>
      </c>
      <c r="Z11" s="70">
        <v>3989</v>
      </c>
      <c r="AA11" s="70">
        <v>1503</v>
      </c>
      <c r="AB11" s="70">
        <v>1504</v>
      </c>
      <c r="AC11" s="70">
        <v>1738</v>
      </c>
      <c r="AD11" s="279"/>
      <c r="AE11" s="10" t="s">
        <v>187</v>
      </c>
      <c r="AF11" s="465" t="s">
        <v>188</v>
      </c>
      <c r="AG11" s="415"/>
    </row>
    <row r="12" spans="1:33" ht="21" customHeight="1">
      <c r="A12" s="93"/>
      <c r="B12" s="10" t="s">
        <v>189</v>
      </c>
      <c r="C12" s="475" t="s">
        <v>190</v>
      </c>
      <c r="D12" s="476"/>
      <c r="E12" s="94">
        <v>19</v>
      </c>
      <c r="F12" s="70" t="s">
        <v>77</v>
      </c>
      <c r="G12" s="70">
        <v>1</v>
      </c>
      <c r="H12" s="70">
        <v>2</v>
      </c>
      <c r="I12" s="70">
        <v>2</v>
      </c>
      <c r="J12" s="70">
        <v>5</v>
      </c>
      <c r="K12" s="70">
        <v>3</v>
      </c>
      <c r="L12" s="70">
        <v>3</v>
      </c>
      <c r="M12" s="70" t="s">
        <v>77</v>
      </c>
      <c r="N12" s="70">
        <v>3</v>
      </c>
      <c r="O12" s="70" t="s">
        <v>77</v>
      </c>
      <c r="P12" s="70" t="s">
        <v>77</v>
      </c>
      <c r="Q12" s="70" t="s">
        <v>77</v>
      </c>
      <c r="R12" s="70">
        <v>795</v>
      </c>
      <c r="S12" s="338">
        <v>2</v>
      </c>
      <c r="T12" s="338">
        <v>7</v>
      </c>
      <c r="U12" s="338">
        <v>13</v>
      </c>
      <c r="V12" s="338">
        <v>68</v>
      </c>
      <c r="W12" s="70">
        <v>61</v>
      </c>
      <c r="X12" s="70">
        <v>120</v>
      </c>
      <c r="Y12" s="70" t="s">
        <v>77</v>
      </c>
      <c r="Z12" s="70">
        <v>524</v>
      </c>
      <c r="AA12" s="70" t="s">
        <v>77</v>
      </c>
      <c r="AB12" s="70" t="s">
        <v>77</v>
      </c>
      <c r="AC12" s="70" t="s">
        <v>77</v>
      </c>
      <c r="AD12" s="279"/>
      <c r="AE12" s="10" t="s">
        <v>189</v>
      </c>
      <c r="AF12" s="475" t="s">
        <v>190</v>
      </c>
      <c r="AG12" s="476"/>
    </row>
    <row r="13" spans="1:33" ht="21" customHeight="1">
      <c r="A13" s="93"/>
      <c r="B13" s="10" t="s">
        <v>191</v>
      </c>
      <c r="C13" s="465" t="s">
        <v>192</v>
      </c>
      <c r="D13" s="415"/>
      <c r="E13" s="94">
        <v>342</v>
      </c>
      <c r="F13" s="70">
        <v>1</v>
      </c>
      <c r="G13" s="70">
        <v>52</v>
      </c>
      <c r="H13" s="70">
        <v>52</v>
      </c>
      <c r="I13" s="70">
        <v>81</v>
      </c>
      <c r="J13" s="70">
        <v>45</v>
      </c>
      <c r="K13" s="70">
        <v>26</v>
      </c>
      <c r="L13" s="70">
        <v>37</v>
      </c>
      <c r="M13" s="70">
        <v>27</v>
      </c>
      <c r="N13" s="70">
        <v>14</v>
      </c>
      <c r="O13" s="70">
        <v>7</v>
      </c>
      <c r="P13" s="70" t="s">
        <v>77</v>
      </c>
      <c r="Q13" s="70" t="s">
        <v>77</v>
      </c>
      <c r="R13" s="70">
        <v>10198</v>
      </c>
      <c r="S13" s="70">
        <v>82</v>
      </c>
      <c r="T13" s="70">
        <v>180</v>
      </c>
      <c r="U13" s="70">
        <v>536</v>
      </c>
      <c r="V13" s="70">
        <v>660</v>
      </c>
      <c r="W13" s="70">
        <v>631</v>
      </c>
      <c r="X13" s="70">
        <v>1455</v>
      </c>
      <c r="Y13" s="70">
        <v>1820</v>
      </c>
      <c r="Z13" s="70">
        <v>2323</v>
      </c>
      <c r="AA13" s="70">
        <v>2511</v>
      </c>
      <c r="AB13" s="70" t="s">
        <v>77</v>
      </c>
      <c r="AC13" s="70" t="s">
        <v>77</v>
      </c>
      <c r="AD13" s="279"/>
      <c r="AE13" s="10" t="s">
        <v>191</v>
      </c>
      <c r="AF13" s="465" t="s">
        <v>192</v>
      </c>
      <c r="AG13" s="415"/>
    </row>
    <row r="14" spans="1:33" ht="21" customHeight="1">
      <c r="A14" s="93"/>
      <c r="B14" s="96" t="s">
        <v>193</v>
      </c>
      <c r="C14" s="465" t="s">
        <v>255</v>
      </c>
      <c r="D14" s="477"/>
      <c r="E14" s="94">
        <v>6107</v>
      </c>
      <c r="F14" s="70">
        <v>9</v>
      </c>
      <c r="G14" s="70">
        <v>2313</v>
      </c>
      <c r="H14" s="70">
        <v>1536</v>
      </c>
      <c r="I14" s="70">
        <v>1182</v>
      </c>
      <c r="J14" s="70">
        <v>641</v>
      </c>
      <c r="K14" s="70">
        <v>212</v>
      </c>
      <c r="L14" s="70">
        <v>111</v>
      </c>
      <c r="M14" s="70">
        <v>69</v>
      </c>
      <c r="N14" s="70">
        <v>31</v>
      </c>
      <c r="O14" s="70">
        <v>2</v>
      </c>
      <c r="P14" s="70">
        <v>1</v>
      </c>
      <c r="Q14" s="70" t="s">
        <v>77</v>
      </c>
      <c r="R14" s="70">
        <v>44915</v>
      </c>
      <c r="S14" s="70">
        <v>3744</v>
      </c>
      <c r="T14" s="70">
        <v>5219</v>
      </c>
      <c r="U14" s="70">
        <v>7617</v>
      </c>
      <c r="V14" s="70">
        <v>8616</v>
      </c>
      <c r="W14" s="70">
        <v>4984</v>
      </c>
      <c r="X14" s="70">
        <v>4146</v>
      </c>
      <c r="Y14" s="70">
        <v>4791</v>
      </c>
      <c r="Z14" s="70">
        <v>4424</v>
      </c>
      <c r="AA14" s="338">
        <v>746</v>
      </c>
      <c r="AB14" s="338">
        <v>628</v>
      </c>
      <c r="AC14" s="70" t="s">
        <v>77</v>
      </c>
      <c r="AD14" s="279"/>
      <c r="AE14" s="96" t="s">
        <v>193</v>
      </c>
      <c r="AF14" s="465" t="s">
        <v>255</v>
      </c>
      <c r="AG14" s="466"/>
    </row>
    <row r="15" spans="1:33" ht="21" customHeight="1">
      <c r="A15" s="93"/>
      <c r="B15" s="10" t="s">
        <v>111</v>
      </c>
      <c r="C15" s="465" t="s">
        <v>196</v>
      </c>
      <c r="D15" s="415"/>
      <c r="E15" s="94">
        <v>190</v>
      </c>
      <c r="F15" s="70" t="s">
        <v>77</v>
      </c>
      <c r="G15" s="70">
        <v>48</v>
      </c>
      <c r="H15" s="70">
        <v>16</v>
      </c>
      <c r="I15" s="70">
        <v>29</v>
      </c>
      <c r="J15" s="70">
        <v>53</v>
      </c>
      <c r="K15" s="70">
        <v>30</v>
      </c>
      <c r="L15" s="70">
        <v>8</v>
      </c>
      <c r="M15" s="70">
        <v>4</v>
      </c>
      <c r="N15" s="70">
        <v>2</v>
      </c>
      <c r="O15" s="70" t="s">
        <v>77</v>
      </c>
      <c r="P15" s="70" t="s">
        <v>77</v>
      </c>
      <c r="Q15" s="70" t="s">
        <v>77</v>
      </c>
      <c r="R15" s="70">
        <v>2543</v>
      </c>
      <c r="S15" s="70">
        <v>73</v>
      </c>
      <c r="T15" s="70">
        <v>54</v>
      </c>
      <c r="U15" s="70">
        <v>194</v>
      </c>
      <c r="V15" s="70">
        <v>721</v>
      </c>
      <c r="W15" s="70">
        <v>702</v>
      </c>
      <c r="X15" s="338">
        <v>309</v>
      </c>
      <c r="Y15" s="70">
        <v>237</v>
      </c>
      <c r="Z15" s="338">
        <v>253</v>
      </c>
      <c r="AA15" s="70" t="s">
        <v>77</v>
      </c>
      <c r="AB15" s="70" t="s">
        <v>77</v>
      </c>
      <c r="AC15" s="70" t="s">
        <v>77</v>
      </c>
      <c r="AD15" s="279"/>
      <c r="AE15" s="10" t="s">
        <v>111</v>
      </c>
      <c r="AF15" s="465" t="s">
        <v>196</v>
      </c>
      <c r="AG15" s="415"/>
    </row>
    <row r="16" spans="1:33" ht="21" customHeight="1">
      <c r="A16" s="93"/>
      <c r="B16" s="10" t="s">
        <v>197</v>
      </c>
      <c r="C16" s="465" t="s">
        <v>198</v>
      </c>
      <c r="D16" s="415"/>
      <c r="E16" s="94">
        <v>1219</v>
      </c>
      <c r="F16" s="70">
        <v>5</v>
      </c>
      <c r="G16" s="70">
        <v>778</v>
      </c>
      <c r="H16" s="70">
        <v>225</v>
      </c>
      <c r="I16" s="70">
        <v>157</v>
      </c>
      <c r="J16" s="70">
        <v>43</v>
      </c>
      <c r="K16" s="70">
        <v>3</v>
      </c>
      <c r="L16" s="70">
        <v>2</v>
      </c>
      <c r="M16" s="70">
        <v>4</v>
      </c>
      <c r="N16" s="70">
        <v>2</v>
      </c>
      <c r="O16" s="70" t="s">
        <v>77</v>
      </c>
      <c r="P16" s="70" t="s">
        <v>77</v>
      </c>
      <c r="Q16" s="70" t="s">
        <v>77</v>
      </c>
      <c r="R16" s="70">
        <v>4071</v>
      </c>
      <c r="S16" s="70">
        <v>1101</v>
      </c>
      <c r="T16" s="70">
        <v>758</v>
      </c>
      <c r="U16" s="70">
        <v>986</v>
      </c>
      <c r="V16" s="70">
        <v>570</v>
      </c>
      <c r="W16" s="70">
        <v>64</v>
      </c>
      <c r="X16" s="338">
        <v>68</v>
      </c>
      <c r="Y16" s="70">
        <v>228</v>
      </c>
      <c r="Z16" s="338">
        <v>296</v>
      </c>
      <c r="AA16" s="70" t="s">
        <v>77</v>
      </c>
      <c r="AB16" s="70" t="s">
        <v>77</v>
      </c>
      <c r="AC16" s="70" t="s">
        <v>77</v>
      </c>
      <c r="AD16" s="279"/>
      <c r="AE16" s="10" t="s">
        <v>197</v>
      </c>
      <c r="AF16" s="465" t="s">
        <v>198</v>
      </c>
      <c r="AG16" s="415"/>
    </row>
    <row r="17" spans="1:33" ht="21" customHeight="1">
      <c r="A17" s="93"/>
      <c r="B17" s="10" t="s">
        <v>199</v>
      </c>
      <c r="C17" s="465" t="s">
        <v>93</v>
      </c>
      <c r="D17" s="415"/>
      <c r="E17" s="94">
        <v>4369</v>
      </c>
      <c r="F17" s="70">
        <v>89</v>
      </c>
      <c r="G17" s="70">
        <v>1718</v>
      </c>
      <c r="H17" s="70">
        <v>865</v>
      </c>
      <c r="I17" s="70">
        <v>874</v>
      </c>
      <c r="J17" s="70">
        <v>421</v>
      </c>
      <c r="K17" s="70">
        <v>136</v>
      </c>
      <c r="L17" s="70">
        <v>140</v>
      </c>
      <c r="M17" s="70">
        <v>72</v>
      </c>
      <c r="N17" s="70">
        <v>46</v>
      </c>
      <c r="O17" s="70">
        <v>2</v>
      </c>
      <c r="P17" s="70">
        <v>3</v>
      </c>
      <c r="Q17" s="70">
        <v>3</v>
      </c>
      <c r="R17" s="70">
        <v>46086</v>
      </c>
      <c r="S17" s="70">
        <v>2574</v>
      </c>
      <c r="T17" s="70">
        <v>2974</v>
      </c>
      <c r="U17" s="70">
        <v>5678</v>
      </c>
      <c r="V17" s="70">
        <v>5443</v>
      </c>
      <c r="W17" s="70">
        <v>3283</v>
      </c>
      <c r="X17" s="70">
        <v>5116</v>
      </c>
      <c r="Y17" s="70">
        <v>4782</v>
      </c>
      <c r="Z17" s="70">
        <v>8262</v>
      </c>
      <c r="AA17" s="338">
        <v>810</v>
      </c>
      <c r="AB17" s="70">
        <v>1748</v>
      </c>
      <c r="AC17" s="70">
        <v>5416</v>
      </c>
      <c r="AD17" s="279"/>
      <c r="AE17" s="10" t="s">
        <v>199</v>
      </c>
      <c r="AF17" s="465" t="s">
        <v>93</v>
      </c>
      <c r="AG17" s="415"/>
    </row>
    <row r="18" spans="1:33" ht="21" customHeight="1" thickBot="1">
      <c r="A18" s="252"/>
      <c r="B18" s="253" t="s">
        <v>59</v>
      </c>
      <c r="C18" s="464" t="s">
        <v>202</v>
      </c>
      <c r="D18" s="467"/>
      <c r="E18" s="166">
        <v>60</v>
      </c>
      <c r="F18" s="346" t="s">
        <v>77</v>
      </c>
      <c r="G18" s="79">
        <v>10</v>
      </c>
      <c r="H18" s="79">
        <v>2</v>
      </c>
      <c r="I18" s="79">
        <v>12</v>
      </c>
      <c r="J18" s="79">
        <v>9</v>
      </c>
      <c r="K18" s="79">
        <v>8</v>
      </c>
      <c r="L18" s="79">
        <v>10</v>
      </c>
      <c r="M18" s="79">
        <v>3</v>
      </c>
      <c r="N18" s="79">
        <v>4</v>
      </c>
      <c r="O18" s="79">
        <v>1</v>
      </c>
      <c r="P18" s="79" t="s">
        <v>77</v>
      </c>
      <c r="Q18" s="79">
        <v>1</v>
      </c>
      <c r="R18" s="79">
        <v>3253</v>
      </c>
      <c r="S18" s="339">
        <v>11</v>
      </c>
      <c r="T18" s="339">
        <v>7</v>
      </c>
      <c r="U18" s="79">
        <v>83</v>
      </c>
      <c r="V18" s="79">
        <v>109</v>
      </c>
      <c r="W18" s="79">
        <v>190</v>
      </c>
      <c r="X18" s="79">
        <v>387</v>
      </c>
      <c r="Y18" s="79">
        <v>202</v>
      </c>
      <c r="Z18" s="79">
        <v>716</v>
      </c>
      <c r="AA18" s="339">
        <v>365</v>
      </c>
      <c r="AB18" s="79" t="s">
        <v>77</v>
      </c>
      <c r="AC18" s="343">
        <v>1183</v>
      </c>
      <c r="AD18" s="280"/>
      <c r="AE18" s="253" t="s">
        <v>59</v>
      </c>
      <c r="AF18" s="464" t="s">
        <v>202</v>
      </c>
      <c r="AG18" s="464"/>
    </row>
    <row r="19" spans="1:33" s="179" customFormat="1" ht="12.75" customHeight="1">
      <c r="A19" s="200" t="s">
        <v>334</v>
      </c>
      <c r="B19" s="175"/>
      <c r="C19" s="175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8"/>
      <c r="W19" s="178"/>
      <c r="X19" s="178"/>
      <c r="Y19" s="178"/>
      <c r="Z19" s="178"/>
      <c r="AA19" s="178"/>
      <c r="AG19" s="199" t="s">
        <v>334</v>
      </c>
    </row>
    <row r="20" spans="1:27" s="179" customFormat="1" ht="12" customHeight="1">
      <c r="A20" s="174"/>
      <c r="B20" s="175"/>
      <c r="C20" s="175"/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</row>
    <row r="21" spans="1:27" s="179" customFormat="1" ht="12" customHeight="1">
      <c r="A21" s="174"/>
      <c r="B21" s="175"/>
      <c r="C21" s="175"/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</row>
    <row r="22" spans="1:38" s="179" customFormat="1" ht="12" customHeight="1">
      <c r="A22" s="180"/>
      <c r="B22" s="175"/>
      <c r="C22" s="175"/>
      <c r="D22" s="171"/>
      <c r="E22" s="171"/>
      <c r="F22" s="171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</row>
    <row r="23" spans="1:38" s="179" customFormat="1" ht="12" customHeight="1">
      <c r="A23" s="180"/>
      <c r="B23" s="175"/>
      <c r="C23" s="175"/>
      <c r="D23" s="171"/>
      <c r="E23" s="171"/>
      <c r="F23" s="171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</row>
    <row r="24" spans="1:38" s="179" customFormat="1" ht="12" customHeight="1">
      <c r="A24" s="180"/>
      <c r="B24" s="175"/>
      <c r="C24" s="175"/>
      <c r="D24" s="171"/>
      <c r="E24" s="171"/>
      <c r="F24" s="171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1:38" s="179" customFormat="1" ht="12" customHeight="1">
      <c r="A25" s="180"/>
      <c r="B25" s="175"/>
      <c r="C25" s="175"/>
      <c r="D25" s="171"/>
      <c r="E25" s="171"/>
      <c r="F25" s="171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</row>
    <row r="26" spans="1:38" s="179" customFormat="1" ht="12" customHeight="1">
      <c r="A26" s="180"/>
      <c r="B26" s="175"/>
      <c r="C26" s="175"/>
      <c r="D26" s="171"/>
      <c r="E26" s="171"/>
      <c r="F26" s="171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</row>
    <row r="27" spans="1:38" s="179" customFormat="1" ht="12" customHeight="1">
      <c r="A27" s="180"/>
      <c r="B27" s="175"/>
      <c r="C27" s="175"/>
      <c r="D27" s="171"/>
      <c r="E27" s="171"/>
      <c r="F27" s="171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</row>
    <row r="28" spans="1:38" s="179" customFormat="1" ht="12" customHeight="1">
      <c r="A28" s="180"/>
      <c r="B28" s="175"/>
      <c r="C28" s="175"/>
      <c r="D28" s="171"/>
      <c r="E28" s="171"/>
      <c r="F28" s="171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</row>
    <row r="29" spans="1:38" s="179" customFormat="1" ht="12" customHeight="1">
      <c r="A29" s="180"/>
      <c r="B29" s="175"/>
      <c r="C29" s="175"/>
      <c r="D29" s="171"/>
      <c r="E29" s="171"/>
      <c r="F29" s="171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</row>
    <row r="30" spans="1:38" s="179" customFormat="1" ht="12" customHeight="1">
      <c r="A30" s="176"/>
      <c r="B30" s="175"/>
      <c r="C30" s="175"/>
      <c r="D30" s="171"/>
      <c r="E30" s="171"/>
      <c r="F30" s="171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</row>
    <row r="31" spans="1:38" s="179" customFormat="1" ht="12" customHeight="1">
      <c r="A31" s="176"/>
      <c r="B31" s="175"/>
      <c r="C31" s="175"/>
      <c r="D31" s="171"/>
      <c r="E31" s="171"/>
      <c r="F31" s="171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</row>
    <row r="32" spans="1:38" s="179" customFormat="1" ht="12" customHeight="1">
      <c r="A32" s="176"/>
      <c r="B32" s="175"/>
      <c r="C32" s="175"/>
      <c r="D32" s="171"/>
      <c r="E32" s="171"/>
      <c r="F32" s="171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</row>
    <row r="33" spans="1:38" s="179" customFormat="1" ht="12" customHeight="1">
      <c r="A33" s="176"/>
      <c r="B33" s="175"/>
      <c r="C33" s="175"/>
      <c r="D33" s="171"/>
      <c r="E33" s="171"/>
      <c r="F33" s="171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</row>
    <row r="34" spans="1:38" s="179" customFormat="1" ht="12" customHeight="1">
      <c r="A34" s="176"/>
      <c r="B34" s="175"/>
      <c r="C34" s="175"/>
      <c r="D34" s="171"/>
      <c r="E34" s="171"/>
      <c r="F34" s="171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</row>
    <row r="35" spans="1:38" s="179" customFormat="1" ht="12" customHeight="1">
      <c r="A35" s="176"/>
      <c r="B35" s="175"/>
      <c r="C35" s="175"/>
      <c r="D35" s="171"/>
      <c r="E35" s="171"/>
      <c r="F35" s="171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1:38" s="179" customFormat="1" ht="12" customHeight="1">
      <c r="A36" s="176"/>
      <c r="B36" s="175"/>
      <c r="C36" s="175"/>
      <c r="D36" s="171"/>
      <c r="E36" s="171"/>
      <c r="F36" s="171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</row>
    <row r="37" spans="1:38" s="179" customFormat="1" ht="12" customHeight="1">
      <c r="A37" s="176"/>
      <c r="B37" s="175"/>
      <c r="C37" s="175"/>
      <c r="D37" s="171"/>
      <c r="E37" s="171"/>
      <c r="F37" s="171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</row>
    <row r="38" spans="1:38" s="179" customFormat="1" ht="12" customHeight="1">
      <c r="A38" s="176"/>
      <c r="B38" s="175"/>
      <c r="C38" s="175"/>
      <c r="D38" s="171"/>
      <c r="E38" s="171"/>
      <c r="F38" s="171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</row>
    <row r="39" spans="1:38" s="179" customFormat="1" ht="12" customHeight="1">
      <c r="A39" s="176"/>
      <c r="B39" s="175"/>
      <c r="C39" s="175"/>
      <c r="D39" s="171"/>
      <c r="E39" s="171"/>
      <c r="F39" s="171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</row>
    <row r="40" spans="1:38" s="179" customFormat="1" ht="12" customHeight="1">
      <c r="A40" s="176"/>
      <c r="B40" s="182"/>
      <c r="C40" s="182"/>
      <c r="D40" s="171"/>
      <c r="E40" s="171"/>
      <c r="F40" s="171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</row>
    <row r="41" spans="1:38" s="179" customFormat="1" ht="12" customHeight="1">
      <c r="A41" s="176"/>
      <c r="B41" s="182"/>
      <c r="C41" s="182"/>
      <c r="D41" s="171"/>
      <c r="E41" s="171"/>
      <c r="F41" s="171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</row>
    <row r="42" spans="1:38" s="179" customFormat="1" ht="12" customHeight="1">
      <c r="A42" s="176"/>
      <c r="B42" s="182"/>
      <c r="C42" s="182"/>
      <c r="D42" s="171"/>
      <c r="E42" s="171"/>
      <c r="F42" s="171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</row>
    <row r="43" spans="1:38" s="179" customFormat="1" ht="12" customHeight="1">
      <c r="A43" s="176"/>
      <c r="B43" s="182"/>
      <c r="C43" s="182"/>
      <c r="D43" s="171"/>
      <c r="E43" s="171"/>
      <c r="F43" s="171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</row>
    <row r="44" spans="1:38" s="179" customFormat="1" ht="12" customHeight="1">
      <c r="A44" s="176"/>
      <c r="B44" s="182"/>
      <c r="C44" s="182"/>
      <c r="D44" s="171"/>
      <c r="E44" s="171"/>
      <c r="F44" s="171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</row>
    <row r="45" spans="1:38" s="179" customFormat="1" ht="12" customHeight="1">
      <c r="A45" s="176"/>
      <c r="B45" s="182"/>
      <c r="C45" s="182"/>
      <c r="D45" s="171"/>
      <c r="E45" s="171"/>
      <c r="F45" s="171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</row>
    <row r="46" spans="1:27" s="179" customFormat="1" ht="12" customHeight="1">
      <c r="A46" s="176"/>
      <c r="B46" s="182"/>
      <c r="C46" s="182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</row>
    <row r="47" spans="1:27" s="179" customFormat="1" ht="12" customHeight="1">
      <c r="A47" s="176"/>
      <c r="B47" s="182"/>
      <c r="C47" s="182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7" s="179" customFormat="1" ht="12" customHeight="1">
      <c r="A48" s="176"/>
      <c r="B48" s="182"/>
      <c r="C48" s="182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</row>
    <row r="49" spans="1:27" s="179" customFormat="1" ht="13.5">
      <c r="A49" s="176"/>
      <c r="B49" s="182"/>
      <c r="C49" s="182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</row>
    <row r="50" spans="1:27" s="179" customFormat="1" ht="13.5">
      <c r="A50" s="176"/>
      <c r="B50" s="182"/>
      <c r="C50" s="182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</row>
    <row r="51" spans="1:27" s="179" customFormat="1" ht="13.5">
      <c r="A51" s="176"/>
      <c r="B51" s="182"/>
      <c r="C51" s="182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</row>
    <row r="52" spans="1:27" s="179" customFormat="1" ht="13.5">
      <c r="A52" s="176"/>
      <c r="B52" s="182"/>
      <c r="C52" s="182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</row>
    <row r="53" spans="1:27" s="179" customFormat="1" ht="13.5">
      <c r="A53" s="183"/>
      <c r="B53" s="184"/>
      <c r="C53" s="184"/>
      <c r="R53" s="171"/>
      <c r="S53" s="171"/>
      <c r="T53" s="171"/>
      <c r="U53" s="171"/>
      <c r="V53" s="171"/>
      <c r="W53" s="171"/>
      <c r="X53" s="171"/>
      <c r="Y53" s="171"/>
      <c r="Z53" s="171"/>
      <c r="AA53" s="171"/>
    </row>
    <row r="54" spans="1:27" s="179" customFormat="1" ht="13.5">
      <c r="A54" s="183"/>
      <c r="B54" s="184"/>
      <c r="C54" s="184"/>
      <c r="R54" s="171"/>
      <c r="S54" s="171"/>
      <c r="T54" s="171"/>
      <c r="U54" s="171"/>
      <c r="V54" s="171"/>
      <c r="W54" s="171"/>
      <c r="X54" s="171"/>
      <c r="Y54" s="171"/>
      <c r="Z54" s="171"/>
      <c r="AA54" s="171"/>
    </row>
    <row r="55" spans="1:3" s="179" customFormat="1" ht="13.5">
      <c r="A55" s="183"/>
      <c r="B55" s="184"/>
      <c r="C55" s="184"/>
    </row>
    <row r="56" spans="1:3" s="179" customFormat="1" ht="13.5">
      <c r="A56" s="183"/>
      <c r="B56" s="184"/>
      <c r="C56" s="184"/>
    </row>
    <row r="57" spans="1:3" s="179" customFormat="1" ht="13.5">
      <c r="A57" s="183"/>
      <c r="B57" s="184"/>
      <c r="C57" s="184"/>
    </row>
    <row r="58" spans="1:3" s="179" customFormat="1" ht="13.5">
      <c r="A58" s="183"/>
      <c r="B58" s="184"/>
      <c r="C58" s="184"/>
    </row>
    <row r="59" spans="1:3" s="179" customFormat="1" ht="13.5">
      <c r="A59" s="183"/>
      <c r="B59" s="184"/>
      <c r="C59" s="184"/>
    </row>
    <row r="60" spans="2:3" ht="13.5">
      <c r="B60" s="98"/>
      <c r="C60" s="98"/>
    </row>
    <row r="61" spans="2:3" ht="13.5">
      <c r="B61" s="98"/>
      <c r="C61" s="98"/>
    </row>
    <row r="62" spans="2:3" ht="13.5">
      <c r="B62" s="98"/>
      <c r="C62" s="98"/>
    </row>
    <row r="63" spans="2:3" ht="13.5">
      <c r="B63" s="98"/>
      <c r="C63" s="98"/>
    </row>
    <row r="64" spans="2:3" ht="13.5">
      <c r="B64" s="98"/>
      <c r="C64" s="98"/>
    </row>
  </sheetData>
  <mergeCells count="34">
    <mergeCell ref="R4:AC4"/>
    <mergeCell ref="R5:R6"/>
    <mergeCell ref="E4:Q4"/>
    <mergeCell ref="A4:D6"/>
    <mergeCell ref="F5:F6"/>
    <mergeCell ref="A7:D7"/>
    <mergeCell ref="E5:E6"/>
    <mergeCell ref="C8:D8"/>
    <mergeCell ref="A3:E3"/>
    <mergeCell ref="A8:B8"/>
    <mergeCell ref="C9:D9"/>
    <mergeCell ref="C10:D10"/>
    <mergeCell ref="C11:D11"/>
    <mergeCell ref="C12:D12"/>
    <mergeCell ref="C17:D17"/>
    <mergeCell ref="C13:D13"/>
    <mergeCell ref="C14:D14"/>
    <mergeCell ref="C15:D15"/>
    <mergeCell ref="C16:D16"/>
    <mergeCell ref="C18:D18"/>
    <mergeCell ref="AD4:AG6"/>
    <mergeCell ref="AD7:AG7"/>
    <mergeCell ref="AD8:AE8"/>
    <mergeCell ref="AF8:AG8"/>
    <mergeCell ref="AF9:AG9"/>
    <mergeCell ref="AF10:AG10"/>
    <mergeCell ref="AF11:AG11"/>
    <mergeCell ref="AF12:AG12"/>
    <mergeCell ref="AF13:AG13"/>
    <mergeCell ref="AF18:AG18"/>
    <mergeCell ref="AF14:AG14"/>
    <mergeCell ref="AF15:AG15"/>
    <mergeCell ref="AF16:AG16"/>
    <mergeCell ref="AF17:AG17"/>
  </mergeCells>
  <hyperlinks>
    <hyperlink ref="AG19" location="目次!A1" display="＜戻る＞"/>
    <hyperlink ref="A19" location="目次!A1" display="＜戻る＞"/>
  </hyperlinks>
  <printOptions/>
  <pageMargins left="0.76" right="0.5" top="0.52" bottom="0.37" header="0.41" footer="0.23"/>
  <pageSetup blackAndWhite="1" horizontalDpi="600" verticalDpi="600" orientation="portrait" paperSize="9" scale="89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110"/>
  <sheetViews>
    <sheetView zoomScale="120" zoomScaleNormal="120" zoomScaleSheetLayoutView="100" workbookViewId="0" topLeftCell="A1">
      <selection activeCell="C20" sqref="C20"/>
    </sheetView>
  </sheetViews>
  <sheetFormatPr defaultColWidth="9.00390625" defaultRowHeight="13.5"/>
  <cols>
    <col min="1" max="1" width="1.75390625" style="110" customWidth="1"/>
    <col min="2" max="2" width="1.875" style="100" customWidth="1"/>
    <col min="3" max="3" width="12.50390625" style="100" customWidth="1"/>
    <col min="4" max="4" width="2.125" style="100" customWidth="1"/>
    <col min="5" max="5" width="6.625" style="100" customWidth="1"/>
    <col min="6" max="6" width="7.625" style="100" customWidth="1"/>
    <col min="7" max="17" width="6.00390625" style="100" customWidth="1"/>
    <col min="18" max="18" width="7.375" style="100" customWidth="1"/>
    <col min="19" max="29" width="6.625" style="100" customWidth="1"/>
    <col min="30" max="31" width="1.12109375" style="189" customWidth="1"/>
    <col min="32" max="32" width="8.875" style="189" customWidth="1"/>
    <col min="33" max="33" width="1.12109375" style="189" customWidth="1"/>
    <col min="34" max="40" width="9.00390625" style="189" customWidth="1"/>
    <col min="41" max="16384" width="9.00390625" style="100" customWidth="1"/>
  </cols>
  <sheetData>
    <row r="1" spans="1:33" ht="15.75" customHeight="1">
      <c r="A1" s="18" t="s">
        <v>864</v>
      </c>
      <c r="B1" s="18"/>
      <c r="C1" s="18"/>
      <c r="D1" s="18"/>
      <c r="E1" s="18"/>
      <c r="F1" s="18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ht="15.75" customHeight="1">
      <c r="A2" s="504" t="s">
        <v>830</v>
      </c>
      <c r="B2" s="504"/>
      <c r="C2" s="504"/>
      <c r="D2" s="504"/>
      <c r="E2" s="504"/>
      <c r="F2" s="504"/>
      <c r="G2" s="504"/>
      <c r="H2" s="504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102"/>
      <c r="X2" s="102"/>
      <c r="Y2" s="102"/>
      <c r="Z2" s="102"/>
      <c r="AA2" s="102"/>
      <c r="AB2" s="99"/>
      <c r="AC2" s="99"/>
      <c r="AD2" s="99"/>
      <c r="AE2" s="99"/>
      <c r="AF2" s="99"/>
      <c r="AG2" s="99"/>
    </row>
    <row r="3" spans="1:33" ht="4.5" customHeight="1" thickBot="1">
      <c r="A3" s="505" t="s">
        <v>94</v>
      </c>
      <c r="B3" s="506"/>
      <c r="C3" s="506"/>
      <c r="D3" s="506"/>
      <c r="E3" s="506"/>
      <c r="F3" s="344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/>
      <c r="W3" s="102"/>
      <c r="X3" s="102"/>
      <c r="Y3" s="102"/>
      <c r="Z3" s="102"/>
      <c r="AA3" s="102"/>
      <c r="AB3" s="99"/>
      <c r="AC3" s="99"/>
      <c r="AD3" s="99"/>
      <c r="AE3" s="99"/>
      <c r="AF3" s="99"/>
      <c r="AG3" s="99"/>
    </row>
    <row r="4" spans="1:33" ht="15" customHeight="1">
      <c r="A4" s="501" t="s">
        <v>62</v>
      </c>
      <c r="B4" s="491"/>
      <c r="C4" s="491"/>
      <c r="D4" s="491"/>
      <c r="E4" s="403" t="s">
        <v>82</v>
      </c>
      <c r="F4" s="444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8"/>
      <c r="R4" s="403" t="s">
        <v>112</v>
      </c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0" t="s">
        <v>62</v>
      </c>
      <c r="AE4" s="491"/>
      <c r="AF4" s="491"/>
      <c r="AG4" s="492"/>
    </row>
    <row r="5" spans="1:33" ht="12" customHeight="1">
      <c r="A5" s="502"/>
      <c r="B5" s="493"/>
      <c r="C5" s="493"/>
      <c r="D5" s="493"/>
      <c r="E5" s="499" t="s">
        <v>235</v>
      </c>
      <c r="F5" s="347" t="s">
        <v>983</v>
      </c>
      <c r="G5" s="85" t="s">
        <v>114</v>
      </c>
      <c r="H5" s="85" t="s">
        <v>115</v>
      </c>
      <c r="I5" s="85" t="s">
        <v>116</v>
      </c>
      <c r="J5" s="86" t="s">
        <v>117</v>
      </c>
      <c r="K5" s="86" t="s">
        <v>118</v>
      </c>
      <c r="L5" s="86" t="s">
        <v>119</v>
      </c>
      <c r="M5" s="86" t="s">
        <v>120</v>
      </c>
      <c r="N5" s="86" t="s">
        <v>121</v>
      </c>
      <c r="O5" s="86" t="s">
        <v>122</v>
      </c>
      <c r="P5" s="86" t="s">
        <v>123</v>
      </c>
      <c r="Q5" s="87" t="s">
        <v>124</v>
      </c>
      <c r="R5" s="499" t="s">
        <v>235</v>
      </c>
      <c r="S5" s="85" t="s">
        <v>114</v>
      </c>
      <c r="T5" s="85" t="s">
        <v>115</v>
      </c>
      <c r="U5" s="85" t="s">
        <v>116</v>
      </c>
      <c r="V5" s="86" t="s">
        <v>117</v>
      </c>
      <c r="W5" s="86" t="s">
        <v>118</v>
      </c>
      <c r="X5" s="86" t="s">
        <v>119</v>
      </c>
      <c r="Y5" s="86" t="s">
        <v>120</v>
      </c>
      <c r="Z5" s="86" t="s">
        <v>121</v>
      </c>
      <c r="AA5" s="86" t="s">
        <v>122</v>
      </c>
      <c r="AB5" s="86" t="s">
        <v>123</v>
      </c>
      <c r="AC5" s="88" t="s">
        <v>124</v>
      </c>
      <c r="AD5" s="493"/>
      <c r="AE5" s="493"/>
      <c r="AF5" s="493"/>
      <c r="AG5" s="494"/>
    </row>
    <row r="6" spans="1:33" ht="12" customHeight="1">
      <c r="A6" s="503"/>
      <c r="B6" s="495"/>
      <c r="C6" s="495"/>
      <c r="D6" s="495"/>
      <c r="E6" s="500"/>
      <c r="F6" s="348" t="s">
        <v>984</v>
      </c>
      <c r="G6" s="89" t="s">
        <v>106</v>
      </c>
      <c r="H6" s="89" t="s">
        <v>107</v>
      </c>
      <c r="I6" s="89" t="s">
        <v>125</v>
      </c>
      <c r="J6" s="90" t="s">
        <v>84</v>
      </c>
      <c r="K6" s="90" t="s">
        <v>85</v>
      </c>
      <c r="L6" s="90" t="s">
        <v>86</v>
      </c>
      <c r="M6" s="90" t="s">
        <v>87</v>
      </c>
      <c r="N6" s="90" t="s">
        <v>88</v>
      </c>
      <c r="O6" s="90" t="s">
        <v>89</v>
      </c>
      <c r="P6" s="90" t="s">
        <v>90</v>
      </c>
      <c r="Q6" s="91" t="s">
        <v>91</v>
      </c>
      <c r="R6" s="500"/>
      <c r="S6" s="89" t="s">
        <v>106</v>
      </c>
      <c r="T6" s="89" t="s">
        <v>107</v>
      </c>
      <c r="U6" s="89" t="s">
        <v>125</v>
      </c>
      <c r="V6" s="90" t="s">
        <v>84</v>
      </c>
      <c r="W6" s="90" t="s">
        <v>85</v>
      </c>
      <c r="X6" s="90" t="s">
        <v>86</v>
      </c>
      <c r="Y6" s="90" t="s">
        <v>87</v>
      </c>
      <c r="Z6" s="90" t="s">
        <v>88</v>
      </c>
      <c r="AA6" s="90" t="s">
        <v>89</v>
      </c>
      <c r="AB6" s="90" t="s">
        <v>90</v>
      </c>
      <c r="AC6" s="92" t="s">
        <v>91</v>
      </c>
      <c r="AD6" s="495"/>
      <c r="AE6" s="495"/>
      <c r="AF6" s="495"/>
      <c r="AG6" s="496"/>
    </row>
    <row r="7" spans="1:40" s="251" customFormat="1" ht="17.25" customHeight="1">
      <c r="A7" s="385"/>
      <c r="B7" s="409" t="s">
        <v>65</v>
      </c>
      <c r="C7" s="409"/>
      <c r="D7" s="386"/>
      <c r="E7" s="383">
        <v>13655</v>
      </c>
      <c r="F7" s="387">
        <v>104</v>
      </c>
      <c r="G7" s="387">
        <v>5163</v>
      </c>
      <c r="H7" s="387">
        <f aca="true" t="shared" si="0" ref="H7:Q7">IF(SUM(H9:H16)=0,"-",SUM(H9:H16))</f>
        <v>2991</v>
      </c>
      <c r="I7" s="387">
        <f t="shared" si="0"/>
        <v>2711</v>
      </c>
      <c r="J7" s="387">
        <f t="shared" si="0"/>
        <v>1460</v>
      </c>
      <c r="K7" s="387">
        <f t="shared" si="0"/>
        <v>484</v>
      </c>
      <c r="L7" s="387">
        <f t="shared" si="0"/>
        <v>363</v>
      </c>
      <c r="M7" s="387">
        <f t="shared" si="0"/>
        <v>223</v>
      </c>
      <c r="N7" s="387">
        <f t="shared" si="0"/>
        <v>129</v>
      </c>
      <c r="O7" s="387">
        <f t="shared" si="0"/>
        <v>16</v>
      </c>
      <c r="P7" s="387">
        <f t="shared" si="0"/>
        <v>6</v>
      </c>
      <c r="Q7" s="387">
        <f t="shared" si="0"/>
        <v>5</v>
      </c>
      <c r="R7" s="384">
        <v>134996</v>
      </c>
      <c r="S7" s="384">
        <v>7987</v>
      </c>
      <c r="T7" s="384">
        <v>10208</v>
      </c>
      <c r="U7" s="384">
        <v>17547</v>
      </c>
      <c r="V7" s="384">
        <v>19395</v>
      </c>
      <c r="W7" s="384">
        <v>11483</v>
      </c>
      <c r="X7" s="384">
        <v>13558</v>
      </c>
      <c r="Y7" s="384">
        <v>14921</v>
      </c>
      <c r="Z7" s="388">
        <v>21745</v>
      </c>
      <c r="AA7" s="388">
        <v>5935</v>
      </c>
      <c r="AB7" s="388">
        <v>3880</v>
      </c>
      <c r="AC7" s="388">
        <v>8337</v>
      </c>
      <c r="AD7" s="389"/>
      <c r="AE7" s="409" t="s">
        <v>65</v>
      </c>
      <c r="AF7" s="409"/>
      <c r="AG7" s="386"/>
      <c r="AH7" s="250"/>
      <c r="AI7" s="250"/>
      <c r="AJ7" s="250"/>
      <c r="AK7" s="250"/>
      <c r="AL7" s="250"/>
      <c r="AM7" s="250"/>
      <c r="AN7" s="250"/>
    </row>
    <row r="8" spans="1:33" ht="17.25" customHeight="1">
      <c r="A8" s="103"/>
      <c r="B8" s="488" t="s">
        <v>66</v>
      </c>
      <c r="C8" s="488"/>
      <c r="D8" s="104"/>
      <c r="E8" s="94">
        <v>6561</v>
      </c>
      <c r="F8" s="70">
        <v>48</v>
      </c>
      <c r="G8" s="70">
        <v>2446</v>
      </c>
      <c r="H8" s="70">
        <f aca="true" t="shared" si="1" ref="H8:Q8">IF(SUM(H9:H11)=0,"-",SUM(H9:H11))</f>
        <v>1515</v>
      </c>
      <c r="I8" s="70">
        <f t="shared" si="1"/>
        <v>1270</v>
      </c>
      <c r="J8" s="70">
        <f t="shared" si="1"/>
        <v>701</v>
      </c>
      <c r="K8" s="70">
        <f t="shared" si="1"/>
        <v>237</v>
      </c>
      <c r="L8" s="70">
        <f t="shared" si="1"/>
        <v>172</v>
      </c>
      <c r="M8" s="70">
        <f t="shared" si="1"/>
        <v>94</v>
      </c>
      <c r="N8" s="70">
        <f t="shared" si="1"/>
        <v>67</v>
      </c>
      <c r="O8" s="70">
        <f t="shared" si="1"/>
        <v>6</v>
      </c>
      <c r="P8" s="70">
        <f t="shared" si="1"/>
        <v>3</v>
      </c>
      <c r="Q8" s="70">
        <f t="shared" si="1"/>
        <v>2</v>
      </c>
      <c r="R8" s="70">
        <v>63496</v>
      </c>
      <c r="S8" s="70">
        <v>3800</v>
      </c>
      <c r="T8" s="70">
        <v>5155</v>
      </c>
      <c r="U8" s="70">
        <v>8254</v>
      </c>
      <c r="V8" s="70">
        <v>9205</v>
      </c>
      <c r="W8" s="70">
        <v>5567</v>
      </c>
      <c r="X8" s="70">
        <v>6440</v>
      </c>
      <c r="Y8" s="70">
        <v>6190</v>
      </c>
      <c r="Z8" s="350">
        <v>11430</v>
      </c>
      <c r="AA8" s="350">
        <v>2203</v>
      </c>
      <c r="AB8" s="350">
        <v>1953</v>
      </c>
      <c r="AC8" s="351">
        <v>3299</v>
      </c>
      <c r="AD8" s="103"/>
      <c r="AE8" s="488" t="s">
        <v>66</v>
      </c>
      <c r="AF8" s="488"/>
      <c r="AG8" s="104"/>
    </row>
    <row r="9" spans="1:33" ht="17.25" customHeight="1">
      <c r="A9" s="103"/>
      <c r="B9" s="10"/>
      <c r="C9" s="74" t="s">
        <v>67</v>
      </c>
      <c r="D9" s="104"/>
      <c r="E9" s="94">
        <v>2707</v>
      </c>
      <c r="F9" s="70">
        <v>28</v>
      </c>
      <c r="G9" s="70">
        <v>1107</v>
      </c>
      <c r="H9" s="70">
        <v>636</v>
      </c>
      <c r="I9" s="70">
        <v>524</v>
      </c>
      <c r="J9" s="70">
        <v>245</v>
      </c>
      <c r="K9" s="70">
        <v>71</v>
      </c>
      <c r="L9" s="70">
        <v>57</v>
      </c>
      <c r="M9" s="70">
        <v>23</v>
      </c>
      <c r="N9" s="70">
        <v>14</v>
      </c>
      <c r="O9" s="70">
        <v>1</v>
      </c>
      <c r="P9" s="70">
        <v>1</v>
      </c>
      <c r="Q9" s="70" t="s">
        <v>236</v>
      </c>
      <c r="R9" s="70">
        <v>19262</v>
      </c>
      <c r="S9" s="70">
        <v>1725</v>
      </c>
      <c r="T9" s="70">
        <v>2171</v>
      </c>
      <c r="U9" s="70">
        <v>3395</v>
      </c>
      <c r="V9" s="70">
        <v>3194</v>
      </c>
      <c r="W9" s="70">
        <v>1662</v>
      </c>
      <c r="X9" s="70">
        <v>2185</v>
      </c>
      <c r="Y9" s="70">
        <v>1499</v>
      </c>
      <c r="Z9" s="350">
        <v>2266</v>
      </c>
      <c r="AA9" s="350">
        <v>365</v>
      </c>
      <c r="AB9" s="350">
        <v>800</v>
      </c>
      <c r="AC9" s="350" t="s">
        <v>236</v>
      </c>
      <c r="AD9" s="281"/>
      <c r="AE9" s="10"/>
      <c r="AF9" s="74" t="s">
        <v>67</v>
      </c>
      <c r="AG9" s="104"/>
    </row>
    <row r="10" spans="1:33" ht="17.25" customHeight="1">
      <c r="A10" s="105"/>
      <c r="B10" s="106"/>
      <c r="C10" s="107" t="s">
        <v>113</v>
      </c>
      <c r="D10" s="104"/>
      <c r="E10" s="94">
        <v>2450</v>
      </c>
      <c r="F10" s="70">
        <v>12</v>
      </c>
      <c r="G10" s="70">
        <v>806</v>
      </c>
      <c r="H10" s="70">
        <v>551</v>
      </c>
      <c r="I10" s="70">
        <v>499</v>
      </c>
      <c r="J10" s="70">
        <v>294</v>
      </c>
      <c r="K10" s="70">
        <v>116</v>
      </c>
      <c r="L10" s="70">
        <v>83</v>
      </c>
      <c r="M10" s="70">
        <v>48</v>
      </c>
      <c r="N10" s="70">
        <v>35</v>
      </c>
      <c r="O10" s="70">
        <v>3</v>
      </c>
      <c r="P10" s="70">
        <v>1</v>
      </c>
      <c r="Q10" s="70">
        <v>2</v>
      </c>
      <c r="R10" s="70">
        <v>30136</v>
      </c>
      <c r="S10" s="70">
        <v>1254</v>
      </c>
      <c r="T10" s="70">
        <v>1878</v>
      </c>
      <c r="U10" s="70">
        <v>3243</v>
      </c>
      <c r="V10" s="70">
        <v>3926</v>
      </c>
      <c r="W10" s="70">
        <v>2712</v>
      </c>
      <c r="X10" s="70">
        <v>3089</v>
      </c>
      <c r="Y10" s="70">
        <v>3174</v>
      </c>
      <c r="Z10" s="350">
        <v>6045</v>
      </c>
      <c r="AA10" s="350">
        <v>991</v>
      </c>
      <c r="AB10" s="350">
        <v>525</v>
      </c>
      <c r="AC10" s="350">
        <v>3299</v>
      </c>
      <c r="AD10" s="282"/>
      <c r="AE10" s="106"/>
      <c r="AF10" s="107" t="s">
        <v>113</v>
      </c>
      <c r="AG10" s="104"/>
    </row>
    <row r="11" spans="1:33" ht="17.25" customHeight="1">
      <c r="A11" s="103"/>
      <c r="B11" s="10"/>
      <c r="C11" s="74" t="s">
        <v>69</v>
      </c>
      <c r="D11" s="104"/>
      <c r="E11" s="94">
        <v>1404</v>
      </c>
      <c r="F11" s="70">
        <v>8</v>
      </c>
      <c r="G11" s="70">
        <v>533</v>
      </c>
      <c r="H11" s="70">
        <v>328</v>
      </c>
      <c r="I11" s="70">
        <v>247</v>
      </c>
      <c r="J11" s="70">
        <v>162</v>
      </c>
      <c r="K11" s="70">
        <v>50</v>
      </c>
      <c r="L11" s="70">
        <v>32</v>
      </c>
      <c r="M11" s="70">
        <v>23</v>
      </c>
      <c r="N11" s="70">
        <v>18</v>
      </c>
      <c r="O11" s="70">
        <v>2</v>
      </c>
      <c r="P11" s="70">
        <v>1</v>
      </c>
      <c r="Q11" s="70" t="s">
        <v>253</v>
      </c>
      <c r="R11" s="70">
        <v>14098</v>
      </c>
      <c r="S11" s="70">
        <v>821</v>
      </c>
      <c r="T11" s="70">
        <v>1106</v>
      </c>
      <c r="U11" s="70">
        <v>1616</v>
      </c>
      <c r="V11" s="70">
        <v>2085</v>
      </c>
      <c r="W11" s="70">
        <v>1193</v>
      </c>
      <c r="X11" s="70">
        <v>1166</v>
      </c>
      <c r="Y11" s="70">
        <v>1517</v>
      </c>
      <c r="Z11" s="350">
        <v>3119</v>
      </c>
      <c r="AA11" s="350">
        <v>847</v>
      </c>
      <c r="AB11" s="350">
        <v>628</v>
      </c>
      <c r="AC11" s="350" t="s">
        <v>253</v>
      </c>
      <c r="AD11" s="281"/>
      <c r="AE11" s="10"/>
      <c r="AF11" s="74" t="s">
        <v>69</v>
      </c>
      <c r="AG11" s="104"/>
    </row>
    <row r="12" spans="1:33" ht="17.25" customHeight="1">
      <c r="A12" s="103"/>
      <c r="B12" s="488" t="s">
        <v>70</v>
      </c>
      <c r="C12" s="488"/>
      <c r="D12" s="104"/>
      <c r="E12" s="94">
        <v>2666</v>
      </c>
      <c r="F12" s="70">
        <v>18</v>
      </c>
      <c r="G12" s="70">
        <v>1121</v>
      </c>
      <c r="H12" s="70">
        <v>573</v>
      </c>
      <c r="I12" s="70">
        <v>474</v>
      </c>
      <c r="J12" s="70">
        <v>258</v>
      </c>
      <c r="K12" s="70">
        <v>86</v>
      </c>
      <c r="L12" s="70">
        <v>60</v>
      </c>
      <c r="M12" s="70">
        <v>47</v>
      </c>
      <c r="N12" s="70">
        <v>22</v>
      </c>
      <c r="O12" s="70">
        <v>4</v>
      </c>
      <c r="P12" s="70">
        <v>2</v>
      </c>
      <c r="Q12" s="70">
        <v>1</v>
      </c>
      <c r="R12" s="70">
        <v>26056</v>
      </c>
      <c r="S12" s="70">
        <v>1718</v>
      </c>
      <c r="T12" s="70">
        <v>1957</v>
      </c>
      <c r="U12" s="70">
        <v>3076</v>
      </c>
      <c r="V12" s="70">
        <v>3485</v>
      </c>
      <c r="W12" s="70">
        <v>2089</v>
      </c>
      <c r="X12" s="70">
        <v>2192</v>
      </c>
      <c r="Y12" s="70">
        <v>3194</v>
      </c>
      <c r="Z12" s="350">
        <v>3719</v>
      </c>
      <c r="AA12" s="350">
        <v>1578</v>
      </c>
      <c r="AB12" s="350">
        <v>1220</v>
      </c>
      <c r="AC12" s="350">
        <v>1828</v>
      </c>
      <c r="AD12" s="281"/>
      <c r="AE12" s="488" t="s">
        <v>70</v>
      </c>
      <c r="AF12" s="488"/>
      <c r="AG12" s="104"/>
    </row>
    <row r="13" spans="1:33" ht="17.25" customHeight="1">
      <c r="A13" s="103"/>
      <c r="B13" s="488" t="s">
        <v>71</v>
      </c>
      <c r="C13" s="488"/>
      <c r="D13" s="104"/>
      <c r="E13" s="94">
        <v>2262</v>
      </c>
      <c r="F13" s="70">
        <v>17</v>
      </c>
      <c r="G13" s="70">
        <v>807</v>
      </c>
      <c r="H13" s="70">
        <v>498</v>
      </c>
      <c r="I13" s="70">
        <v>508</v>
      </c>
      <c r="J13" s="70">
        <v>250</v>
      </c>
      <c r="K13" s="70">
        <v>75</v>
      </c>
      <c r="L13" s="70">
        <v>56</v>
      </c>
      <c r="M13" s="70">
        <v>36</v>
      </c>
      <c r="N13" s="70">
        <v>11</v>
      </c>
      <c r="O13" s="70">
        <v>3</v>
      </c>
      <c r="P13" s="70" t="s">
        <v>236</v>
      </c>
      <c r="Q13" s="70">
        <v>1</v>
      </c>
      <c r="R13" s="70">
        <v>20239</v>
      </c>
      <c r="S13" s="70">
        <v>1261</v>
      </c>
      <c r="T13" s="70">
        <v>1718</v>
      </c>
      <c r="U13" s="70">
        <v>3269</v>
      </c>
      <c r="V13" s="70">
        <v>3253</v>
      </c>
      <c r="W13" s="70">
        <v>1756</v>
      </c>
      <c r="X13" s="70">
        <v>2092</v>
      </c>
      <c r="Y13" s="70">
        <v>2342</v>
      </c>
      <c r="Z13" s="350">
        <v>1754</v>
      </c>
      <c r="AA13" s="350">
        <v>1056</v>
      </c>
      <c r="AB13" s="350" t="s">
        <v>236</v>
      </c>
      <c r="AC13" s="350">
        <v>1738</v>
      </c>
      <c r="AD13" s="281"/>
      <c r="AE13" s="488" t="s">
        <v>71</v>
      </c>
      <c r="AF13" s="488"/>
      <c r="AG13" s="104"/>
    </row>
    <row r="14" spans="1:33" ht="17.25" customHeight="1">
      <c r="A14" s="105"/>
      <c r="B14" s="488" t="s">
        <v>72</v>
      </c>
      <c r="C14" s="488"/>
      <c r="D14" s="104"/>
      <c r="E14" s="94">
        <v>1340</v>
      </c>
      <c r="F14" s="70">
        <v>13</v>
      </c>
      <c r="G14" s="70">
        <v>537</v>
      </c>
      <c r="H14" s="70">
        <v>262</v>
      </c>
      <c r="I14" s="70">
        <v>291</v>
      </c>
      <c r="J14" s="70">
        <v>134</v>
      </c>
      <c r="K14" s="70">
        <v>39</v>
      </c>
      <c r="L14" s="70">
        <v>29</v>
      </c>
      <c r="M14" s="70">
        <v>22</v>
      </c>
      <c r="N14" s="70">
        <v>9</v>
      </c>
      <c r="O14" s="70">
        <v>2</v>
      </c>
      <c r="P14" s="70">
        <v>1</v>
      </c>
      <c r="Q14" s="70">
        <v>1</v>
      </c>
      <c r="R14" s="70">
        <v>13395</v>
      </c>
      <c r="S14" s="70">
        <v>824</v>
      </c>
      <c r="T14" s="70">
        <v>883</v>
      </c>
      <c r="U14" s="70">
        <v>1849</v>
      </c>
      <c r="V14" s="70">
        <v>1821</v>
      </c>
      <c r="W14" s="70">
        <v>928</v>
      </c>
      <c r="X14" s="70">
        <v>1097</v>
      </c>
      <c r="Y14" s="70">
        <v>1619</v>
      </c>
      <c r="Z14" s="350">
        <v>1399</v>
      </c>
      <c r="AA14" s="350">
        <v>796</v>
      </c>
      <c r="AB14" s="350">
        <v>707</v>
      </c>
      <c r="AC14" s="350">
        <v>1472</v>
      </c>
      <c r="AD14" s="282"/>
      <c r="AE14" s="488" t="s">
        <v>72</v>
      </c>
      <c r="AF14" s="488"/>
      <c r="AG14" s="104"/>
    </row>
    <row r="15" spans="1:33" ht="17.25" customHeight="1">
      <c r="A15" s="103"/>
      <c r="B15" s="488" t="s">
        <v>73</v>
      </c>
      <c r="C15" s="488"/>
      <c r="D15" s="104"/>
      <c r="E15" s="94">
        <v>252</v>
      </c>
      <c r="F15" s="70">
        <v>6</v>
      </c>
      <c r="G15" s="70">
        <v>108</v>
      </c>
      <c r="H15" s="70">
        <v>48</v>
      </c>
      <c r="I15" s="70">
        <v>42</v>
      </c>
      <c r="J15" s="70">
        <v>30</v>
      </c>
      <c r="K15" s="70">
        <v>5</v>
      </c>
      <c r="L15" s="70">
        <v>7</v>
      </c>
      <c r="M15" s="70">
        <v>3</v>
      </c>
      <c r="N15" s="70">
        <v>3</v>
      </c>
      <c r="O15" s="70" t="s">
        <v>236</v>
      </c>
      <c r="P15" s="70" t="s">
        <v>236</v>
      </c>
      <c r="Q15" s="70" t="s">
        <v>236</v>
      </c>
      <c r="R15" s="70">
        <v>2122</v>
      </c>
      <c r="S15" s="70">
        <v>165</v>
      </c>
      <c r="T15" s="70">
        <v>161</v>
      </c>
      <c r="U15" s="70">
        <v>285</v>
      </c>
      <c r="V15" s="70">
        <v>418</v>
      </c>
      <c r="W15" s="70">
        <v>127</v>
      </c>
      <c r="X15" s="70">
        <v>268</v>
      </c>
      <c r="Y15" s="70">
        <v>224</v>
      </c>
      <c r="Z15" s="350">
        <v>474</v>
      </c>
      <c r="AA15" s="350" t="s">
        <v>236</v>
      </c>
      <c r="AB15" s="350" t="s">
        <v>236</v>
      </c>
      <c r="AC15" s="350" t="s">
        <v>236</v>
      </c>
      <c r="AD15" s="281"/>
      <c r="AE15" s="488" t="s">
        <v>73</v>
      </c>
      <c r="AF15" s="488"/>
      <c r="AG15" s="104"/>
    </row>
    <row r="16" spans="1:33" ht="17.25" customHeight="1" thickBot="1">
      <c r="A16" s="108"/>
      <c r="B16" s="489" t="s">
        <v>74</v>
      </c>
      <c r="C16" s="489"/>
      <c r="D16" s="109"/>
      <c r="E16" s="166">
        <v>574</v>
      </c>
      <c r="F16" s="79">
        <v>2</v>
      </c>
      <c r="G16" s="79">
        <v>144</v>
      </c>
      <c r="H16" s="79">
        <v>95</v>
      </c>
      <c r="I16" s="79">
        <v>126</v>
      </c>
      <c r="J16" s="79">
        <v>87</v>
      </c>
      <c r="K16" s="79">
        <v>42</v>
      </c>
      <c r="L16" s="79">
        <v>39</v>
      </c>
      <c r="M16" s="79">
        <v>21</v>
      </c>
      <c r="N16" s="79">
        <v>17</v>
      </c>
      <c r="O16" s="79">
        <v>1</v>
      </c>
      <c r="P16" s="79" t="s">
        <v>253</v>
      </c>
      <c r="Q16" s="79" t="s">
        <v>236</v>
      </c>
      <c r="R16" s="79">
        <v>9688</v>
      </c>
      <c r="S16" s="79">
        <v>219</v>
      </c>
      <c r="T16" s="79">
        <v>334</v>
      </c>
      <c r="U16" s="79">
        <v>814</v>
      </c>
      <c r="V16" s="79">
        <v>1213</v>
      </c>
      <c r="W16" s="79">
        <v>1016</v>
      </c>
      <c r="X16" s="79">
        <v>1469</v>
      </c>
      <c r="Y16" s="79">
        <v>1352</v>
      </c>
      <c r="Z16" s="352">
        <v>2969</v>
      </c>
      <c r="AA16" s="352">
        <v>302</v>
      </c>
      <c r="AB16" s="352" t="s">
        <v>253</v>
      </c>
      <c r="AC16" s="352" t="s">
        <v>236</v>
      </c>
      <c r="AD16" s="283"/>
      <c r="AE16" s="489" t="s">
        <v>74</v>
      </c>
      <c r="AF16" s="489"/>
      <c r="AG16" s="109"/>
    </row>
    <row r="17" spans="1:32" ht="12" customHeight="1">
      <c r="A17" s="200" t="s">
        <v>334</v>
      </c>
      <c r="B17" s="175"/>
      <c r="C17" s="175"/>
      <c r="D17" s="186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8"/>
      <c r="AF17" s="199" t="s">
        <v>334</v>
      </c>
    </row>
    <row r="18" spans="1:29" ht="12" customHeight="1">
      <c r="A18" s="185"/>
      <c r="B18" s="175"/>
      <c r="C18" s="175"/>
      <c r="D18" s="186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9"/>
      <c r="AC18" s="189"/>
    </row>
    <row r="19" spans="1:29" ht="12" customHeight="1">
      <c r="A19" s="185"/>
      <c r="B19" s="175"/>
      <c r="C19" s="175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9"/>
      <c r="AC19" s="189"/>
    </row>
    <row r="20" spans="1:38" ht="12" customHeight="1">
      <c r="A20" s="190"/>
      <c r="B20" s="175"/>
      <c r="C20" s="175"/>
      <c r="D20" s="188"/>
      <c r="E20" s="188"/>
      <c r="F20" s="188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</row>
    <row r="21" spans="1:38" ht="12" customHeight="1">
      <c r="A21" s="190"/>
      <c r="B21" s="175"/>
      <c r="C21" s="175"/>
      <c r="D21" s="188"/>
      <c r="E21" s="188"/>
      <c r="F21" s="188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</row>
    <row r="22" spans="1:38" ht="12" customHeight="1">
      <c r="A22" s="190"/>
      <c r="B22" s="175"/>
      <c r="C22" s="175"/>
      <c r="D22" s="188"/>
      <c r="E22" s="188"/>
      <c r="F22" s="188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</row>
    <row r="23" spans="1:38" ht="12" customHeight="1">
      <c r="A23" s="190"/>
      <c r="B23" s="175"/>
      <c r="C23" s="175"/>
      <c r="D23" s="188"/>
      <c r="E23" s="188"/>
      <c r="F23" s="188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</row>
    <row r="24" spans="1:38" ht="12" customHeight="1">
      <c r="A24" s="190"/>
      <c r="B24" s="175"/>
      <c r="C24" s="175"/>
      <c r="D24" s="188"/>
      <c r="E24" s="188"/>
      <c r="F24" s="188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</row>
    <row r="25" spans="1:38" ht="12" customHeight="1">
      <c r="A25" s="190"/>
      <c r="B25" s="175"/>
      <c r="C25" s="175"/>
      <c r="D25" s="188"/>
      <c r="E25" s="188"/>
      <c r="F25" s="188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</row>
    <row r="26" spans="1:38" ht="12" customHeight="1">
      <c r="A26" s="190"/>
      <c r="B26" s="175"/>
      <c r="C26" s="175"/>
      <c r="D26" s="188"/>
      <c r="E26" s="188"/>
      <c r="F26" s="188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1:38" ht="12" customHeight="1">
      <c r="A27" s="190"/>
      <c r="B27" s="175"/>
      <c r="C27" s="175"/>
      <c r="D27" s="188"/>
      <c r="E27" s="188"/>
      <c r="F27" s="188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</row>
    <row r="28" spans="1:38" ht="12" customHeight="1">
      <c r="A28" s="186"/>
      <c r="B28" s="193"/>
      <c r="C28" s="193"/>
      <c r="D28" s="188"/>
      <c r="E28" s="188"/>
      <c r="F28" s="188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</row>
    <row r="29" spans="1:38" ht="12" customHeight="1">
      <c r="A29" s="186"/>
      <c r="B29" s="193"/>
      <c r="C29" s="193"/>
      <c r="D29" s="188"/>
      <c r="E29" s="188"/>
      <c r="F29" s="188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</row>
    <row r="30" spans="1:38" ht="12" customHeight="1">
      <c r="A30" s="186"/>
      <c r="B30" s="193"/>
      <c r="C30" s="193"/>
      <c r="D30" s="188"/>
      <c r="E30" s="188"/>
      <c r="F30" s="188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</row>
    <row r="31" spans="1:38" ht="12" customHeight="1">
      <c r="A31" s="186"/>
      <c r="B31" s="193"/>
      <c r="C31" s="193"/>
      <c r="D31" s="188"/>
      <c r="E31" s="188"/>
      <c r="F31" s="188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</row>
    <row r="32" spans="1:38" ht="12" customHeight="1">
      <c r="A32" s="186"/>
      <c r="B32" s="193"/>
      <c r="C32" s="193"/>
      <c r="D32" s="188"/>
      <c r="E32" s="188"/>
      <c r="F32" s="188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</row>
    <row r="33" spans="1:38" ht="12" customHeight="1">
      <c r="A33" s="186"/>
      <c r="B33" s="193"/>
      <c r="C33" s="193"/>
      <c r="D33" s="188"/>
      <c r="E33" s="188"/>
      <c r="F33" s="188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</row>
    <row r="34" spans="1:38" ht="12" customHeight="1">
      <c r="A34" s="186"/>
      <c r="B34" s="193"/>
      <c r="C34" s="193"/>
      <c r="D34" s="188"/>
      <c r="E34" s="188"/>
      <c r="F34" s="188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</row>
    <row r="35" spans="1:38" ht="12" customHeight="1">
      <c r="A35" s="186"/>
      <c r="B35" s="193"/>
      <c r="C35" s="193"/>
      <c r="D35" s="188"/>
      <c r="E35" s="188"/>
      <c r="F35" s="188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</row>
    <row r="36" spans="1:38" ht="12" customHeight="1">
      <c r="A36" s="186"/>
      <c r="B36" s="193"/>
      <c r="C36" s="193"/>
      <c r="D36" s="188"/>
      <c r="E36" s="188"/>
      <c r="F36" s="188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</row>
    <row r="37" spans="1:38" ht="12" customHeight="1">
      <c r="A37" s="186"/>
      <c r="B37" s="193"/>
      <c r="C37" s="193"/>
      <c r="D37" s="188"/>
      <c r="E37" s="188"/>
      <c r="F37" s="188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</row>
    <row r="38" spans="1:38" ht="12" customHeight="1">
      <c r="A38" s="186"/>
      <c r="B38" s="194"/>
      <c r="C38" s="194"/>
      <c r="D38" s="188"/>
      <c r="E38" s="188"/>
      <c r="F38" s="188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</row>
    <row r="39" spans="1:38" ht="12" customHeight="1">
      <c r="A39" s="186"/>
      <c r="B39" s="194"/>
      <c r="C39" s="194"/>
      <c r="D39" s="188"/>
      <c r="E39" s="188"/>
      <c r="F39" s="188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</row>
    <row r="40" spans="1:38" ht="12" customHeight="1">
      <c r="A40" s="186"/>
      <c r="B40" s="194"/>
      <c r="C40" s="194"/>
      <c r="D40" s="188"/>
      <c r="E40" s="188"/>
      <c r="F40" s="188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</row>
    <row r="41" spans="1:38" ht="12" customHeight="1">
      <c r="A41" s="186"/>
      <c r="B41" s="194"/>
      <c r="C41" s="194"/>
      <c r="D41" s="188"/>
      <c r="E41" s="188"/>
      <c r="F41" s="188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</row>
    <row r="42" spans="1:38" ht="12" customHeight="1">
      <c r="A42" s="186"/>
      <c r="B42" s="194"/>
      <c r="C42" s="194"/>
      <c r="D42" s="188"/>
      <c r="E42" s="188"/>
      <c r="F42" s="188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</row>
    <row r="43" spans="1:38" ht="12" customHeight="1">
      <c r="A43" s="186"/>
      <c r="B43" s="194"/>
      <c r="C43" s="194"/>
      <c r="D43" s="188"/>
      <c r="E43" s="188"/>
      <c r="F43" s="188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</row>
    <row r="44" spans="1:29" ht="12" customHeight="1">
      <c r="A44" s="186"/>
      <c r="B44" s="194"/>
      <c r="C44" s="194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9"/>
      <c r="AC44" s="189"/>
    </row>
    <row r="45" spans="1:29" ht="12" customHeight="1">
      <c r="A45" s="186"/>
      <c r="B45" s="194"/>
      <c r="C45" s="194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9"/>
      <c r="AC45" s="189"/>
    </row>
    <row r="46" spans="1:29" ht="12" customHeight="1">
      <c r="A46" s="186"/>
      <c r="B46" s="194"/>
      <c r="C46" s="194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9"/>
      <c r="AC46" s="189"/>
    </row>
    <row r="47" spans="1:29" ht="13.5">
      <c r="A47" s="186"/>
      <c r="B47" s="194"/>
      <c r="C47" s="194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9"/>
      <c r="AC47" s="189"/>
    </row>
    <row r="48" spans="1:29" ht="13.5">
      <c r="A48" s="186"/>
      <c r="B48" s="194"/>
      <c r="C48" s="194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9"/>
      <c r="AC48" s="189"/>
    </row>
    <row r="49" spans="1:27" s="189" customFormat="1" ht="13.5">
      <c r="A49" s="186"/>
      <c r="B49" s="194"/>
      <c r="C49" s="194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</row>
    <row r="50" spans="1:27" s="189" customFormat="1" ht="13.5">
      <c r="A50" s="186"/>
      <c r="B50" s="194"/>
      <c r="C50" s="194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</row>
    <row r="51" spans="1:27" s="189" customFormat="1" ht="13.5">
      <c r="A51" s="195"/>
      <c r="B51" s="196"/>
      <c r="C51" s="196"/>
      <c r="R51" s="188"/>
      <c r="S51" s="188"/>
      <c r="T51" s="188"/>
      <c r="U51" s="188"/>
      <c r="V51" s="188"/>
      <c r="W51" s="188"/>
      <c r="X51" s="188"/>
      <c r="Y51" s="188"/>
      <c r="Z51" s="188"/>
      <c r="AA51" s="188"/>
    </row>
    <row r="52" spans="1:27" s="189" customFormat="1" ht="13.5">
      <c r="A52" s="195"/>
      <c r="B52" s="196"/>
      <c r="C52" s="196"/>
      <c r="R52" s="188"/>
      <c r="S52" s="188"/>
      <c r="T52" s="188"/>
      <c r="U52" s="188"/>
      <c r="V52" s="188"/>
      <c r="W52" s="188"/>
      <c r="X52" s="188"/>
      <c r="Y52" s="188"/>
      <c r="Z52" s="188"/>
      <c r="AA52" s="188"/>
    </row>
    <row r="53" spans="1:3" s="189" customFormat="1" ht="13.5">
      <c r="A53" s="195"/>
      <c r="B53" s="196"/>
      <c r="C53" s="196"/>
    </row>
    <row r="54" spans="1:3" s="189" customFormat="1" ht="13.5">
      <c r="A54" s="195"/>
      <c r="B54" s="196"/>
      <c r="C54" s="196"/>
    </row>
    <row r="55" spans="1:3" s="189" customFormat="1" ht="13.5">
      <c r="A55" s="195"/>
      <c r="B55" s="196"/>
      <c r="C55" s="196"/>
    </row>
    <row r="56" spans="1:3" s="189" customFormat="1" ht="13.5">
      <c r="A56" s="195"/>
      <c r="B56" s="196"/>
      <c r="C56" s="196"/>
    </row>
    <row r="57" spans="1:3" s="189" customFormat="1" ht="13.5">
      <c r="A57" s="195"/>
      <c r="B57" s="196"/>
      <c r="C57" s="196"/>
    </row>
    <row r="58" spans="1:3" s="189" customFormat="1" ht="13.5">
      <c r="A58" s="195"/>
      <c r="B58" s="196"/>
      <c r="C58" s="196"/>
    </row>
    <row r="59" spans="1:3" s="189" customFormat="1" ht="13.5">
      <c r="A59" s="195"/>
      <c r="B59" s="196"/>
      <c r="C59" s="196"/>
    </row>
    <row r="60" spans="1:3" s="189" customFormat="1" ht="13.5">
      <c r="A60" s="195"/>
      <c r="B60" s="196"/>
      <c r="C60" s="196"/>
    </row>
    <row r="61" spans="1:3" s="189" customFormat="1" ht="13.5">
      <c r="A61" s="195"/>
      <c r="B61" s="196"/>
      <c r="C61" s="196"/>
    </row>
    <row r="62" spans="1:3" s="189" customFormat="1" ht="13.5">
      <c r="A62" s="195"/>
      <c r="B62" s="196"/>
      <c r="C62" s="196"/>
    </row>
    <row r="63" s="189" customFormat="1" ht="13.5">
      <c r="A63" s="195"/>
    </row>
    <row r="64" s="189" customFormat="1" ht="13.5">
      <c r="A64" s="195"/>
    </row>
    <row r="65" s="189" customFormat="1" ht="13.5">
      <c r="A65" s="195"/>
    </row>
    <row r="66" s="189" customFormat="1" ht="13.5">
      <c r="A66" s="195"/>
    </row>
    <row r="67" s="189" customFormat="1" ht="13.5">
      <c r="A67" s="195"/>
    </row>
    <row r="68" s="189" customFormat="1" ht="13.5">
      <c r="A68" s="195"/>
    </row>
    <row r="69" s="189" customFormat="1" ht="13.5">
      <c r="A69" s="195"/>
    </row>
    <row r="70" s="189" customFormat="1" ht="13.5">
      <c r="A70" s="195"/>
    </row>
    <row r="71" s="189" customFormat="1" ht="13.5">
      <c r="A71" s="195"/>
    </row>
    <row r="72" s="189" customFormat="1" ht="13.5">
      <c r="A72" s="195"/>
    </row>
    <row r="73" s="189" customFormat="1" ht="13.5">
      <c r="A73" s="195"/>
    </row>
    <row r="74" s="189" customFormat="1" ht="13.5">
      <c r="A74" s="195"/>
    </row>
    <row r="75" s="189" customFormat="1" ht="13.5">
      <c r="A75" s="195"/>
    </row>
    <row r="76" s="189" customFormat="1" ht="13.5">
      <c r="A76" s="195"/>
    </row>
    <row r="77" s="189" customFormat="1" ht="13.5">
      <c r="A77" s="195"/>
    </row>
    <row r="78" s="189" customFormat="1" ht="13.5">
      <c r="A78" s="195"/>
    </row>
    <row r="79" s="189" customFormat="1" ht="13.5">
      <c r="A79" s="195"/>
    </row>
    <row r="80" s="189" customFormat="1" ht="13.5">
      <c r="A80" s="195"/>
    </row>
    <row r="81" s="189" customFormat="1" ht="13.5">
      <c r="A81" s="195"/>
    </row>
    <row r="82" s="189" customFormat="1" ht="13.5">
      <c r="A82" s="195"/>
    </row>
    <row r="83" s="189" customFormat="1" ht="13.5">
      <c r="A83" s="195"/>
    </row>
    <row r="84" s="189" customFormat="1" ht="13.5">
      <c r="A84" s="195"/>
    </row>
    <row r="85" s="189" customFormat="1" ht="13.5">
      <c r="A85" s="195"/>
    </row>
    <row r="86" s="189" customFormat="1" ht="13.5">
      <c r="A86" s="195"/>
    </row>
    <row r="87" s="189" customFormat="1" ht="13.5">
      <c r="A87" s="195"/>
    </row>
    <row r="88" s="189" customFormat="1" ht="13.5">
      <c r="A88" s="195"/>
    </row>
    <row r="89" s="189" customFormat="1" ht="13.5">
      <c r="A89" s="195"/>
    </row>
    <row r="90" s="189" customFormat="1" ht="13.5">
      <c r="A90" s="195"/>
    </row>
    <row r="91" s="189" customFormat="1" ht="13.5">
      <c r="A91" s="195"/>
    </row>
    <row r="92" s="189" customFormat="1" ht="13.5">
      <c r="A92" s="195"/>
    </row>
    <row r="93" s="189" customFormat="1" ht="13.5">
      <c r="A93" s="195"/>
    </row>
    <row r="94" s="189" customFormat="1" ht="13.5">
      <c r="A94" s="195"/>
    </row>
    <row r="95" s="189" customFormat="1" ht="13.5">
      <c r="A95" s="195"/>
    </row>
    <row r="96" s="189" customFormat="1" ht="13.5">
      <c r="A96" s="195"/>
    </row>
    <row r="97" s="189" customFormat="1" ht="13.5">
      <c r="A97" s="195"/>
    </row>
    <row r="98" s="189" customFormat="1" ht="13.5">
      <c r="A98" s="195"/>
    </row>
    <row r="99" s="189" customFormat="1" ht="13.5">
      <c r="A99" s="195"/>
    </row>
    <row r="100" s="189" customFormat="1" ht="13.5">
      <c r="A100" s="195"/>
    </row>
    <row r="101" s="189" customFormat="1" ht="13.5">
      <c r="A101" s="195"/>
    </row>
    <row r="102" s="189" customFormat="1" ht="13.5">
      <c r="A102" s="195"/>
    </row>
    <row r="103" s="189" customFormat="1" ht="13.5">
      <c r="A103" s="195"/>
    </row>
    <row r="104" s="189" customFormat="1" ht="13.5">
      <c r="A104" s="195"/>
    </row>
    <row r="105" s="189" customFormat="1" ht="13.5">
      <c r="A105" s="195"/>
    </row>
    <row r="106" s="189" customFormat="1" ht="13.5">
      <c r="A106" s="195"/>
    </row>
    <row r="107" s="189" customFormat="1" ht="13.5">
      <c r="A107" s="195"/>
    </row>
    <row r="108" s="189" customFormat="1" ht="13.5">
      <c r="A108" s="195"/>
    </row>
    <row r="109" s="189" customFormat="1" ht="13.5">
      <c r="A109" s="195"/>
    </row>
    <row r="110" s="189" customFormat="1" ht="13.5">
      <c r="A110" s="195"/>
    </row>
  </sheetData>
  <mergeCells count="22">
    <mergeCell ref="R4:AC4"/>
    <mergeCell ref="R5:R6"/>
    <mergeCell ref="B12:C12"/>
    <mergeCell ref="B7:C7"/>
    <mergeCell ref="B8:C8"/>
    <mergeCell ref="A2:H2"/>
    <mergeCell ref="B13:C13"/>
    <mergeCell ref="B14:C14"/>
    <mergeCell ref="B15:C15"/>
    <mergeCell ref="A3:E3"/>
    <mergeCell ref="B16:C16"/>
    <mergeCell ref="E4:Q4"/>
    <mergeCell ref="E5:E6"/>
    <mergeCell ref="A4:D6"/>
    <mergeCell ref="AD4:AG6"/>
    <mergeCell ref="AE7:AF7"/>
    <mergeCell ref="AE8:AF8"/>
    <mergeCell ref="AE12:AF12"/>
    <mergeCell ref="AE13:AF13"/>
    <mergeCell ref="AE14:AF14"/>
    <mergeCell ref="AE15:AF15"/>
    <mergeCell ref="AE16:AF16"/>
  </mergeCells>
  <hyperlinks>
    <hyperlink ref="AF17" location="目次!A1" display="＜戻る＞"/>
    <hyperlink ref="A17" location="目次!A1" display="＜戻る＞"/>
  </hyperlinks>
  <printOptions/>
  <pageMargins left="0.5905511811023623" right="0.46" top="0.71" bottom="0.35433070866141736" header="0.55" footer="0.2362204724409449"/>
  <pageSetup blackAndWhite="1" horizontalDpi="600" verticalDpi="600" orientation="portrait" paperSize="9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120" zoomScaleNormal="120" workbookViewId="0" topLeftCell="A1">
      <selection activeCell="D30" sqref="D30"/>
    </sheetView>
  </sheetViews>
  <sheetFormatPr defaultColWidth="9.00390625" defaultRowHeight="13.5"/>
  <cols>
    <col min="1" max="1" width="3.125" style="286" customWidth="1"/>
    <col min="2" max="2" width="2.625" style="286" customWidth="1"/>
    <col min="3" max="3" width="9.00390625" style="286" customWidth="1"/>
    <col min="4" max="4" width="11.875" style="286" customWidth="1"/>
    <col min="5" max="10" width="9.875" style="286" customWidth="1"/>
    <col min="11" max="16384" width="9.00390625" style="286" customWidth="1"/>
  </cols>
  <sheetData>
    <row r="1" spans="1:10" ht="17.25">
      <c r="A1" s="18" t="s">
        <v>865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8.75" customHeight="1" thickBot="1">
      <c r="A2" s="287" t="s">
        <v>849</v>
      </c>
      <c r="B2" s="287"/>
      <c r="C2" s="285"/>
      <c r="D2" s="285"/>
      <c r="E2" s="285"/>
      <c r="F2" s="285"/>
      <c r="G2" s="285"/>
      <c r="H2" s="285"/>
      <c r="I2" s="285"/>
      <c r="J2" s="285"/>
    </row>
    <row r="3" spans="1:10" ht="19.5" customHeight="1">
      <c r="A3" s="509" t="s">
        <v>81</v>
      </c>
      <c r="B3" s="509"/>
      <c r="C3" s="509"/>
      <c r="D3" s="510"/>
      <c r="E3" s="432" t="s">
        <v>846</v>
      </c>
      <c r="F3" s="507"/>
      <c r="G3" s="507"/>
      <c r="H3" s="507"/>
      <c r="I3" s="507"/>
      <c r="J3" s="507"/>
    </row>
    <row r="4" spans="1:10" ht="19.5" customHeight="1">
      <c r="A4" s="511"/>
      <c r="B4" s="511"/>
      <c r="C4" s="511"/>
      <c r="D4" s="512"/>
      <c r="E4" s="288" t="s">
        <v>847</v>
      </c>
      <c r="F4" s="288" t="s">
        <v>831</v>
      </c>
      <c r="G4" s="288" t="s">
        <v>832</v>
      </c>
      <c r="H4" s="288" t="s">
        <v>833</v>
      </c>
      <c r="I4" s="288" t="s">
        <v>848</v>
      </c>
      <c r="J4" s="289" t="s">
        <v>834</v>
      </c>
    </row>
    <row r="5" spans="1:10" s="290" customFormat="1" ht="20.25" customHeight="1">
      <c r="A5" s="513" t="s">
        <v>235</v>
      </c>
      <c r="B5" s="513"/>
      <c r="C5" s="513"/>
      <c r="D5" s="513"/>
      <c r="E5" s="390">
        <f aca="true" t="shared" si="0" ref="E5:J5">SUM(E6:E16)</f>
        <v>134996</v>
      </c>
      <c r="F5" s="391">
        <f t="shared" si="0"/>
        <v>7049</v>
      </c>
      <c r="G5" s="391">
        <f t="shared" si="0"/>
        <v>2306</v>
      </c>
      <c r="H5" s="391">
        <f t="shared" si="0"/>
        <v>7589</v>
      </c>
      <c r="I5" s="391">
        <f t="shared" si="0"/>
        <v>114277</v>
      </c>
      <c r="J5" s="391">
        <f t="shared" si="0"/>
        <v>3775</v>
      </c>
    </row>
    <row r="6" spans="1:10" ht="20.25" customHeight="1">
      <c r="A6" s="514" t="s">
        <v>835</v>
      </c>
      <c r="B6" s="514"/>
      <c r="C6" s="446" t="s">
        <v>254</v>
      </c>
      <c r="D6" s="446"/>
      <c r="E6" s="94">
        <f>SUM(F6:J6)</f>
        <v>44</v>
      </c>
      <c r="F6" s="167" t="s">
        <v>77</v>
      </c>
      <c r="G6" s="167" t="s">
        <v>77</v>
      </c>
      <c r="H6" s="167">
        <v>5</v>
      </c>
      <c r="I6" s="167">
        <v>36</v>
      </c>
      <c r="J6" s="167">
        <v>3</v>
      </c>
    </row>
    <row r="7" spans="1:10" ht="20.25" customHeight="1">
      <c r="A7" s="6"/>
      <c r="B7" s="6" t="s">
        <v>836</v>
      </c>
      <c r="C7" s="446" t="s">
        <v>183</v>
      </c>
      <c r="D7" s="446"/>
      <c r="E7" s="94" t="s">
        <v>77</v>
      </c>
      <c r="F7" s="70" t="s">
        <v>77</v>
      </c>
      <c r="G7" s="167" t="s">
        <v>77</v>
      </c>
      <c r="H7" s="167" t="s">
        <v>77</v>
      </c>
      <c r="I7" s="167" t="s">
        <v>77</v>
      </c>
      <c r="J7" s="167" t="s">
        <v>77</v>
      </c>
    </row>
    <row r="8" spans="1:10" ht="20.25" customHeight="1">
      <c r="A8" s="6"/>
      <c r="B8" s="6" t="s">
        <v>837</v>
      </c>
      <c r="C8" s="446" t="s">
        <v>92</v>
      </c>
      <c r="D8" s="446"/>
      <c r="E8" s="94">
        <f aca="true" t="shared" si="1" ref="E8:E16">SUM(F8:J8)</f>
        <v>7918</v>
      </c>
      <c r="F8" s="167">
        <v>198</v>
      </c>
      <c r="G8" s="167">
        <v>79</v>
      </c>
      <c r="H8" s="167">
        <v>1297</v>
      </c>
      <c r="I8" s="167">
        <v>5842</v>
      </c>
      <c r="J8" s="167">
        <v>502</v>
      </c>
    </row>
    <row r="9" spans="1:10" ht="20.25" customHeight="1">
      <c r="A9" s="6"/>
      <c r="B9" s="6" t="s">
        <v>838</v>
      </c>
      <c r="C9" s="446" t="s">
        <v>188</v>
      </c>
      <c r="D9" s="446"/>
      <c r="E9" s="94">
        <f t="shared" si="1"/>
        <v>15173</v>
      </c>
      <c r="F9" s="167">
        <v>124</v>
      </c>
      <c r="G9" s="167">
        <v>67</v>
      </c>
      <c r="H9" s="167">
        <v>742</v>
      </c>
      <c r="I9" s="167">
        <v>14071</v>
      </c>
      <c r="J9" s="167">
        <v>169</v>
      </c>
    </row>
    <row r="10" spans="1:10" ht="25.5" customHeight="1">
      <c r="A10" s="6"/>
      <c r="B10" s="6" t="s">
        <v>839</v>
      </c>
      <c r="C10" s="508" t="s">
        <v>190</v>
      </c>
      <c r="D10" s="465"/>
      <c r="E10" s="94">
        <f t="shared" si="1"/>
        <v>795</v>
      </c>
      <c r="F10" s="167" t="s">
        <v>77</v>
      </c>
      <c r="G10" s="167" t="s">
        <v>77</v>
      </c>
      <c r="H10" s="167">
        <v>4</v>
      </c>
      <c r="I10" s="167">
        <v>791</v>
      </c>
      <c r="J10" s="167" t="s">
        <v>77</v>
      </c>
    </row>
    <row r="11" spans="1:10" ht="20.25" customHeight="1">
      <c r="A11" s="6"/>
      <c r="B11" s="6" t="s">
        <v>840</v>
      </c>
      <c r="C11" s="446" t="s">
        <v>192</v>
      </c>
      <c r="D11" s="446"/>
      <c r="E11" s="94">
        <f t="shared" si="1"/>
        <v>10198</v>
      </c>
      <c r="F11" s="167">
        <v>37</v>
      </c>
      <c r="G11" s="167">
        <v>9</v>
      </c>
      <c r="H11" s="167">
        <v>260</v>
      </c>
      <c r="I11" s="167">
        <v>9673</v>
      </c>
      <c r="J11" s="167">
        <v>219</v>
      </c>
    </row>
    <row r="12" spans="1:10" ht="20.25" customHeight="1">
      <c r="A12" s="6"/>
      <c r="B12" s="6" t="s">
        <v>841</v>
      </c>
      <c r="C12" s="446" t="s">
        <v>255</v>
      </c>
      <c r="D12" s="446"/>
      <c r="E12" s="94">
        <f t="shared" si="1"/>
        <v>44915</v>
      </c>
      <c r="F12" s="167">
        <v>3680</v>
      </c>
      <c r="G12" s="167">
        <v>1378</v>
      </c>
      <c r="H12" s="167">
        <v>2595</v>
      </c>
      <c r="I12" s="167">
        <v>35600</v>
      </c>
      <c r="J12" s="167">
        <v>1662</v>
      </c>
    </row>
    <row r="13" spans="1:10" ht="20.25" customHeight="1">
      <c r="A13" s="6"/>
      <c r="B13" s="6" t="s">
        <v>842</v>
      </c>
      <c r="C13" s="446" t="s">
        <v>196</v>
      </c>
      <c r="D13" s="446"/>
      <c r="E13" s="94">
        <f t="shared" si="1"/>
        <v>2543</v>
      </c>
      <c r="F13" s="167">
        <v>34</v>
      </c>
      <c r="G13" s="167">
        <v>6</v>
      </c>
      <c r="H13" s="167">
        <v>88</v>
      </c>
      <c r="I13" s="167">
        <v>2407</v>
      </c>
      <c r="J13" s="167">
        <v>8</v>
      </c>
    </row>
    <row r="14" spans="1:10" ht="20.25" customHeight="1">
      <c r="A14" s="6"/>
      <c r="B14" s="6" t="s">
        <v>843</v>
      </c>
      <c r="C14" s="446" t="s">
        <v>198</v>
      </c>
      <c r="D14" s="446"/>
      <c r="E14" s="94">
        <f t="shared" si="1"/>
        <v>4071</v>
      </c>
      <c r="F14" s="167">
        <v>579</v>
      </c>
      <c r="G14" s="167">
        <v>164</v>
      </c>
      <c r="H14" s="167">
        <v>864</v>
      </c>
      <c r="I14" s="167">
        <v>2407</v>
      </c>
      <c r="J14" s="167">
        <v>57</v>
      </c>
    </row>
    <row r="15" spans="1:10" ht="20.25" customHeight="1">
      <c r="A15" s="6"/>
      <c r="B15" s="6" t="s">
        <v>844</v>
      </c>
      <c r="C15" s="446" t="s">
        <v>93</v>
      </c>
      <c r="D15" s="446"/>
      <c r="E15" s="94">
        <f t="shared" si="1"/>
        <v>46086</v>
      </c>
      <c r="F15" s="167">
        <v>2397</v>
      </c>
      <c r="G15" s="167">
        <v>603</v>
      </c>
      <c r="H15" s="167">
        <v>1734</v>
      </c>
      <c r="I15" s="167">
        <v>40203</v>
      </c>
      <c r="J15" s="167">
        <v>1149</v>
      </c>
    </row>
    <row r="16" spans="1:10" ht="20.25" customHeight="1" thickBot="1">
      <c r="A16" s="284"/>
      <c r="B16" s="284" t="s">
        <v>845</v>
      </c>
      <c r="C16" s="448" t="s">
        <v>202</v>
      </c>
      <c r="D16" s="448"/>
      <c r="E16" s="166">
        <f t="shared" si="1"/>
        <v>3253</v>
      </c>
      <c r="F16" s="79" t="s">
        <v>77</v>
      </c>
      <c r="G16" s="79" t="s">
        <v>77</v>
      </c>
      <c r="H16" s="79" t="s">
        <v>77</v>
      </c>
      <c r="I16" s="79">
        <v>3247</v>
      </c>
      <c r="J16" s="79">
        <v>6</v>
      </c>
    </row>
    <row r="17" ht="12">
      <c r="J17" s="199" t="s">
        <v>334</v>
      </c>
    </row>
  </sheetData>
  <mergeCells count="15">
    <mergeCell ref="C10:D10"/>
    <mergeCell ref="A3:D4"/>
    <mergeCell ref="A5:D5"/>
    <mergeCell ref="A6:B6"/>
    <mergeCell ref="C6:D6"/>
    <mergeCell ref="C15:D15"/>
    <mergeCell ref="C16:D16"/>
    <mergeCell ref="E3:J3"/>
    <mergeCell ref="C11:D11"/>
    <mergeCell ref="C12:D12"/>
    <mergeCell ref="C13:D13"/>
    <mergeCell ref="C14:D14"/>
    <mergeCell ref="C7:D7"/>
    <mergeCell ref="C8:D8"/>
    <mergeCell ref="C9:D9"/>
  </mergeCells>
  <hyperlinks>
    <hyperlink ref="J17" location="目次!A1" display="＜戻る＞"/>
  </hyperlink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32"/>
  <sheetViews>
    <sheetView zoomScale="120" zoomScaleNormal="120" zoomScaleSheetLayoutView="100" workbookViewId="0" topLeftCell="A1">
      <selection activeCell="E18" sqref="E18"/>
    </sheetView>
  </sheetViews>
  <sheetFormatPr defaultColWidth="9.00390625" defaultRowHeight="13.5"/>
  <cols>
    <col min="1" max="1" width="1.625" style="112" customWidth="1"/>
    <col min="2" max="2" width="2.50390625" style="112" customWidth="1"/>
    <col min="3" max="3" width="9.625" style="112" customWidth="1"/>
    <col min="4" max="4" width="2.00390625" style="112" customWidth="1"/>
    <col min="5" max="5" width="6.625" style="112" customWidth="1"/>
    <col min="6" max="7" width="5.00390625" style="112" customWidth="1"/>
    <col min="8" max="8" width="5.625" style="112" customWidth="1"/>
    <col min="9" max="9" width="5.75390625" style="112" customWidth="1"/>
    <col min="10" max="10" width="6.75390625" style="112" customWidth="1"/>
    <col min="11" max="11" width="6.625" style="112" customWidth="1"/>
    <col min="12" max="12" width="7.50390625" style="112" customWidth="1"/>
    <col min="13" max="13" width="6.625" style="112" customWidth="1"/>
    <col min="14" max="14" width="5.875" style="112" customWidth="1"/>
    <col min="15" max="15" width="6.25390625" style="112" customWidth="1"/>
    <col min="16" max="16" width="6.625" style="112" customWidth="1"/>
    <col min="17" max="46" width="9.00390625" style="197" customWidth="1"/>
    <col min="47" max="16384" width="9.00390625" style="112" customWidth="1"/>
  </cols>
  <sheetData>
    <row r="1" spans="1:16" ht="21" customHeight="1">
      <c r="A1" s="82" t="s">
        <v>866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6.5" customHeight="1" thickBot="1">
      <c r="A2" s="50" t="s">
        <v>881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 customHeight="1">
      <c r="A3" s="54"/>
      <c r="B3" s="435" t="s">
        <v>126</v>
      </c>
      <c r="C3" s="435"/>
      <c r="D3" s="113"/>
      <c r="E3" s="403" t="s">
        <v>82</v>
      </c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</row>
    <row r="4" spans="1:16" ht="24.75" customHeight="1">
      <c r="A4" s="64"/>
      <c r="B4" s="437"/>
      <c r="C4" s="437"/>
      <c r="D4" s="114"/>
      <c r="E4" s="115" t="s">
        <v>235</v>
      </c>
      <c r="F4" s="117" t="s">
        <v>819</v>
      </c>
      <c r="G4" s="115" t="s">
        <v>183</v>
      </c>
      <c r="H4" s="115" t="s">
        <v>92</v>
      </c>
      <c r="I4" s="115" t="s">
        <v>188</v>
      </c>
      <c r="J4" s="254" t="s">
        <v>820</v>
      </c>
      <c r="K4" s="117" t="s">
        <v>127</v>
      </c>
      <c r="L4" s="116" t="s">
        <v>850</v>
      </c>
      <c r="M4" s="117" t="s">
        <v>129</v>
      </c>
      <c r="N4" s="117" t="s">
        <v>822</v>
      </c>
      <c r="O4" s="255" t="s">
        <v>823</v>
      </c>
      <c r="P4" s="118" t="s">
        <v>202</v>
      </c>
    </row>
    <row r="5" spans="1:46" s="292" customFormat="1" ht="16.5" customHeight="1">
      <c r="A5" s="392"/>
      <c r="B5" s="516" t="s">
        <v>65</v>
      </c>
      <c r="C5" s="516"/>
      <c r="D5" s="392"/>
      <c r="E5" s="393">
        <f aca="true" t="shared" si="0" ref="E5:P6">IF(SUM(E7:E14)=0,"－",SUM(E7:E14))</f>
        <v>13655</v>
      </c>
      <c r="F5" s="394">
        <f t="shared" si="0"/>
        <v>4</v>
      </c>
      <c r="G5" s="394" t="str">
        <f t="shared" si="0"/>
        <v>－</v>
      </c>
      <c r="H5" s="394">
        <f t="shared" si="0"/>
        <v>857</v>
      </c>
      <c r="I5" s="394">
        <f t="shared" si="0"/>
        <v>488</v>
      </c>
      <c r="J5" s="394">
        <f t="shared" si="0"/>
        <v>19</v>
      </c>
      <c r="K5" s="394">
        <f t="shared" si="0"/>
        <v>342</v>
      </c>
      <c r="L5" s="394">
        <f t="shared" si="0"/>
        <v>6107</v>
      </c>
      <c r="M5" s="394">
        <f t="shared" si="0"/>
        <v>190</v>
      </c>
      <c r="N5" s="394">
        <f t="shared" si="0"/>
        <v>1219</v>
      </c>
      <c r="O5" s="394">
        <f t="shared" si="0"/>
        <v>4369</v>
      </c>
      <c r="P5" s="394">
        <f t="shared" si="0"/>
        <v>60</v>
      </c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</row>
    <row r="6" spans="1:16" ht="16.5" customHeight="1">
      <c r="A6" s="67"/>
      <c r="B6" s="515" t="s">
        <v>66</v>
      </c>
      <c r="C6" s="515"/>
      <c r="D6" s="67"/>
      <c r="E6" s="94">
        <f>SUM(E7:E9)</f>
        <v>6561</v>
      </c>
      <c r="F6" s="70">
        <f aca="true" t="shared" si="1" ref="F6:P6">SUM(F7:F9)</f>
        <v>2</v>
      </c>
      <c r="G6" s="248" t="str">
        <f t="shared" si="0"/>
        <v>－</v>
      </c>
      <c r="H6" s="70">
        <f t="shared" si="1"/>
        <v>412</v>
      </c>
      <c r="I6" s="70">
        <f t="shared" si="1"/>
        <v>257</v>
      </c>
      <c r="J6" s="70">
        <f t="shared" si="1"/>
        <v>7</v>
      </c>
      <c r="K6" s="70">
        <f t="shared" si="1"/>
        <v>139</v>
      </c>
      <c r="L6" s="70">
        <f t="shared" si="1"/>
        <v>3056</v>
      </c>
      <c r="M6" s="70">
        <f t="shared" si="1"/>
        <v>109</v>
      </c>
      <c r="N6" s="70">
        <f t="shared" si="1"/>
        <v>520</v>
      </c>
      <c r="O6" s="70">
        <f t="shared" si="1"/>
        <v>2024</v>
      </c>
      <c r="P6" s="70">
        <f t="shared" si="1"/>
        <v>35</v>
      </c>
    </row>
    <row r="7" spans="1:17" ht="16.5" customHeight="1">
      <c r="A7" s="67"/>
      <c r="B7" s="120"/>
      <c r="C7" s="119" t="s">
        <v>67</v>
      </c>
      <c r="D7" s="67"/>
      <c r="E7" s="94">
        <f>SUM(F7:P7)</f>
        <v>2707</v>
      </c>
      <c r="F7" s="167">
        <v>2</v>
      </c>
      <c r="G7" s="167" t="s">
        <v>77</v>
      </c>
      <c r="H7" s="167">
        <v>127</v>
      </c>
      <c r="I7" s="167">
        <v>49</v>
      </c>
      <c r="J7" s="167">
        <v>1</v>
      </c>
      <c r="K7" s="167">
        <v>28</v>
      </c>
      <c r="L7" s="167">
        <v>1232</v>
      </c>
      <c r="M7" s="167">
        <v>29</v>
      </c>
      <c r="N7" s="167">
        <v>263</v>
      </c>
      <c r="O7" s="167">
        <v>965</v>
      </c>
      <c r="P7" s="167">
        <v>11</v>
      </c>
      <c r="Q7" s="299"/>
    </row>
    <row r="8" spans="1:16" ht="16.5" customHeight="1">
      <c r="A8" s="67"/>
      <c r="B8" s="120"/>
      <c r="C8" s="119" t="s">
        <v>113</v>
      </c>
      <c r="D8" s="67"/>
      <c r="E8" s="94">
        <f aca="true" t="shared" si="2" ref="E8:E14">SUM(F8:P8)</f>
        <v>2450</v>
      </c>
      <c r="F8" s="167" t="s">
        <v>77</v>
      </c>
      <c r="G8" s="167" t="s">
        <v>77</v>
      </c>
      <c r="H8" s="167">
        <v>145</v>
      </c>
      <c r="I8" s="167">
        <v>116</v>
      </c>
      <c r="J8" s="167">
        <v>4</v>
      </c>
      <c r="K8" s="167">
        <v>80</v>
      </c>
      <c r="L8" s="167">
        <v>1201</v>
      </c>
      <c r="M8" s="167">
        <v>67</v>
      </c>
      <c r="N8" s="167">
        <v>148</v>
      </c>
      <c r="O8" s="167">
        <v>667</v>
      </c>
      <c r="P8" s="167">
        <v>22</v>
      </c>
    </row>
    <row r="9" spans="1:16" ht="16.5" customHeight="1">
      <c r="A9" s="67"/>
      <c r="B9" s="120"/>
      <c r="C9" s="119" t="s">
        <v>69</v>
      </c>
      <c r="D9" s="67"/>
      <c r="E9" s="94">
        <f t="shared" si="2"/>
        <v>1404</v>
      </c>
      <c r="F9" s="167" t="s">
        <v>77</v>
      </c>
      <c r="G9" s="167" t="s">
        <v>77</v>
      </c>
      <c r="H9" s="167">
        <v>140</v>
      </c>
      <c r="I9" s="167">
        <v>92</v>
      </c>
      <c r="J9" s="167">
        <v>2</v>
      </c>
      <c r="K9" s="167">
        <v>31</v>
      </c>
      <c r="L9" s="167">
        <v>623</v>
      </c>
      <c r="M9" s="167">
        <v>13</v>
      </c>
      <c r="N9" s="167">
        <v>109</v>
      </c>
      <c r="O9" s="167">
        <v>392</v>
      </c>
      <c r="P9" s="167">
        <v>2</v>
      </c>
    </row>
    <row r="10" spans="1:16" ht="16.5" customHeight="1">
      <c r="A10" s="67"/>
      <c r="B10" s="515" t="s">
        <v>70</v>
      </c>
      <c r="C10" s="515"/>
      <c r="D10" s="67"/>
      <c r="E10" s="94">
        <f t="shared" si="2"/>
        <v>2666</v>
      </c>
      <c r="F10" s="167" t="s">
        <v>77</v>
      </c>
      <c r="G10" s="167" t="s">
        <v>77</v>
      </c>
      <c r="H10" s="167">
        <v>172</v>
      </c>
      <c r="I10" s="167">
        <v>111</v>
      </c>
      <c r="J10" s="167">
        <v>2</v>
      </c>
      <c r="K10" s="167">
        <v>58</v>
      </c>
      <c r="L10" s="167">
        <v>1182</v>
      </c>
      <c r="M10" s="167">
        <v>26</v>
      </c>
      <c r="N10" s="167">
        <v>291</v>
      </c>
      <c r="O10" s="167">
        <v>819</v>
      </c>
      <c r="P10" s="167">
        <v>5</v>
      </c>
    </row>
    <row r="11" spans="1:16" ht="16.5" customHeight="1">
      <c r="A11" s="67"/>
      <c r="B11" s="515" t="s">
        <v>71</v>
      </c>
      <c r="C11" s="515"/>
      <c r="D11" s="67"/>
      <c r="E11" s="94">
        <f t="shared" si="2"/>
        <v>2262</v>
      </c>
      <c r="F11" s="167">
        <v>1</v>
      </c>
      <c r="G11" s="167" t="s">
        <v>77</v>
      </c>
      <c r="H11" s="167">
        <v>129</v>
      </c>
      <c r="I11" s="167">
        <v>61</v>
      </c>
      <c r="J11" s="167">
        <v>3</v>
      </c>
      <c r="K11" s="167">
        <v>51</v>
      </c>
      <c r="L11" s="167">
        <v>981</v>
      </c>
      <c r="M11" s="167">
        <v>42</v>
      </c>
      <c r="N11" s="167">
        <v>220</v>
      </c>
      <c r="O11" s="167">
        <v>765</v>
      </c>
      <c r="P11" s="167">
        <v>9</v>
      </c>
    </row>
    <row r="12" spans="1:16" ht="16.5" customHeight="1">
      <c r="A12" s="67"/>
      <c r="B12" s="515" t="s">
        <v>72</v>
      </c>
      <c r="C12" s="515"/>
      <c r="D12" s="67"/>
      <c r="E12" s="94">
        <f t="shared" si="2"/>
        <v>1340</v>
      </c>
      <c r="F12" s="167">
        <v>1</v>
      </c>
      <c r="G12" s="167" t="s">
        <v>77</v>
      </c>
      <c r="H12" s="167">
        <v>73</v>
      </c>
      <c r="I12" s="167">
        <v>10</v>
      </c>
      <c r="J12" s="167">
        <v>4</v>
      </c>
      <c r="K12" s="167">
        <v>25</v>
      </c>
      <c r="L12" s="167">
        <v>538</v>
      </c>
      <c r="M12" s="167">
        <v>10</v>
      </c>
      <c r="N12" s="167">
        <v>155</v>
      </c>
      <c r="O12" s="167">
        <v>520</v>
      </c>
      <c r="P12" s="167">
        <v>4</v>
      </c>
    </row>
    <row r="13" spans="1:16" ht="16.5" customHeight="1">
      <c r="A13" s="67"/>
      <c r="B13" s="515" t="s">
        <v>73</v>
      </c>
      <c r="C13" s="515"/>
      <c r="D13" s="67"/>
      <c r="E13" s="94">
        <f t="shared" si="2"/>
        <v>252</v>
      </c>
      <c r="F13" s="167" t="s">
        <v>77</v>
      </c>
      <c r="G13" s="167" t="s">
        <v>77</v>
      </c>
      <c r="H13" s="167">
        <v>31</v>
      </c>
      <c r="I13" s="167">
        <v>15</v>
      </c>
      <c r="J13" s="167">
        <v>2</v>
      </c>
      <c r="K13" s="167">
        <v>9</v>
      </c>
      <c r="L13" s="167">
        <v>82</v>
      </c>
      <c r="M13" s="167">
        <v>1</v>
      </c>
      <c r="N13" s="167">
        <v>12</v>
      </c>
      <c r="O13" s="167">
        <v>96</v>
      </c>
      <c r="P13" s="167">
        <v>4</v>
      </c>
    </row>
    <row r="14" spans="1:16" ht="16.5" customHeight="1" thickBot="1">
      <c r="A14" s="76"/>
      <c r="B14" s="448" t="s">
        <v>74</v>
      </c>
      <c r="C14" s="448"/>
      <c r="D14" s="76"/>
      <c r="E14" s="166">
        <f t="shared" si="2"/>
        <v>574</v>
      </c>
      <c r="F14" s="79" t="s">
        <v>77</v>
      </c>
      <c r="G14" s="79" t="s">
        <v>77</v>
      </c>
      <c r="H14" s="79">
        <v>40</v>
      </c>
      <c r="I14" s="79">
        <v>34</v>
      </c>
      <c r="J14" s="79">
        <v>1</v>
      </c>
      <c r="K14" s="79">
        <v>60</v>
      </c>
      <c r="L14" s="79">
        <v>268</v>
      </c>
      <c r="M14" s="79">
        <v>2</v>
      </c>
      <c r="N14" s="79">
        <v>21</v>
      </c>
      <c r="O14" s="79">
        <v>145</v>
      </c>
      <c r="P14" s="79">
        <v>3</v>
      </c>
    </row>
    <row r="15" spans="1:16" ht="13.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P15" s="199" t="s">
        <v>334</v>
      </c>
    </row>
    <row r="16" spans="1:16" ht="13.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</row>
    <row r="17" spans="1:16" ht="13.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</row>
    <row r="18" spans="1:16" ht="13.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13.5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</row>
    <row r="20" spans="1:16" ht="13.5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</row>
    <row r="21" spans="1:16" ht="13.5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</row>
    <row r="22" spans="1:16" ht="13.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</row>
    <row r="23" spans="1:16" ht="13.5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</row>
    <row r="24" spans="1:16" ht="13.5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ht="13.5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ht="13.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 ht="13.5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1:16" ht="13.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</row>
    <row r="29" spans="1:16" ht="13.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</row>
    <row r="30" spans="1:16" ht="13.5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 ht="13.5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ht="13.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="197" customFormat="1" ht="13.5"/>
    <row r="34" s="197" customFormat="1" ht="13.5"/>
    <row r="35" s="197" customFormat="1" ht="13.5"/>
    <row r="36" s="197" customFormat="1" ht="13.5"/>
    <row r="37" s="197" customFormat="1" ht="13.5"/>
    <row r="38" s="197" customFormat="1" ht="13.5"/>
    <row r="39" s="197" customFormat="1" ht="13.5"/>
    <row r="40" s="197" customFormat="1" ht="13.5"/>
    <row r="41" s="197" customFormat="1" ht="13.5"/>
    <row r="42" s="197" customFormat="1" ht="13.5"/>
    <row r="43" s="197" customFormat="1" ht="13.5"/>
    <row r="44" s="197" customFormat="1" ht="13.5"/>
    <row r="45" s="197" customFormat="1" ht="13.5"/>
    <row r="46" s="197" customFormat="1" ht="13.5"/>
    <row r="47" s="197" customFormat="1" ht="13.5"/>
    <row r="48" s="197" customFormat="1" ht="13.5"/>
    <row r="49" s="197" customFormat="1" ht="13.5"/>
    <row r="50" s="197" customFormat="1" ht="13.5"/>
  </sheetData>
  <mergeCells count="9">
    <mergeCell ref="B14:C14"/>
    <mergeCell ref="B5:C5"/>
    <mergeCell ref="B6:C6"/>
    <mergeCell ref="B10:C10"/>
    <mergeCell ref="B11:C11"/>
    <mergeCell ref="B3:C4"/>
    <mergeCell ref="B12:C12"/>
    <mergeCell ref="B13:C13"/>
    <mergeCell ref="E3:P3"/>
  </mergeCells>
  <hyperlinks>
    <hyperlink ref="P15" location="目次!A1" display="＜戻る＞"/>
  </hyperlinks>
  <printOptions/>
  <pageMargins left="0.54" right="0.49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　渉</dc:creator>
  <cp:keywords/>
  <dc:description/>
  <cp:lastModifiedBy>PA</cp:lastModifiedBy>
  <cp:lastPrinted>2004-03-25T01:12:31Z</cp:lastPrinted>
  <dcterms:created xsi:type="dcterms:W3CDTF">2001-07-12T07:46:55Z</dcterms:created>
  <dcterms:modified xsi:type="dcterms:W3CDTF">2007-03-11T06:34:07Z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