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10452\Desktop\R2決算統計\R2決算統計\70_地方財政状況資料集\2_追加依頼分\4_HPへアップ\"/>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CO41" i="10"/>
  <c r="CO42" i="10" s="1"/>
  <c r="CO43" i="10" s="1"/>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<sst xmlns="http://schemas.openxmlformats.org/spreadsheetml/2006/main" count="1092" uniqueCount="624">
  <si>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</si>
  <si>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</si>
  <si>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</si>
  <si>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</si>
  <si>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</si>
  <si>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</si>
  <si>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</si>
  <si>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</si>
  <si>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</si>
  <si>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</si>
  <si>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</si>
  <si>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</si>
  <si>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</si>
  <si>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</si>
  <si>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</si>
  <si>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</si>
  <si>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</si>
  <si>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</si>
  <si>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</si>
  <si>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</si>
  <si>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</si>
  <si>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</si>
  <si>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</si>
  <si>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</si>
  <si>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</si>
  <si>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</si>
  <si>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</si>
  <si>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</si>
  <si>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</si>
  <si>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</si>
  <si>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</si>
  <si>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</si>
  <si>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</si>
  <si>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</si>
  <si>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</si>
  <si>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</si>
  <si>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</si>
  <si>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</si>
  <si>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</si>
  <si>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</si>
  <si>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</si>
  <si>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</si>
  <si>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</si>
  <si>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</si>
  <si>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</si>
  <si>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</si>
  <si>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</si>
  <si>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</si>
  <si>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</si>
  <si>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</si>
  <si>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</si>
  <si>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</si>
  <si>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</si>
  <si>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</si>
  <si>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</si>
  <si>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</si>
  <si>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</si>
  <si>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</si>
  <si>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</si>
  <si>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</si>
  <si>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</si>
  <si>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</si>
  <si>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</si>
  <si>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</si>
  <si>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</si>
  <si>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</si>
  <si>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</si>
  <si>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</si>
  <si>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</si>
  <si>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</si>
  <si>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</si>
  <si>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</si>
  <si>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</si>
  <si>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</si>
  <si>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</si>
  <si>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</si>
  <si>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</si>
  <si>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</si>
  <si>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</si>
  <si>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</si>
  <si>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</si>
  <si>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</si>
  <si>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</si>
  <si>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</si>
  <si>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</si>
  <si>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</si>
  <si>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</si>
  <si>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</si>
  <si>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</si>
  <si>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</si>
  <si>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</si>
  <si>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</si>
  <si>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</si>
  <si>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</si>
  <si>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</si>
  <si>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</si>
  <si>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</si>
  <si>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</si>
  <si>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</si>
  <si>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</si>
  <si>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</si>
  <si>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</si>
  <si>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</si>
  <si>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</si>
  <si>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</si>
  <si>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</si>
  <si>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</si>
  <si>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</si>
  <si>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</si>
  <si>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</si>
  <si>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</si>
  <si>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</si>
  <si>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</si>
  <si>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</si>
  <si>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</si>
  <si>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</si>
  <si>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</si>
  <si>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</si>
  <si>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</si>
  <si>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</si>
  <si>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</si>
  <si>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</si>
  <si>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</si>
  <si>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</si>
  <si>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</si>
  <si>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</si>
  <si>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</si>
  <si>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</si>
  <si>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</si>
  <si>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</si>
  <si>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</si>
  <si>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</si>
  <si>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</si>
  <si>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</si>
  <si>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</si>
  <si>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</si>
  <si>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</si>
  <si>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</si>
  <si>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</si>
  <si>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</si>
  <si>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</si>
  <si>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</si>
  <si>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</si>
  <si>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</si>
  <si>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</si>
  <si>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</si>
  <si>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</si>
  <si>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</si>
  <si>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</si>
  <si>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</si>
  <si>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</si>
  <si>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</si>
  <si>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</si>
  <si>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</si>
  <si>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</si>
  <si>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</si>
  <si>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</si>
  <si>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</si>
  <si>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</si>
  <si>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</si>
  <si>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</si>
  <si>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</si>
  <si>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</si>
  <si>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</si>
  <si>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</si>
  <si>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</si>
  <si>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</si>
  <si>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</si>
  <si>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</si>
  <si>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</si>
  <si>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</si>
  <si>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</si>
  <si>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</si>
  <si>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</si>
  <si>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</si>
  <si>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</si>
  <si>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</si>
  <si>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</si>
  <si>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</si>
  <si>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</si>
  <si>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</si>
  <si>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</si>
  <si>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</si>
  <si>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</si>
  <si>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</si>
  <si>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</si>
  <si>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</si>
  <si>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</si>
  <si>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</si>
  <si>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</si>
  <si>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</si>
  <si>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</si>
  <si>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</si>
  <si>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</si>
  <si>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</si>
  <si>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</si>
  <si>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</si>
  <si>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</si>
  <si>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</si>
  <si>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</si>
  <si>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</si>
  <si>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</si>
  <si>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</si>
  <si>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</si>
  <si>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</si>
  <si>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</si>
  <si>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</si>
  <si>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</si>
  <si>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</si>
  <si>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</si>
  <si>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</si>
  <si>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</si>
  <si>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</si>
  <si>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</si>
  <si>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</si>
  <si>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</si>
  <si>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</si>
  <si>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</si>
  <si>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</si>
  <si>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</si>
  <si>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</si>
  <si>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</si>
  <si>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</si>
  <si>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</si>
  <si>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</si>
  <si>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</si>
  <si>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</si>
  <si>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</si>
  <si>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</si>
  <si>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</si>
  <si>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</si>
  <si>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</si>
  <si>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</si>
  <si>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</si>
  <si>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</si>
  <si>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</si>
  <si>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</si>
  <si>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</si>
  <si>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</si>
  <si>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</si>
  <si>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</si>
  <si>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</si>
  <si>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</si>
  <si>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</si>
  <si>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</si>
  <si>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</si>
  <si>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</si>
  <si>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</si>
  <si>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</si>
  <si>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</si>
  <si>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</si>
  <si>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</si>
  <si>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</si>
  <si>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</si>
  <si>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</si>
  <si>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</si>
  <si>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</si>
  <si>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</si>
  <si>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</si>
  <si>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</si>
  <si>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</si>
  <si>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</si>
  <si>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</si>
  <si>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</si>
  <si>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</si>
  <si>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</si>
  <si>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</si>
  <si>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</si>
  <si>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</si>
  <si>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</si>
  <si>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</si>
  <si>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</si>
  <si>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</si>
  <si>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</si>
  <si>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</si>
  <si>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</si>
  <si>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</si>
  <si>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</si>
  <si>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</si>
  <si>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</si>
  <si>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</si>
  <si>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</si>
  <si>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</si>
  <si>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</si>
  <si>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</si>
  <si>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</si>
  <si>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</si>
  <si>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</si>
  <si>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</si>
  <si>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</si>
  <si>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</si>
  <si>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</si>
  <si>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</si>
  <si>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</si>
  <si>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</si>
  <si>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</si>
  <si>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</si>
  <si>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</si>
  <si>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</si>
  <si>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</si>
  <si>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</si>
  <si>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</si>
  <si>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</si>
  <si>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</si>
  <si>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</si>
  <si>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</si>
  <si>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</si>
  <si>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</si>
  <si>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</si>
  <si>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</si>
  <si>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</si>
  <si>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</si>
  <si>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</si>
  <si>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</si>
  <si>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</si>
  <si>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</si>
  <si>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</si>
  <si>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</si>
  <si>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</si>
  <si>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</si>
  <si>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</si>
  <si>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</si>
  <si>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</si>
  <si>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</si>
  <si>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</si>
  <si>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</si>
  <si>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</si>
  <si>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</si>
  <si>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</si>
  <si>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</si>
  <si>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</si>
  <si>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</si>
  <si>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</si>
  <si>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</si>
  <si>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</si>
  <si>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</si>
  <si>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</si>
  <si>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</si>
  <si>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</si>
  <si>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</si>
  <si>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</si>
  <si>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</si>
  <si>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</si>
  <si>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</si>
  <si>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</si>
  <si>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</si>
  <si>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</si>
  <si>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</si>
  <si>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</si>
  <si>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</si>
  <si>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</si>
  <si>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</si>
  <si>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</si>
  <si>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</si>
  <si>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</si>
  <si>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</si>
  <si>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</si>
  <si>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</si>
  <si>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</si>
  <si>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</si>
  <si>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</si>
  <si>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</si>
  <si>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</si>
  <si>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</si>
  <si>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</si>
  <si>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</si>
  <si>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</si>
  <si>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</si>
  <si>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</si>
  <si>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</si>
  <si>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</si>
  <si>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</si>
  <si>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</si>
  <si>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</si>
  <si>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</si>
  <si>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</si>
  <si>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</si>
  <si>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</si>
  <si>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</si>
  <si>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</si>
  <si>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</si>
  <si>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</si>
  <si>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</si>
  <si>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</si>
  <si>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</si>
  <si>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</si>
  <si>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</si>
  <si>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</si>
  <si>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</si>
  <si>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</si>
  <si>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</si>
  <si>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</si>
  <si>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</si>
  <si>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</si>
  <si>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</si>
  <si>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</si>
  <si>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</si>
  <si>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</si>
  <si>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</si>
  <si>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</si>
  <si>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</si>
  <si>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</si>
  <si>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</si>
  <si>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</si>
  <si>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</si>
  <si>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</si>
  <si>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</si>
  <si>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</si>
  <si>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</si>
  <si>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</si>
  <si>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</si>
  <si>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</si>
  <si>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</si>
  <si>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病院事業会計</t>
    <phoneticPr fontId="5"/>
  </si>
  <si>
    <t>法適用企業</t>
    <phoneticPr fontId="5"/>
  </si>
  <si>
    <t>食肉センター特別会計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</si>
  <si>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</si>
  <si>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</si>
  <si>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</si>
  <si>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</si>
  <si>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</si>
  <si>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</si>
  <si>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</si>
  <si>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</si>
  <si>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</si>
  <si>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</si>
  <si>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</si>
  <si>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</si>
  <si>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</si>
  <si>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</si>
  <si>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</si>
  <si>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</si>
  <si>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</si>
  <si>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</si>
  <si>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</si>
  <si>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</si>
  <si>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</si>
  <si>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</si>
  <si>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</si>
  <si>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</si>
  <si>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</si>
  <si>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</si>
  <si>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</si>
  <si>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</si>
  <si>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</si>
  <si>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</si>
  <si>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</si>
  <si>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</si>
  <si>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</si>
  <si>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</si>
  <si>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</si>
  <si>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</si>
  <si>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</si>
  <si>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</si>
  <si>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</si>
  <si>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</si>
  <si>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</si>
  <si>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</si>
  <si>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</si>
  <si>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</si>
  <si>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</si>
  <si>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</si>
  <si>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</si>
  <si>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</si>
  <si>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</si>
  <si>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</si>
  <si>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</si>
  <si>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</si>
  <si>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</si>
  <si>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</si>
  <si>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</si>
  <si>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</si>
  <si>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</si>
  <si>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</si>
  <si>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</si>
  <si>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</si>
  <si>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</si>
  <si>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</si>
  <si>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</si>
  <si>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</si>
  <si>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</si>
  <si>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</si>
  <si>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</si>
  <si>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</si>
  <si>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</si>
  <si>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</si>
  <si>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</si>
  <si>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</si>
  <si>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</si>
  <si>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</si>
  <si>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</si>
  <si>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</si>
  <si>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</si>
  <si>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</si>
  <si>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</si>
  <si>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</si>
  <si>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</si>
  <si>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</si>
  <si>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</si>
  <si>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</si>
  <si>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</si>
  <si>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</si>
  <si>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</si>
  <si>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</si>
  <si>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</si>
  <si>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</si>
  <si>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</si>
  <si>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</si>
  <si>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</si>
  <si>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</si>
  <si>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</si>
  <si>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</si>
  <si>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</si>
  <si>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</si>
  <si>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</si>
  <si>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</si>
  <si>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</si>
  <si>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</si>
  <si>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</si>
  <si>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</si>
  <si>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</si>
  <si>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</si>
  <si>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</si>
  <si>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</si>
  <si>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</si>
  <si>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</si>
  <si>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</si>
  <si>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</si>
  <si>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</si>
  <si>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</si>
  <si>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</si>
  <si>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</si>
  <si>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</si>
  <si>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</si>
  <si>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</si>
  <si>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</si>
  <si>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</si>
  <si>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</si>
  <si>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</si>
  <si>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</si>
  <si>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</si>
  <si>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</si>
  <si>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</si>
  <si>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</si>
  <si>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</si>
  <si>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</si>
  <si>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</si>
  <si>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</si>
  <si>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</si>
  <si>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</si>
  <si>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</si>
  <si>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</si>
  <si>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</si>
  <si>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</si>
  <si>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</si>
  <si>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</si>
  <si>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</si>
  <si>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</si>
  <si>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</si>
  <si>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</si>
  <si>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</si>
  <si>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</si>
  <si>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</si>
  <si>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</si>
  <si>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</si>
  <si>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</si>
  <si>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</si>
  <si>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</si>
  <si>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0.51</t>
  </si>
  <si>
    <t>▲ 5.24</t>
  </si>
  <si>
    <t>一般会計</t>
  </si>
  <si>
    <t>水道事業会計</t>
  </si>
  <si>
    <t>工業用水道事業会計</t>
  </si>
  <si>
    <t>下水道事業会計</t>
  </si>
  <si>
    <t>介護保険特別会計</t>
  </si>
  <si>
    <t>国民健康保険特別会計</t>
  </si>
  <si>
    <t>後期高齢者医療事業特別会計</t>
  </si>
  <si>
    <t>病院事業会計</t>
  </si>
  <si>
    <t>▲ 0.02</t>
  </si>
  <si>
    <t>▲ 0.39</t>
  </si>
  <si>
    <t>▲ 0.18</t>
  </si>
  <si>
    <t>▲ 0.06</t>
  </si>
  <si>
    <t>その他会計（赤字）</t>
  </si>
  <si>
    <t>その他会計（黒字）</t>
  </si>
  <si>
    <t>（百万円）</t>
    <phoneticPr fontId="5"/>
  </si>
  <si>
    <t>H27末</t>
    <phoneticPr fontId="5"/>
  </si>
  <si>
    <t>H28末</t>
    <phoneticPr fontId="5"/>
  </si>
  <si>
    <t>H29末</t>
    <phoneticPr fontId="5"/>
  </si>
  <si>
    <t>H30末</t>
    <phoneticPr fontId="5"/>
  </si>
  <si>
    <t>R01末</t>
    <phoneticPr fontId="5"/>
  </si>
  <si>
    <t>阪神水道企業団</t>
    <rPh sb="0" eb="2">
      <t>ハンシン</t>
    </rPh>
    <rPh sb="2" eb="4">
      <t>スイドウ</t>
    </rPh>
    <rPh sb="4" eb="6">
      <t>キギョウ</t>
    </rPh>
    <rPh sb="6" eb="7">
      <t>ダン</t>
    </rPh>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</si>
  <si>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</si>
  <si>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</si>
  <si>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</si>
  <si>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</si>
  <si>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西宮市文化振興財団</t>
    <rPh sb="0" eb="2">
      <t>コウエキ</t>
    </rPh>
    <rPh sb="2" eb="4">
      <t>ザイダン</t>
    </rPh>
    <rPh sb="4" eb="6">
      <t>ホウジン</t>
    </rPh>
    <rPh sb="7" eb="10">
      <t>ニシノミヤシ</t>
    </rPh>
    <rPh sb="10" eb="12">
      <t>ブンカ</t>
    </rPh>
    <rPh sb="12" eb="14">
      <t>シンコウ</t>
    </rPh>
    <rPh sb="14" eb="16">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</si>
  <si>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</si>
  <si>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</si>
  <si>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9">
      <t>カブシキ</t>
    </rPh>
    <rPh sb="9" eb="11">
      <t>カイシャ</t>
    </rPh>
    <phoneticPr fontId="2"/>
  </si>
  <si>
    <t>株式会社　鳴尾ウォーターワールド</t>
    <rPh sb="0" eb="2">
      <t>カブシキ</t>
    </rPh>
    <rPh sb="2" eb="4">
      <t>カイシャ</t>
    </rPh>
    <rPh sb="5" eb="7">
      <t>ナルオ</t>
    </rPh>
    <phoneticPr fontId="2"/>
  </si>
  <si>
    <t>R2.12.31付で解散、R3.4.27付で精算結了</t>
    <rPh sb="8" eb="9">
      <t>ツケ</t>
    </rPh>
    <rPh sb="10" eb="12">
      <t>カイサン</t>
    </rPh>
    <rPh sb="20" eb="21">
      <t>ツケ</t>
    </rPh>
    <rPh sb="22" eb="24">
      <t>セイサン</t>
    </rPh>
    <rPh sb="24" eb="26">
      <t>ケツリョウ</t>
    </rPh>
    <phoneticPr fontId="2"/>
  </si>
  <si>
    <t>一般財団法人　西宮市都市整備公社</t>
    <rPh sb="0" eb="2">
      <t>イッパン</t>
    </rPh>
    <rPh sb="2" eb="4">
      <t>ザイダン</t>
    </rPh>
    <rPh sb="4" eb="6">
      <t>ホウジン</t>
    </rPh>
    <rPh sb="7" eb="10">
      <t>ニシノミヤシ</t>
    </rPh>
    <rPh sb="10" eb="12">
      <t>トシ</t>
    </rPh>
    <rPh sb="12" eb="14">
      <t>セイビ</t>
    </rPh>
    <rPh sb="14" eb="16">
      <t>コウシャ</t>
    </rPh>
    <phoneticPr fontId="2"/>
  </si>
  <si>
    <t>西宮市土地開発公社</t>
    <rPh sb="0" eb="3">
      <t>ニシノミヤシ</t>
    </rPh>
    <rPh sb="3" eb="5">
      <t>トチ</t>
    </rPh>
    <rPh sb="5" eb="7">
      <t>カイハツ</t>
    </rPh>
    <rPh sb="7" eb="9">
      <t>コウシャ</t>
    </rPh>
    <phoneticPr fontId="2"/>
  </si>
  <si>
    <t>〇</t>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</si>
  <si>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</si>
  <si>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</si>
  <si>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西宮市住宅整備資金等融資</t>
    <rPh sb="0" eb="3">
      <t>ンｓ</t>
    </rPh>
    <rPh sb="3" eb="5">
      <t>ジュウタク</t>
    </rPh>
    <rPh sb="5" eb="7">
      <t>セイビ</t>
    </rPh>
    <rPh sb="7" eb="9">
      <t>シキン</t>
    </rPh>
    <rPh sb="9" eb="10">
      <t>トウ</t>
    </rPh>
    <rPh sb="10" eb="12">
      <t>ユウシ</t>
    </rPh>
    <phoneticPr fontId="2"/>
  </si>
  <si>
    <t>西宮市公共施設保全積立基金</t>
    <rPh sb="0" eb="3">
      <t>ニシノミヤシ</t>
    </rPh>
    <rPh sb="3" eb="5">
      <t>コウキョウ</t>
    </rPh>
    <rPh sb="5" eb="7">
      <t>シセツ</t>
    </rPh>
    <rPh sb="7" eb="9">
      <t>ホゼン</t>
    </rPh>
    <rPh sb="9" eb="11">
      <t>ツミタテ</t>
    </rPh>
    <rPh sb="11" eb="13">
      <t>キキン</t>
    </rPh>
    <phoneticPr fontId="2"/>
  </si>
  <si>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2"/>
  </si>
  <si>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</si>
  <si>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</si>
  <si>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西宮市都市計画事業基金</t>
    <rPh sb="0" eb="3">
      <t>ニシノミヤシ</t>
    </rPh>
    <rPh sb="3" eb="5">
      <t>トシ</t>
    </rPh>
    <rPh sb="5" eb="7">
      <t>ケイカク</t>
    </rPh>
    <rPh sb="7" eb="9">
      <t>ジギョウ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</si>
  <si>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</si>
  <si>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</si>
  <si>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</si>
  <si>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将来負担比率は年々低下傾向で類似団体と比べ低い水準にあるが、有形固定資産減価償却率は年々上昇傾向で類似団体と比べ高い水準にある。
これは震災復興事業にかかる市債の償還が進んだ一方、これまで市債の発行を抑制し十分な投資的事業が行えなかったため施設の老朽化が進んでいることが原因と考えられる。
有形固定資産減価償却率が高い主な施設は庁舎や体育館・プールなどであり、庁舎について</t>
    </r>
    <r>
      <rPr>
        <sz val="11"/>
        <rFont val="ＭＳ Ｐゴシック"/>
        <family val="3"/>
        <charset val="128"/>
      </rPr>
      <t>は本庁舎周辺整備事業や</t>
    </r>
    <r>
      <rPr>
        <sz val="11"/>
        <color indexed="8"/>
        <rFont val="ＭＳ Ｐゴシック"/>
        <family val="3"/>
        <charset val="128"/>
      </rPr>
      <t>第二庁舎整備事業に伴う機能再配置により更新しているところであり、体育館については中央体育館の再整備に向けて計画を進めているところである。</t>
    </r>
    <rPh sb="0" eb="6">
      <t>ショウライフタンヒリツ</t>
    </rPh>
    <rPh sb="7" eb="9">
      <t>ネンネン</t>
    </rPh>
    <rPh sb="9" eb="11">
      <t>テイカ</t>
    </rPh>
    <rPh sb="11" eb="13">
      <t>ケイコウ</t>
    </rPh>
    <rPh sb="14" eb="16">
      <t>ルイジ</t>
    </rPh>
    <rPh sb="16" eb="18">
      <t>ダンタイ</t>
    </rPh>
    <rPh sb="19" eb="20">
      <t>クラ</t>
    </rPh>
    <rPh sb="21" eb="22">
      <t>ヒク</t>
    </rPh>
    <rPh sb="23" eb="25">
      <t>スイジュン</t>
    </rPh>
    <rPh sb="30" eb="32">
      <t>ユウケイ</t>
    </rPh>
    <rPh sb="32" eb="34">
      <t>コテイ</t>
    </rPh>
    <rPh sb="34" eb="36">
      <t>シサン</t>
    </rPh>
    <rPh sb="36" eb="40">
      <t>ゲンカショウキャク</t>
    </rPh>
    <rPh sb="40" eb="41">
      <t>リツ</t>
    </rPh>
    <rPh sb="42" eb="44">
      <t>ネンネン</t>
    </rPh>
    <rPh sb="44" eb="46">
      <t>ジョウショウ</t>
    </rPh>
    <rPh sb="46" eb="48">
      <t>ケイコウ</t>
    </rPh>
    <rPh sb="49" eb="51">
      <t>ルイジ</t>
    </rPh>
    <rPh sb="51" eb="53">
      <t>ダンタイ</t>
    </rPh>
    <rPh sb="54" eb="55">
      <t>クラ</t>
    </rPh>
    <rPh sb="56" eb="57">
      <t>タカ</t>
    </rPh>
    <rPh sb="58" eb="60">
      <t>スイジュン</t>
    </rPh>
    <rPh sb="68" eb="70">
      <t>シンサイ</t>
    </rPh>
    <rPh sb="70" eb="72">
      <t>フッコウ</t>
    </rPh>
    <rPh sb="72" eb="74">
      <t>ジギョウ</t>
    </rPh>
    <rPh sb="78" eb="80">
      <t>シサイ</t>
    </rPh>
    <rPh sb="81" eb="83">
      <t>ショウカン</t>
    </rPh>
    <rPh sb="84" eb="85">
      <t>スス</t>
    </rPh>
    <rPh sb="87" eb="89">
      <t>イッポウ</t>
    </rPh>
    <rPh sb="94" eb="96">
      <t>シサイ</t>
    </rPh>
    <rPh sb="97" eb="99">
      <t>ハッコウ</t>
    </rPh>
    <rPh sb="100" eb="102">
      <t>ヨクセイ</t>
    </rPh>
    <rPh sb="103" eb="105">
      <t>ジュウブン</t>
    </rPh>
    <rPh sb="106" eb="109">
      <t>トウシテキ</t>
    </rPh>
    <rPh sb="109" eb="111">
      <t>ジギョウ</t>
    </rPh>
    <rPh sb="112" eb="113">
      <t>オコナ</t>
    </rPh>
    <rPh sb="120" eb="122">
      <t>シセツ</t>
    </rPh>
    <rPh sb="123" eb="126">
      <t>ロウキュウカ</t>
    </rPh>
    <rPh sb="127" eb="128">
      <t>スス</t>
    </rPh>
    <rPh sb="135" eb="137">
      <t>ゲンイン</t>
    </rPh>
    <rPh sb="138" eb="139">
      <t>カンガ</t>
    </rPh>
    <rPh sb="145" eb="147">
      <t>ユウケイ</t>
    </rPh>
    <rPh sb="147" eb="149">
      <t>コテイ</t>
    </rPh>
    <rPh sb="149" eb="151">
      <t>シサン</t>
    </rPh>
    <rPh sb="151" eb="156">
      <t>ゲンカショウキャクリツ</t>
    </rPh>
    <rPh sb="157" eb="158">
      <t>タカ</t>
    </rPh>
    <rPh sb="159" eb="160">
      <t>オモ</t>
    </rPh>
    <rPh sb="161" eb="163">
      <t>シセツ</t>
    </rPh>
    <rPh sb="164" eb="166">
      <t>チョウシャ</t>
    </rPh>
    <rPh sb="167" eb="170">
      <t>タイイクカン</t>
    </rPh>
    <rPh sb="180" eb="182">
      <t>チョウシャ</t>
    </rPh>
    <rPh sb="189" eb="190">
      <t>シャ</t>
    </rPh>
    <rPh sb="197" eb="199">
      <t>ダイニ</t>
    </rPh>
    <rPh sb="199" eb="201">
      <t>チョウシャ</t>
    </rPh>
    <rPh sb="201" eb="203">
      <t>セイビ</t>
    </rPh>
    <rPh sb="203" eb="205">
      <t>ジギョウ</t>
    </rPh>
    <rPh sb="206" eb="207">
      <t>トモナ</t>
    </rPh>
    <rPh sb="208" eb="210">
      <t>キノウ</t>
    </rPh>
    <rPh sb="210" eb="213">
      <t>サイハイチ</t>
    </rPh>
    <rPh sb="216" eb="218">
      <t>コウシン</t>
    </rPh>
    <rPh sb="229" eb="232">
      <t>タイイクカン</t>
    </rPh>
    <rPh sb="237" eb="239">
      <t>チュウオウ</t>
    </rPh>
    <rPh sb="239" eb="242">
      <t>タイイクカン</t>
    </rPh>
    <rPh sb="243" eb="246">
      <t>サイセイビ</t>
    </rPh>
    <rPh sb="247" eb="248">
      <t>ム</t>
    </rPh>
    <rPh sb="250" eb="252">
      <t>ケイカク</t>
    </rPh>
    <rPh sb="253" eb="25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</si>
  <si>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</si>
  <si>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</si>
  <si>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</si>
  <si>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</si>
  <si>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</si>
  <si>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</si>
  <si>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類似団体平均より低い水準であり近年低下傾向となっていたが、実質公債費比率については令和元年度に上昇に転じ、令和２年度についても前年度に比べ0.8ポイント上昇した。阪神淡路大震災以降は、震災復興事業にかかる市債の償還が進んだ一方、十分な投資的事業が行えず市債の発行抑制をしていたために市債残高及び公債費負担が減少傾向にあった。しかし、令和２年度においては、公債費のうち、都市計画税の充当が可能な土木債等の償還額などが減となる一方、特定財源を充当できない教育債等の償還額が増加し、特定財源の充当額が減少したことなどにより、実質公債費比率が上昇することとなった。
今後も公共施設の老朽化対策などにかかる市債発行が進んでいくことで、市債残高や公債費が増加傾向で推移することが予測され、それによって将来負担比率や実質公債費比率が悪化することも考えられる。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ヒク</t>
    </rPh>
    <rPh sb="29" eb="31">
      <t>スイジュン</t>
    </rPh>
    <rPh sb="34" eb="36">
      <t>キンネン</t>
    </rPh>
    <rPh sb="36" eb="38">
      <t>テイカ</t>
    </rPh>
    <rPh sb="38" eb="40">
      <t>ケイコウ</t>
    </rPh>
    <rPh sb="48" eb="50">
      <t>ジッシツ</t>
    </rPh>
    <rPh sb="50" eb="53">
      <t>コウサイヒ</t>
    </rPh>
    <rPh sb="53" eb="55">
      <t>ヒリツ</t>
    </rPh>
    <rPh sb="60" eb="62">
      <t>レイワ</t>
    </rPh>
    <rPh sb="62" eb="63">
      <t>ガン</t>
    </rPh>
    <rPh sb="63" eb="65">
      <t>ネンド</t>
    </rPh>
    <rPh sb="66" eb="68">
      <t>ジョウショウ</t>
    </rPh>
    <rPh sb="69" eb="70">
      <t>テン</t>
    </rPh>
    <rPh sb="72" eb="74">
      <t>レイワ</t>
    </rPh>
    <rPh sb="75" eb="76">
      <t>ネン</t>
    </rPh>
    <rPh sb="76" eb="77">
      <t>ド</t>
    </rPh>
    <rPh sb="82" eb="84">
      <t>ゼンネン</t>
    </rPh>
    <rPh sb="84" eb="85">
      <t>ド</t>
    </rPh>
    <rPh sb="86" eb="87">
      <t>クラ</t>
    </rPh>
    <rPh sb="95" eb="97">
      <t>ジョウショウ</t>
    </rPh>
    <rPh sb="286" eb="288">
      <t>ジョウショウ</t>
    </rPh>
    <rPh sb="298" eb="300">
      <t>コンゴ</t>
    </rPh>
    <rPh sb="301" eb="303">
      <t>コウキョウ</t>
    </rPh>
    <rPh sb="303" eb="305">
      <t>シセツ</t>
    </rPh>
    <rPh sb="306" eb="309">
      <t>ロウキュウカ</t>
    </rPh>
    <rPh sb="309" eb="311">
      <t>タイサク</t>
    </rPh>
    <rPh sb="317" eb="319">
      <t>シサイ</t>
    </rPh>
    <rPh sb="319" eb="321">
      <t>ハッコウ</t>
    </rPh>
    <rPh sb="322" eb="323">
      <t>スス</t>
    </rPh>
    <rPh sb="331" eb="333">
      <t>シサイ</t>
    </rPh>
    <rPh sb="333" eb="335">
      <t>ザンダカ</t>
    </rPh>
    <rPh sb="336" eb="339">
      <t>コウサイヒ</t>
    </rPh>
    <rPh sb="340" eb="342">
      <t>ゾウカ</t>
    </rPh>
    <rPh sb="342" eb="344">
      <t>ケイコウ</t>
    </rPh>
    <rPh sb="345" eb="347">
      <t>スイイ</t>
    </rPh>
    <rPh sb="352" eb="354">
      <t>ヨソク</t>
    </rPh>
    <rPh sb="363" eb="365">
      <t>ショウライ</t>
    </rPh>
    <rPh sb="365" eb="367">
      <t>フタン</t>
    </rPh>
    <rPh sb="367" eb="369">
      <t>ヒリツ</t>
    </rPh>
    <rPh sb="370" eb="372">
      <t>ジッシツ</t>
    </rPh>
    <rPh sb="372" eb="375">
      <t>コウサイヒ</t>
    </rPh>
    <rPh sb="375" eb="377">
      <t>ヒリツ</t>
    </rPh>
    <rPh sb="378" eb="380">
      <t>アッカ</t>
    </rPh>
    <rPh sb="385" eb="386">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</si>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</sst>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4"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C115-47E0-AC12-4501C80F0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23482</c:v>
                </c:pt>
                <c:pt idx="1">
                  <c:v>27992</c:v>
                </c:pt>
                <c:pt idx="2">
                  <c:v>35275</c:v>
                </c:pt>
                <c:pt idx="3">
                  <c:v>32882</c:v>
                </c:pt>
                <c:pt idx="4">
                  <c:v>46514</c:v>
                </c:pt>
              </c:numCache>
            </c:numRef>
          </c:val>
          <c:smooth val="0"/>
          <c:extLst>
            <c:ext xmlns:c16="http://schemas.microsoft.com/office/drawing/2014/chart" uri="{C3380CC4-5D6E-409C-BE32-E72D297353CC}">
              <c16:uniqueId val="{00000001-C115-47E0-AC12-4501C80F03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2.52</c:v>
                </c:pt>
                <c:pt idx="1">
                  <c:v>2.52</c:v>
                </c:pt>
                <c:pt idx="2">
                  <c:v>0.75</c:v>
                </c:pt>
                <c:pt idx="3">
                  <c:v>0.64</c:v>
                </c:pt>
                <c:pt idx="4">
                  <c:v>4.8600000000000003</c:v>
                </c:pt>
              </c:numCache>
            </c:numRef>
          </c:val>
          <c:extLst>
            <c:ext xmlns:c16="http://schemas.microsoft.com/office/drawing/2014/chart" uri="{C3380CC4-5D6E-409C-BE32-E72D297353CC}">
              <c16:uniqueId val="{00000000-8C59-452F-A6A1-FD5987C631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20.39</c:v>
                </c:pt>
                <c:pt idx="1">
                  <c:v>21.89</c:v>
                </c:pt>
                <c:pt idx="2">
                  <c:v>23.18</c:v>
                </c:pt>
                <c:pt idx="3">
                  <c:v>18.239999999999998</c:v>
                </c:pt>
                <c:pt idx="4">
                  <c:v>18.27</c:v>
                </c:pt>
              </c:numCache>
            </c:numRef>
          </c:val>
          <c:extLst>
            <c:ext xmlns:c16="http://schemas.microsoft.com/office/drawing/2014/chart" uri="{C3380CC4-5D6E-409C-BE32-E72D297353CC}">
              <c16:uniqueId val="{00000001-8C59-452F-A6A1-FD5987C631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1.18</c:v>
                </c:pt>
                <c:pt idx="1">
                  <c:v>1.26</c:v>
                </c:pt>
                <c:pt idx="2">
                  <c:v>-0.51</c:v>
                </c:pt>
                <c:pt idx="3">
                  <c:v>-5.24</c:v>
                </c:pt>
                <c:pt idx="4">
                  <c:v>4.54</c:v>
                </c:pt>
              </c:numCache>
            </c:numRef>
          </c:val>
          <c:smooth val="0"/>
          <c:extLst>
            <c:ext xmlns:c16="http://schemas.microsoft.com/office/drawing/2014/chart" uri="{C3380CC4-5D6E-409C-BE32-E72D297353CC}">
              <c16:uniqueId val="{00000002-8C59-452F-A6A1-FD5987C631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0-0D2A-4639-BE31-F236FE7D0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2A-4639-BE31-F236FE7D0DF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0.02</c:v>
                </c:pt>
                <c:pt idx="1">
                  <c:v>#N/A</c:v>
                </c:pt>
                <c:pt idx="2">
                  <c:v>0.39</c:v>
                </c:pt>
                <c:pt idx="3">
                  <c:v>#N/A</c:v>
                </c:pt>
                <c:pt idx="4">
                  <c:v>0.18</c:v>
                </c:pt>
                <c:pt idx="5">
                  <c:v>#N/A</c:v>
                </c:pt>
                <c:pt idx="6">
                  <c:v>0.06</c:v>
                </c:pt>
                <c:pt idx="7">
                  <c:v>#N/A</c:v>
                </c:pt>
                <c:pt idx="8">
                  <c:v>#N/A</c:v>
                </c:pt>
                <c:pt idx="9">
                  <c:v>0.08</c:v>
                </c:pt>
              </c:numCache>
            </c:numRef>
          </c:val>
          <c:extLst>
            <c:ext xmlns:c16="http://schemas.microsoft.com/office/drawing/2014/chart" uri="{C3380CC4-5D6E-409C-BE32-E72D297353CC}">
              <c16:uniqueId val="{00000002-0D2A-4639-BE31-F236FE7D0DF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0.24</c:v>
                </c:pt>
                <c:pt idx="4">
                  <c:v>#N/A</c:v>
                </c:pt>
                <c:pt idx="5">
                  <c:v>0.25</c:v>
                </c:pt>
                <c:pt idx="6">
                  <c:v>#N/A</c:v>
                </c:pt>
                <c:pt idx="7">
                  <c:v>0.25</c:v>
                </c:pt>
                <c:pt idx="8">
                  <c:v>#N/A</c:v>
                </c:pt>
                <c:pt idx="9">
                  <c:v>0.26</c:v>
                </c:pt>
              </c:numCache>
            </c:numRef>
          </c:val>
          <c:extLst>
            <c:ext xmlns:c16="http://schemas.microsoft.com/office/drawing/2014/chart" uri="{C3380CC4-5D6E-409C-BE32-E72D297353CC}">
              <c16:uniqueId val="{00000003-0D2A-4639-BE31-F236FE7D0DF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c:v>
                </c:pt>
                <c:pt idx="2">
                  <c:v>#N/A</c:v>
                </c:pt>
                <c:pt idx="3">
                  <c:v>1.27</c:v>
                </c:pt>
                <c:pt idx="4">
                  <c:v>#N/A</c:v>
                </c:pt>
                <c:pt idx="5">
                  <c:v>0.24</c:v>
                </c:pt>
                <c:pt idx="6">
                  <c:v>#N/A</c:v>
                </c:pt>
                <c:pt idx="7">
                  <c:v>0.34</c:v>
                </c:pt>
                <c:pt idx="8">
                  <c:v>#N/A</c:v>
                </c:pt>
                <c:pt idx="9">
                  <c:v>0.55000000000000004</c:v>
                </c:pt>
              </c:numCache>
            </c:numRef>
          </c:val>
          <c:extLst>
            <c:ext xmlns:c16="http://schemas.microsoft.com/office/drawing/2014/chart" uri="{C3380CC4-5D6E-409C-BE32-E72D297353CC}">
              <c16:uniqueId val="{00000004-0D2A-4639-BE31-F236FE7D0D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0.57999999999999996</c:v>
                </c:pt>
                <c:pt idx="2">
                  <c:v>#N/A</c:v>
                </c:pt>
                <c:pt idx="3">
                  <c:v>0.39</c:v>
                </c:pt>
                <c:pt idx="4">
                  <c:v>#N/A</c:v>
                </c:pt>
                <c:pt idx="5">
                  <c:v>0.89</c:v>
                </c:pt>
                <c:pt idx="6">
                  <c:v>#N/A</c:v>
                </c:pt>
                <c:pt idx="7">
                  <c:v>0.78</c:v>
                </c:pt>
                <c:pt idx="8">
                  <c:v>#N/A</c:v>
                </c:pt>
                <c:pt idx="9">
                  <c:v>0.72</c:v>
                </c:pt>
              </c:numCache>
            </c:numRef>
          </c:val>
          <c:extLst>
            <c:ext xmlns:c16="http://schemas.microsoft.com/office/drawing/2014/chart" uri="{C3380CC4-5D6E-409C-BE32-E72D297353CC}">
              <c16:uniqueId val="{00000005-0D2A-4639-BE31-F236FE7D0DF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1.39</c:v>
                </c:pt>
                <c:pt idx="2">
                  <c:v>#N/A</c:v>
                </c:pt>
                <c:pt idx="3">
                  <c:v>1.44</c:v>
                </c:pt>
                <c:pt idx="4">
                  <c:v>#N/A</c:v>
                </c:pt>
                <c:pt idx="5">
                  <c:v>1.58</c:v>
                </c:pt>
                <c:pt idx="6">
                  <c:v>#N/A</c:v>
                </c:pt>
                <c:pt idx="7">
                  <c:v>2.3199999999999998</c:v>
                </c:pt>
                <c:pt idx="8">
                  <c:v>#N/A</c:v>
                </c:pt>
                <c:pt idx="9">
                  <c:v>2.37</c:v>
                </c:pt>
              </c:numCache>
            </c:numRef>
          </c:val>
          <c:extLst>
            <c:ext xmlns:c16="http://schemas.microsoft.com/office/drawing/2014/chart" uri="{C3380CC4-5D6E-409C-BE32-E72D297353CC}">
              <c16:uniqueId val="{00000006-0D2A-4639-BE31-F236FE7D0DF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2.63</c:v>
                </c:pt>
                <c:pt idx="2">
                  <c:v>#N/A</c:v>
                </c:pt>
                <c:pt idx="3">
                  <c:v>2.79</c:v>
                </c:pt>
                <c:pt idx="4">
                  <c:v>#N/A</c:v>
                </c:pt>
                <c:pt idx="5">
                  <c:v>2.9</c:v>
                </c:pt>
                <c:pt idx="6">
                  <c:v>#N/A</c:v>
                </c:pt>
                <c:pt idx="7">
                  <c:v>3.05</c:v>
                </c:pt>
                <c:pt idx="8">
                  <c:v>#N/A</c:v>
                </c:pt>
                <c:pt idx="9">
                  <c:v>3.06</c:v>
                </c:pt>
              </c:numCache>
            </c:numRef>
          </c:val>
          <c:extLst>
            <c:ext xmlns:c16="http://schemas.microsoft.com/office/drawing/2014/chart" uri="{C3380CC4-5D6E-409C-BE32-E72D297353CC}">
              <c16:uniqueId val="{00000007-0D2A-4639-BE31-F236FE7D0D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3.37</c:v>
                </c:pt>
                <c:pt idx="4">
                  <c:v>#N/A</c:v>
                </c:pt>
                <c:pt idx="5">
                  <c:v>4.1900000000000004</c:v>
                </c:pt>
                <c:pt idx="6">
                  <c:v>#N/A</c:v>
                </c:pt>
                <c:pt idx="7">
                  <c:v>4.6900000000000004</c:v>
                </c:pt>
                <c:pt idx="8">
                  <c:v>#N/A</c:v>
                </c:pt>
                <c:pt idx="9">
                  <c:v>4.32</c:v>
                </c:pt>
              </c:numCache>
            </c:numRef>
          </c:val>
          <c:extLst>
            <c:ext xmlns:c16="http://schemas.microsoft.com/office/drawing/2014/chart" uri="{C3380CC4-5D6E-409C-BE32-E72D297353CC}">
              <c16:uniqueId val="{00000008-0D2A-4639-BE31-F236FE7D0D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c:v>
                </c:pt>
                <c:pt idx="2">
                  <c:v>#N/A</c:v>
                </c:pt>
                <c:pt idx="3">
                  <c:v>2.5</c:v>
                </c:pt>
                <c:pt idx="4">
                  <c:v>#N/A</c:v>
                </c:pt>
                <c:pt idx="5">
                  <c:v>0.73</c:v>
                </c:pt>
                <c:pt idx="6">
                  <c:v>#N/A</c:v>
                </c:pt>
                <c:pt idx="7">
                  <c:v>0.62</c:v>
                </c:pt>
                <c:pt idx="8">
                  <c:v>#N/A</c:v>
                </c:pt>
                <c:pt idx="9">
                  <c:v>4.83</c:v>
                </c:pt>
              </c:numCache>
            </c:numRef>
          </c:val>
          <c:extLst>
            <c:ext xmlns:c16="http://schemas.microsoft.com/office/drawing/2014/chart" uri="{C3380CC4-5D6E-409C-BE32-E72D297353CC}">
              <c16:uniqueId val="{00000009-0D2A-4639-BE31-F236FE7D0D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19956</c:v>
                </c:pt>
                <c:pt idx="5">
                  <c:v>17962</c:v>
                </c:pt>
                <c:pt idx="8">
                  <c:v>17506</c:v>
                </c:pt>
                <c:pt idx="11">
                  <c:v>16478</c:v>
                </c:pt>
                <c:pt idx="14">
                  <c:v>15302</c:v>
                </c:pt>
              </c:numCache>
            </c:numRef>
          </c:val>
          <c:extLst>
            <c:ext xmlns:c16="http://schemas.microsoft.com/office/drawing/2014/chart" uri="{C3380CC4-5D6E-409C-BE32-E72D297353CC}">
              <c16:uniqueId val="{00000000-2F63-450B-B87E-83139FFCDC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63-450B-B87E-83139FFCDC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1135</c:v>
                </c:pt>
                <c:pt idx="3">
                  <c:v>1100</c:v>
                </c:pt>
                <c:pt idx="6">
                  <c:v>1067</c:v>
                </c:pt>
                <c:pt idx="9">
                  <c:v>1051</c:v>
                </c:pt>
                <c:pt idx="12">
                  <c:v>1031</c:v>
                </c:pt>
              </c:numCache>
            </c:numRef>
          </c:val>
          <c:extLst>
            <c:ext xmlns:c16="http://schemas.microsoft.com/office/drawing/2014/chart" uri="{C3380CC4-5D6E-409C-BE32-E72D297353CC}">
              <c16:uniqueId val="{00000002-2F63-450B-B87E-83139FFCDC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123</c:v>
                </c:pt>
                <c:pt idx="3">
                  <c:v>99</c:v>
                </c:pt>
                <c:pt idx="6">
                  <c:v>101</c:v>
                </c:pt>
                <c:pt idx="9">
                  <c:v>72</c:v>
                </c:pt>
                <c:pt idx="12">
                  <c:v>65</c:v>
                </c:pt>
              </c:numCache>
            </c:numRef>
          </c:val>
          <c:extLst>
            <c:ext xmlns:c16="http://schemas.microsoft.com/office/drawing/2014/chart" uri="{C3380CC4-5D6E-409C-BE32-E72D297353CC}">
              <c16:uniqueId val="{00000003-2F63-450B-B87E-83139FFCDC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4069</c:v>
                </c:pt>
                <c:pt idx="3">
                  <c:v>4050</c:v>
                </c:pt>
                <c:pt idx="6">
                  <c:v>4194</c:v>
                </c:pt>
                <c:pt idx="9">
                  <c:v>4165</c:v>
                </c:pt>
                <c:pt idx="12">
                  <c:v>3615</c:v>
                </c:pt>
              </c:numCache>
            </c:numRef>
          </c:val>
          <c:extLst>
            <c:ext xmlns:c16="http://schemas.microsoft.com/office/drawing/2014/chart" uri="{C3380CC4-5D6E-409C-BE32-E72D297353CC}">
              <c16:uniqueId val="{00000004-2F63-450B-B87E-83139FFCDC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63-450B-B87E-83139FFCDC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63-450B-B87E-83139FFCDC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17388</c:v>
                </c:pt>
                <c:pt idx="3">
                  <c:v>14812</c:v>
                </c:pt>
                <c:pt idx="6">
                  <c:v>14829</c:v>
                </c:pt>
                <c:pt idx="9">
                  <c:v>15112</c:v>
                </c:pt>
                <c:pt idx="12">
                  <c:v>14688</c:v>
                </c:pt>
              </c:numCache>
            </c:numRef>
          </c:val>
          <c:extLst>
            <c:ext xmlns:c16="http://schemas.microsoft.com/office/drawing/2014/chart" uri="{C3380CC4-5D6E-409C-BE32-E72D297353CC}">
              <c16:uniqueId val="{00000007-2F63-450B-B87E-83139FFCDC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2759</c:v>
                </c:pt>
                <c:pt idx="2">
                  <c:v>#N/A</c:v>
                </c:pt>
                <c:pt idx="3">
                  <c:v>#N/A</c:v>
                </c:pt>
                <c:pt idx="4">
                  <c:v>2099</c:v>
                </c:pt>
                <c:pt idx="5">
                  <c:v>#N/A</c:v>
                </c:pt>
                <c:pt idx="6">
                  <c:v>#N/A</c:v>
                </c:pt>
                <c:pt idx="7">
                  <c:v>2685</c:v>
                </c:pt>
                <c:pt idx="8">
                  <c:v>#N/A</c:v>
                </c:pt>
                <c:pt idx="9">
                  <c:v>#N/A</c:v>
                </c:pt>
                <c:pt idx="10">
                  <c:v>3922</c:v>
                </c:pt>
                <c:pt idx="11">
                  <c:v>#N/A</c:v>
                </c:pt>
                <c:pt idx="12">
                  <c:v>#N/A</c:v>
                </c:pt>
                <c:pt idx="13">
                  <c:v>4097</c:v>
                </c:pt>
                <c:pt idx="14">
                  <c:v>#N/A</c:v>
                </c:pt>
              </c:numCache>
            </c:numRef>
          </c:val>
          <c:smooth val="0"/>
          <c:extLst>
            <c:ext xmlns:c16="http://schemas.microsoft.com/office/drawing/2014/chart" uri="{C3380CC4-5D6E-409C-BE32-E72D297353CC}">
              <c16:uniqueId val="{00000008-2F63-450B-B87E-83139FFCDC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123688</c:v>
                </c:pt>
                <c:pt idx="5">
                  <c:v>121454</c:v>
                </c:pt>
                <c:pt idx="8">
                  <c:v>119565</c:v>
                </c:pt>
                <c:pt idx="11">
                  <c:v>117154</c:v>
                </c:pt>
                <c:pt idx="14">
                  <c:v>115957</c:v>
                </c:pt>
              </c:numCache>
            </c:numRef>
          </c:val>
          <c:extLst>
            <c:ext xmlns:c16="http://schemas.microsoft.com/office/drawing/2014/chart" uri="{C3380CC4-5D6E-409C-BE32-E72D297353CC}">
              <c16:uniqueId val="{00000000-BA4D-4CF2-83D4-41EFD82A65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35245</c:v>
                </c:pt>
                <c:pt idx="5">
                  <c:v>39341</c:v>
                </c:pt>
                <c:pt idx="8">
                  <c:v>42988</c:v>
                </c:pt>
                <c:pt idx="11">
                  <c:v>45552</c:v>
                </c:pt>
                <c:pt idx="14">
                  <c:v>43446</c:v>
                </c:pt>
              </c:numCache>
            </c:numRef>
          </c:val>
          <c:extLst>
            <c:ext xmlns:c16="http://schemas.microsoft.com/office/drawing/2014/chart" uri="{C3380CC4-5D6E-409C-BE32-E72D297353CC}">
              <c16:uniqueId val="{00000001-BA4D-4CF2-83D4-41EFD82A65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33598</c:v>
                </c:pt>
                <c:pt idx="5">
                  <c:v>35174</c:v>
                </c:pt>
                <c:pt idx="8">
                  <c:v>37632</c:v>
                </c:pt>
                <c:pt idx="11">
                  <c:v>32777</c:v>
                </c:pt>
                <c:pt idx="14">
                  <c:v>34015</c:v>
                </c:pt>
              </c:numCache>
            </c:numRef>
          </c:val>
          <c:extLst>
            <c:ext xmlns:c16="http://schemas.microsoft.com/office/drawing/2014/chart" uri="{C3380CC4-5D6E-409C-BE32-E72D297353CC}">
              <c16:uniqueId val="{00000002-BA4D-4CF2-83D4-41EFD82A65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4D-4CF2-83D4-41EFD82A65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4D-4CF2-83D4-41EFD82A65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43</c:v>
                </c:pt>
                <c:pt idx="3">
                  <c:v>35</c:v>
                </c:pt>
                <c:pt idx="6">
                  <c:v>27</c:v>
                </c:pt>
                <c:pt idx="9">
                  <c:v>221</c:v>
                </c:pt>
                <c:pt idx="12">
                  <c:v>207</c:v>
                </c:pt>
              </c:numCache>
            </c:numRef>
          </c:val>
          <c:extLst>
            <c:ext xmlns:c16="http://schemas.microsoft.com/office/drawing/2014/chart" uri="{C3380CC4-5D6E-409C-BE32-E72D297353CC}">
              <c16:uniqueId val="{00000005-BA4D-4CF2-83D4-41EFD82A65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22265</c:v>
                </c:pt>
                <c:pt idx="3">
                  <c:v>22069</c:v>
                </c:pt>
                <c:pt idx="6">
                  <c:v>21474</c:v>
                </c:pt>
                <c:pt idx="9">
                  <c:v>21167</c:v>
                </c:pt>
                <c:pt idx="12">
                  <c:v>21290</c:v>
                </c:pt>
              </c:numCache>
            </c:numRef>
          </c:val>
          <c:extLst>
            <c:ext xmlns:c16="http://schemas.microsoft.com/office/drawing/2014/chart" uri="{C3380CC4-5D6E-409C-BE32-E72D297353CC}">
              <c16:uniqueId val="{00000006-BA4D-4CF2-83D4-41EFD82A65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386</c:v>
                </c:pt>
                <c:pt idx="3">
                  <c:v>311</c:v>
                </c:pt>
                <c:pt idx="6">
                  <c:v>215</c:v>
                </c:pt>
                <c:pt idx="9">
                  <c:v>145</c:v>
                </c:pt>
                <c:pt idx="12">
                  <c:v>82</c:v>
                </c:pt>
              </c:numCache>
            </c:numRef>
          </c:val>
          <c:extLst>
            <c:ext xmlns:c16="http://schemas.microsoft.com/office/drawing/2014/chart" uri="{C3380CC4-5D6E-409C-BE32-E72D297353CC}">
              <c16:uniqueId val="{00000007-BA4D-4CF2-83D4-41EFD82A65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38619</c:v>
                </c:pt>
                <c:pt idx="3">
                  <c:v>37292</c:v>
                </c:pt>
                <c:pt idx="6">
                  <c:v>35808</c:v>
                </c:pt>
                <c:pt idx="9">
                  <c:v>35062</c:v>
                </c:pt>
                <c:pt idx="12">
                  <c:v>33443</c:v>
                </c:pt>
              </c:numCache>
            </c:numRef>
          </c:val>
          <c:extLst>
            <c:ext xmlns:c16="http://schemas.microsoft.com/office/drawing/2014/chart" uri="{C3380CC4-5D6E-409C-BE32-E72D297353CC}">
              <c16:uniqueId val="{00000008-BA4D-4CF2-83D4-41EFD82A65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9140</c:v>
                </c:pt>
                <c:pt idx="3">
                  <c:v>8722</c:v>
                </c:pt>
                <c:pt idx="6">
                  <c:v>7946</c:v>
                </c:pt>
                <c:pt idx="9">
                  <c:v>6547</c:v>
                </c:pt>
                <c:pt idx="12">
                  <c:v>5290</c:v>
                </c:pt>
              </c:numCache>
            </c:numRef>
          </c:val>
          <c:extLst>
            <c:ext xmlns:c16="http://schemas.microsoft.com/office/drawing/2014/chart" uri="{C3380CC4-5D6E-409C-BE32-E72D297353CC}">
              <c16:uniqueId val="{00000009-BA4D-4CF2-83D4-41EFD82A65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146868</c:v>
                </c:pt>
                <c:pt idx="3">
                  <c:v>143840</c:v>
                </c:pt>
                <c:pt idx="6">
                  <c:v>142163</c:v>
                </c:pt>
                <c:pt idx="9">
                  <c:v>137751</c:v>
                </c:pt>
                <c:pt idx="12">
                  <c:v>138666</c:v>
                </c:pt>
              </c:numCache>
            </c:numRef>
          </c:val>
          <c:extLst>
            <c:ext xmlns:c16="http://schemas.microsoft.com/office/drawing/2014/chart" uri="{C3380CC4-5D6E-409C-BE32-E72D297353CC}">
              <c16:uniqueId val="{0000000A-BA4D-4CF2-83D4-41EFD82A65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24789</c:v>
                </c:pt>
                <c:pt idx="2">
                  <c:v>#N/A</c:v>
                </c:pt>
                <c:pt idx="3">
                  <c:v>#N/A</c:v>
                </c:pt>
                <c:pt idx="4">
                  <c:v>16299</c:v>
                </c:pt>
                <c:pt idx="5">
                  <c:v>#N/A</c:v>
                </c:pt>
                <c:pt idx="6">
                  <c:v>#N/A</c:v>
                </c:pt>
                <c:pt idx="7">
                  <c:v>7446</c:v>
                </c:pt>
                <c:pt idx="8">
                  <c:v>#N/A</c:v>
                </c:pt>
                <c:pt idx="9">
                  <c:v>#N/A</c:v>
                </c:pt>
                <c:pt idx="10">
                  <c:v>5409</c:v>
                </c:pt>
                <c:pt idx="11">
                  <c:v>#N/A</c:v>
                </c:pt>
                <c:pt idx="12">
                  <c:v>#N/A</c:v>
                </c:pt>
                <c:pt idx="13">
                  <c:v>5559</c:v>
                </c:pt>
                <c:pt idx="14">
                  <c:v>#N/A</c:v>
                </c:pt>
              </c:numCache>
            </c:numRef>
          </c:val>
          <c:smooth val="0"/>
          <c:extLst>
            <c:ext xmlns:c16="http://schemas.microsoft.com/office/drawing/2014/chart" uri="{C3380CC4-5D6E-409C-BE32-E72D297353CC}">
              <c16:uniqueId val="{0000000B-BA4D-4CF2-83D4-41EFD82A65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22495</c:v>
                </c:pt>
                <c:pt idx="1">
                  <c:v>17558</c:v>
                </c:pt>
                <c:pt idx="2">
                  <c:v>17864</c:v>
                </c:pt>
              </c:numCache>
            </c:numRef>
          </c:val>
          <c:extLst>
            <c:ext xmlns:c16="http://schemas.microsoft.com/office/drawing/2014/chart" uri="{C3380CC4-5D6E-409C-BE32-E72D297353CC}">
              <c16:uniqueId val="{00000000-2F1E-432C-992A-92D4963222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3517</c:v>
                </c:pt>
                <c:pt idx="1">
                  <c:v>3504</c:v>
                </c:pt>
                <c:pt idx="2">
                  <c:v>3496</c:v>
                </c:pt>
              </c:numCache>
            </c:numRef>
          </c:val>
          <c:extLst>
            <c:ext xmlns:c16="http://schemas.microsoft.com/office/drawing/2014/chart" uri="{C3380CC4-5D6E-409C-BE32-E72D297353CC}">
              <c16:uniqueId val="{00000001-2F1E-432C-992A-92D4963222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6843</c:v>
                </c:pt>
                <c:pt idx="1">
                  <c:v>7272</c:v>
                </c:pt>
                <c:pt idx="2">
                  <c:v>8253</c:v>
                </c:pt>
              </c:numCache>
            </c:numRef>
          </c:val>
          <c:extLst>
            <c:ext xmlns:c16="http://schemas.microsoft.com/office/drawing/2014/chart" uri="{C3380CC4-5D6E-409C-BE32-E72D297353CC}">
              <c16:uniqueId val="{00000002-2F1E-432C-992A-92D4963222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{57ECC23B-A2B1-4DB1-8150-F74560E3EA47}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AA4-4794-B2DD-48735C6187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{13EBB27D-5FE9-4045-8392-5575D01F9998}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4-4794-B2DD-48735C6187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{6A7B2CFE-F1DE-4655-94BE-60FE36D19005}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4-4794-B2DD-48735C6187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{1C954D40-9E91-4BE5-A9AA-91AA2FC45C7F}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4-4794-B2DD-48735C6187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{C27A60DC-EDCF-4B5A-8D01-025B13353002}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4-4794-B2DD-48735C6187A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{3C83AC66-F83D-47E7-9F0A-B3998866ED6B}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AA4-4794-B2DD-48735C6187A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{2DA6A039-5786-4E50-BDC8-14072F17DE01}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AA4-4794-B2DD-48735C6187A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{4CE3926A-DEBE-46B1-87E2-AEDC623BD037}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AA4-4794-B2DD-48735C6187A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{1D88164C-DA99-4D28-B006-07108CD06BCD}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AA4-4794-B2DD-48735C6187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65.3</c:v>
                </c:pt>
                <c:pt idx="16">
                  <c:v>66.2</c:v>
                </c:pt>
                <c:pt idx="24">
                  <c:v>67</c:v>
                </c:pt>
                <c:pt idx="32">
                  <c:v>68</c:v>
                </c:pt>
              </c:numCache>
            </c:numRef>
          </c:xVal>
          <c:yVal>
            <c:numRef>
              <c:f>公会計指標分析・財政指標組合せ分析表!$BP$51:$DC$51</c:f>
              <c:numCache>
                <c:formatCode>#,##0.0;"▲ "#,##0.0</c:formatCode>
                <c:ptCount val="40"/>
                <c:pt idx="0">
                  <c:v>29.1</c:v>
                </c:pt>
                <c:pt idx="8">
                  <c:v>18.899999999999999</c:v>
                </c:pt>
                <c:pt idx="16">
                  <c:v>8.6</c:v>
                </c:pt>
                <c:pt idx="24">
                  <c:v>6.3</c:v>
                </c:pt>
                <c:pt idx="32">
                  <c:v>6.3</c:v>
                </c:pt>
              </c:numCache>
            </c:numRef>
          </c:yVal>
          <c:smooth val="0"/>
          <c:extLst>
            <c:ext xmlns:c16="http://schemas.microsoft.com/office/drawing/2014/chart" uri="{C3380CC4-5D6E-409C-BE32-E72D297353CC}">
              <c16:uniqueId val="{00000009-2AA4-4794-B2DD-48735C6187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{65FD9905-11CC-4A1D-A016-F1647034F3CD}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AA4-4794-B2DD-48735C6187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{DFCFE492-C248-41DF-AF8F-C33BDE0AFC37}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4-4794-B2DD-48735C6187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{ED20D9F0-7EBF-4A7E-BC6A-D2DBFC6DECB2}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4-4794-B2DD-48735C6187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{D168D95D-003B-488F-97C0-31D2F353C653}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4-4794-B2DD-48735C6187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{FAD4197F-C23C-4F35-A4CA-AFDA99159FB4}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4-4794-B2DD-48735C6187A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{103B04B2-11BA-4321-979F-D1D59EA9D456}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AA4-4794-B2DD-48735C6187A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{CA72CAAA-F196-4E9B-B0B9-1ED8E3614EFC}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AA4-4794-B2DD-48735C6187A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{BF39CD8D-9687-41D0-80BC-3A39F1D73231}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AA4-4794-B2DD-48735C6187A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{32BB79C5-A190-4174-9990-E98B3C5FC6F6}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AA4-4794-B2DD-48735C6187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AA4-4794-B2DD-48735C6187AD}"/>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{F39F6ECC-A1E3-464A-A5D6-FB3A0C22C3C5}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B1-4FCA-B15B-FB019D0736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{C0345571-6FDE-4696-A883-DD8EFCD39209}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B1-4FCA-B15B-FB019D0736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{5E558C06-2120-4108-B0C5-8B0F0350DA92}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B1-4FCA-B15B-FB019D0736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{FF3A7B39-EA54-490E-BB23-E69D4ECCBFD0}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B1-4FCA-B15B-FB019D0736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{B68006B2-7730-4672-9052-13CE331D5696}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B1-4FCA-B15B-FB019D0736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{682CCB9E-1B9C-466D-9936-9A069F5D1089}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B1-4FCA-B15B-FB019D0736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{C856CDBC-6606-46C9-8AC3-AB8617DA3F0F}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B1-4FCA-B15B-FB019D0736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{CE2617F6-AD69-477F-933C-D33F58AEF0B9}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B1-4FCA-B15B-FB019D0736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{D987BCB8-DC67-4E66-A470-21577489A9B5}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B1-4FCA-B15B-FB019D0736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3.2</c:v>
                </c:pt>
                <c:pt idx="16">
                  <c:v>2.9</c:v>
                </c:pt>
                <c:pt idx="24">
                  <c:v>3.3</c:v>
                </c:pt>
                <c:pt idx="32">
                  <c:v>4.0999999999999996</c:v>
                </c:pt>
              </c:numCache>
            </c:numRef>
          </c:xVal>
          <c:yVal>
            <c:numRef>
              <c:f>公会計指標分析・財政指標組合せ分析表!$BP$73:$DC$73</c:f>
              <c:numCache>
                <c:formatCode>#,##0.0;"▲ "#,##0.0</c:formatCode>
                <c:ptCount val="40"/>
                <c:pt idx="0">
                  <c:v>29.1</c:v>
                </c:pt>
                <c:pt idx="8">
                  <c:v>18.899999999999999</c:v>
                </c:pt>
                <c:pt idx="16">
                  <c:v>8.6</c:v>
                </c:pt>
                <c:pt idx="24">
                  <c:v>6.3</c:v>
                </c:pt>
                <c:pt idx="32">
                  <c:v>6.3</c:v>
                </c:pt>
              </c:numCache>
            </c:numRef>
          </c:yVal>
          <c:smooth val="0"/>
          <c:extLst>
            <c:ext xmlns:c16="http://schemas.microsoft.com/office/drawing/2014/chart" uri="{C3380CC4-5D6E-409C-BE32-E72D297353CC}">
              <c16:uniqueId val="{00000009-A9B1-4FCA-B15B-FB019D0736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{D04308E0-8972-4A12-AF84-38225C32E1F2}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B1-4FCA-B15B-FB019D0736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{6BF3A768-5C8F-4999-9D85-693B4FE2761D}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B1-4FCA-B15B-FB019D0736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{FD190860-120F-47B3-98A2-28FDD67A4840}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B1-4FCA-B15B-FB019D0736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{7B93B9AB-7325-4C4F-9012-C56308E44146}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B1-4FCA-B15B-FB019D0736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{8A025987-3BF5-4698-AC70-1BE423D65837}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B1-4FCA-B15B-FB019D0736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{4EC21169-6556-4E4E-B0A8-19F8D0A2BA06}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B1-4FCA-B15B-FB019D0736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{C6C119FF-DE45-4E8C-BB74-27B6A9852392}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B1-4FCA-B15B-FB019D0736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{99A5C8ED-10F6-4E79-966A-3AE78DF085F2}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B1-4FCA-B15B-FB019D0736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{7164821D-ACE0-4CAA-8B89-28A3BEC364BE}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B1-4FCA-B15B-FB019D0736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A9B1-4FCA-B15B-FB019D073601}"/>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増加傾向にある。主な要因としては、公債費のうち、都市計画税の充当が可能な土木債等の償還額などが減となる一方、特定財源を充当できない教育債等の償還額が増加し、特定財源の充当額が減少し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今後は公共施設の老朽化対策などの投資的経費の増大によって多額の市債発行が見込まれており、公債費が増加傾向で推移することが予測され、それに伴い実質公債費比率が悪化することが考えられる。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満期一括償還地方債の借入は行っていない。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の分子の額は令和元年度まで減少傾向であった。これは、震災復興事業に係る市債の償還が進んでいる一方で、投資的事業が十分に行えていなかったことで、市債発行額が抑制されていたことにより、地方債現在高が減となっていたためである。しか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年度においては下水道事業などの公営企業債等繰入見込額が減となったものの、都市計画税収充当見込額等の減に伴い充当可能財源等が減となり、将来負担比率の分子の額は増加に転じた。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・西宮市公共施設保全積立基金に公共施設の計画的な修繕・改修事業に充てるために</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西宮市都市計画事業基金に令和元年度における歳入決算額と都市計画税充当額との差額である</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・西宮市公共施設保全積立基金や西宮市財政基金を活用して、学校施設をはじめとした</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公共施設の老朽化対策に取り組んでいくため、減少していくと予測している。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・西宮市都市計画事業基金：都市計画事業又は土地区画整理事業</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endPar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・西宮市都市計画事業基金：令和元年度における歳入決算額と都市計画税充当額との差額である</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億円を積立てた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ことによる増加</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図るため、条例に基づき年</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億円を積立てていることによる増加。</a:t>
          </a:r>
        </a:p>
        <a:p>
          <a:endPar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年度における歳入決算額と都市計画税充当額との差額である</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億円を令和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積立てた。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図るため、前年度決算剰余金の</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％又は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億円のうち、高いほうの金額を毎年積立て、取崩については運用基準に</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基づき充当を行っていく。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・令和元年度決算における一般会計の実質収支額の</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億円を積立てたことに</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よる増加。</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・今後は公共施設の老朽化対策や、社会保障関連経費の伸び、新型コロナウイルス感染症など</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不測の事態による社会情勢の変化により、多額の収支不足が見込まれていることから</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基金残高の減少を予測しているが、財政の健全化を損ねないよう基金残高の維持に努めていく。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・県への令和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年度上半期分における災害援護資金の償還のために基金を取崩したことに</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よる減少。</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・県への災害援護資金の満期償還に備えて、一定の基金残高を維持するよう努めていく。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有形固定資産減価償却率は類似団体と同様年々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傾向にあるものの、数値は類似団体平均より高い水準となっている。平成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81" name="楕円 80"/>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2" name="有形固定資産減価償却率該当値テキスト"/>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62442</xdr:rowOff>
    </xdr:to>
    <xdr:cxnSp macro="">
      <xdr:nvCxnSpPr>
        <xdr:cNvPr id="84" name="直線コネクタ 83"/>
        <xdr:cNvCxnSpPr/>
      </xdr:nvCxnSpPr>
      <xdr:spPr>
        <a:xfrm>
          <a:off x="4051300" y="628438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26458</xdr:rowOff>
    </xdr:to>
    <xdr:cxnSp macro="">
      <xdr:nvCxnSpPr>
        <xdr:cNvPr id="86" name="直線コネクタ 85"/>
        <xdr:cNvCxnSpPr/>
      </xdr:nvCxnSpPr>
      <xdr:spPr>
        <a:xfrm>
          <a:off x="3289300" y="625559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7" name="楕円 86"/>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31</xdr:row>
      <xdr:rowOff>169122</xdr:rowOff>
    </xdr:to>
    <xdr:cxnSp macro="">
      <xdr:nvCxnSpPr>
        <xdr:cNvPr id="88" name="直線コネクタ 87"/>
        <xdr:cNvCxnSpPr/>
      </xdr:nvCxnSpPr>
      <xdr:spPr>
        <a:xfrm>
          <a:off x="2527300" y="622321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9" name="楕円 88"/>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136737</xdr:rowOff>
    </xdr:to>
    <xdr:cxnSp macro="">
      <xdr:nvCxnSpPr>
        <xdr:cNvPr id="90" name="直線コネクタ 89"/>
        <xdr:cNvCxnSpPr/>
      </xdr:nvCxnSpPr>
      <xdr:spPr>
        <a:xfrm>
          <a:off x="1765300" y="61800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5"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7" name="n_3main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8" name="n_4mainValue有形固定資産減価償却率"/>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債務償還比率は令和元年度に比べて</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ポイント低下し、類似団体よりも低い水準となっている。</a:t>
          </a:r>
        </a:p>
        <a:p>
          <a:r>
            <a:rPr kumimoji="1" lang="ja-JP" altLang="en-US" sz="1100">
              <a:latin typeface="ＭＳ Ｐゴシック" panose="020B0600070205080204" pitchFamily="50" charset="-128"/>
              <a:ea typeface="ＭＳ Ｐゴシック" panose="020B0600070205080204" pitchFamily="50" charset="-128"/>
            </a:rPr>
            <a:t>低下となった主な理由としては、債務負担行為に基づく支出予定額が減となったことにより、分子である将来負担額が減少していることや、分母である経常一般財源等が令和元年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月に施行された消費税率引き上げの影響が通年化したことにより増加していることが挙げられる。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今後は、公共施設の老朽化対策などに伴う多額の市債発行により、数値の悪化が懸念される。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58519</xdr:rowOff>
    </xdr:from>
    <xdr:to>
      <xdr:col>76</xdr:col>
      <xdr:colOff>73025</xdr:colOff>
      <xdr:row>30</xdr:row>
      <xdr:rowOff>160119</xdr:rowOff>
    </xdr:to>
    <xdr:sp macro="" textlink="">
      <xdr:nvSpPr>
        <xdr:cNvPr id="143" name="楕円 142"/>
        <xdr:cNvSpPr/>
      </xdr:nvSpPr>
      <xdr:spPr>
        <a:xfrm>
          <a:off x="14744700" y="59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81396</xdr:rowOff>
    </xdr:from>
    <xdr:ext cx="469744" cy="259045"/>
    <xdr:sp macro="" textlink="">
      <xdr:nvSpPr>
        <xdr:cNvPr id="144" name="債務償還比率該当値テキスト"/>
        <xdr:cNvSpPr txBox="1"/>
      </xdr:nvSpPr>
      <xdr:spPr>
        <a:xfrm>
          <a:off x="14846300" y="582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120890</xdr:rowOff>
    </xdr:from>
    <xdr:to>
      <xdr:col>72</xdr:col>
      <xdr:colOff>123825</xdr:colOff>
      <xdr:row>31</xdr:row>
      <xdr:rowOff>51040</xdr:rowOff>
    </xdr:to>
    <xdr:sp macro="" textlink="">
      <xdr:nvSpPr>
        <xdr:cNvPr id="145" name="楕円 144"/>
        <xdr:cNvSpPr/>
      </xdr:nvSpPr>
      <xdr:spPr>
        <a:xfrm>
          <a:off x="14033500" y="60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109319</xdr:rowOff>
    </xdr:from>
    <xdr:to>
      <xdr:col>76</xdr:col>
      <xdr:colOff>22225</xdr:colOff>
      <xdr:row>31</xdr:row>
      <xdr:rowOff>240</xdr:rowOff>
    </xdr:to>
    <xdr:cxnSp macro="">
      <xdr:nvCxnSpPr>
        <xdr:cNvPr id="146" name="直線コネクタ 145"/>
        <xdr:cNvCxnSpPr/>
      </xdr:nvCxnSpPr>
      <xdr:spPr>
        <a:xfrm flipV="1">
          <a:off x="14084300" y="6024344"/>
          <a:ext cx="711200" cy="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19537</xdr:rowOff>
    </xdr:from>
    <xdr:to>
      <xdr:col>68</xdr:col>
      <xdr:colOff>123825</xdr:colOff>
      <xdr:row>30</xdr:row>
      <xdr:rowOff>121137</xdr:rowOff>
    </xdr:to>
    <xdr:sp macro="" textlink="">
      <xdr:nvSpPr>
        <xdr:cNvPr id="147" name="楕円 146"/>
        <xdr:cNvSpPr/>
      </xdr:nvSpPr>
      <xdr:spPr>
        <a:xfrm>
          <a:off x="13271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70337</xdr:rowOff>
    </xdr:from>
    <xdr:to>
      <xdr:col>72</xdr:col>
      <xdr:colOff>73025</xdr:colOff>
      <xdr:row>31</xdr:row>
      <xdr:rowOff>240</xdr:rowOff>
    </xdr:to>
    <xdr:cxnSp macro="">
      <xdr:nvCxnSpPr>
        <xdr:cNvPr id="148" name="直線コネクタ 147"/>
        <xdr:cNvCxnSpPr/>
      </xdr:nvCxnSpPr>
      <xdr:spPr>
        <a:xfrm>
          <a:off x="13322300" y="5985362"/>
          <a:ext cx="7620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106856</xdr:rowOff>
    </xdr:from>
    <xdr:to>
      <xdr:col>64</xdr:col>
      <xdr:colOff>123825</xdr:colOff>
      <xdr:row>31</xdr:row>
      <xdr:rowOff>37006</xdr:rowOff>
    </xdr:to>
    <xdr:sp macro="" textlink="">
      <xdr:nvSpPr>
        <xdr:cNvPr id="149" name="楕円 148"/>
        <xdr:cNvSpPr/>
      </xdr:nvSpPr>
      <xdr:spPr>
        <a:xfrm>
          <a:off x="12509500" y="6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70337</xdr:rowOff>
    </xdr:from>
    <xdr:to>
      <xdr:col>68</xdr:col>
      <xdr:colOff>73025</xdr:colOff>
      <xdr:row>30</xdr:row>
      <xdr:rowOff>157656</xdr:rowOff>
    </xdr:to>
    <xdr:cxnSp macro="">
      <xdr:nvCxnSpPr>
        <xdr:cNvPr id="150" name="直線コネクタ 149"/>
        <xdr:cNvCxnSpPr/>
      </xdr:nvCxnSpPr>
      <xdr:spPr>
        <a:xfrm flipV="1">
          <a:off x="12560300" y="5985362"/>
          <a:ext cx="762000" cy="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72792</xdr:rowOff>
    </xdr:from>
    <xdr:to>
      <xdr:col>60</xdr:col>
      <xdr:colOff>123825</xdr:colOff>
      <xdr:row>31</xdr:row>
      <xdr:rowOff>2942</xdr:rowOff>
    </xdr:to>
    <xdr:sp macro="" textlink="">
      <xdr:nvSpPr>
        <xdr:cNvPr id="151" name="楕円 150"/>
        <xdr:cNvSpPr/>
      </xdr:nvSpPr>
      <xdr:spPr>
        <a:xfrm>
          <a:off x="11747500" y="5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123592</xdr:rowOff>
    </xdr:from>
    <xdr:to>
      <xdr:col>64</xdr:col>
      <xdr:colOff>73025</xdr:colOff>
      <xdr:row>30</xdr:row>
      <xdr:rowOff>157656</xdr:rowOff>
    </xdr:to>
    <xdr:cxnSp macro="">
      <xdr:nvCxnSpPr>
        <xdr:cNvPr id="152" name="直線コネクタ 151"/>
        <xdr:cNvCxnSpPr/>
      </xdr:nvCxnSpPr>
      <xdr:spPr>
        <a:xfrm>
          <a:off x="11798300" y="6038617"/>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3"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4"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67567</xdr:rowOff>
    </xdr:from>
    <xdr:ext cx="469744" cy="259045"/>
    <xdr:sp macro="" textlink="">
      <xdr:nvSpPr>
        <xdr:cNvPr id="157" name="n_1mainValue債務償還比率"/>
        <xdr:cNvSpPr txBox="1"/>
      </xdr:nvSpPr>
      <xdr:spPr>
        <a:xfrm>
          <a:off x="13836727" y="58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137664</xdr:rowOff>
    </xdr:from>
    <xdr:ext cx="469744" cy="259045"/>
    <xdr:sp macro="" textlink="">
      <xdr:nvSpPr>
        <xdr:cNvPr id="158" name="n_2mainValue債務償還比率"/>
        <xdr:cNvSpPr txBox="1"/>
      </xdr:nvSpPr>
      <xdr:spPr>
        <a:xfrm>
          <a:off x="13087427" y="57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53533</xdr:rowOff>
    </xdr:from>
    <xdr:ext cx="469744" cy="259045"/>
    <xdr:sp macro="" textlink="">
      <xdr:nvSpPr>
        <xdr:cNvPr id="159" name="n_3mainValue債務償還比率"/>
        <xdr:cNvSpPr txBox="1"/>
      </xdr:nvSpPr>
      <xdr:spPr>
        <a:xfrm>
          <a:off x="12325427" y="57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19469</xdr:rowOff>
    </xdr:from>
    <xdr:ext cx="469744" cy="259045"/>
    <xdr:sp macro="" textlink="">
      <xdr:nvSpPr>
        <xdr:cNvPr id="160" name="n_4mainValue債務償還比率"/>
        <xdr:cNvSpPr txBox="1"/>
      </xdr:nvSpPr>
      <xdr:spPr>
        <a:xfrm>
          <a:off x="11563427" y="576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148590</xdr:rowOff>
    </xdr:to>
    <xdr:cxnSp macro="">
      <xdr:nvCxnSpPr>
        <xdr:cNvPr id="76" name="直線コネクタ 75"/>
        <xdr:cNvCxnSpPr/>
      </xdr:nvCxnSpPr>
      <xdr:spPr>
        <a:xfrm flipV="1">
          <a:off x="3797300" y="6480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148590</xdr:rowOff>
    </xdr:to>
    <xdr:cxnSp macro="">
      <xdr:nvCxnSpPr>
        <xdr:cNvPr id="78" name="直線コネクタ 77"/>
        <xdr:cNvCxnSpPr/>
      </xdr:nvCxnSpPr>
      <xdr:spPr>
        <a:xfrm>
          <a:off x="2908300" y="647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127635</xdr:rowOff>
    </xdr:to>
    <xdr:cxnSp macro="">
      <xdr:nvCxnSpPr>
        <xdr:cNvPr id="80" name="直線コネクタ 79"/>
        <xdr:cNvCxnSpPr/>
      </xdr:nvCxnSpPr>
      <xdr:spPr>
        <a:xfrm>
          <a:off x="2019300" y="64179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168275</xdr:rowOff>
    </xdr:from>
    <xdr:to>
      <xdr:col>6</xdr:col>
      <xdr:colOff>38100</xdr:colOff>
      <xdr:row>37</xdr:row>
      <xdr:rowOff>98425</xdr:rowOff>
    </xdr:to>
    <xdr:sp macro="" textlink="">
      <xdr:nvSpPr>
        <xdr:cNvPr id="81" name="楕円 80"/>
        <xdr:cNvSpPr/>
      </xdr:nvSpPr>
      <xdr:spPr>
        <a:xfrm>
          <a:off x="107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74295</xdr:rowOff>
    </xdr:to>
    <xdr:cxnSp macro="">
      <xdr:nvCxnSpPr>
        <xdr:cNvPr id="82" name="直線コネクタ 81"/>
        <xdr:cNvCxnSpPr/>
      </xdr:nvCxnSpPr>
      <xdr:spPr>
        <a:xfrm>
          <a:off x="1130300" y="639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7" name="n_1main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8" name="n_2main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114952</xdr:rowOff>
    </xdr:from>
    <xdr:ext cx="405111" cy="259045"/>
    <xdr:sp macro="" textlink="">
      <xdr:nvSpPr>
        <xdr:cNvPr id="90" name="n_4mainValue【道路】&#10;有形固定資産減価償却率"/>
        <xdr:cNvSpPr txBox="1"/>
      </xdr:nvSpPr>
      <xdr:spPr>
        <a:xfrm>
          <a:off x="927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166588</xdr:rowOff>
    </xdr:from>
    <xdr:to>
      <xdr:col>55</xdr:col>
      <xdr:colOff>50800</xdr:colOff>
      <xdr:row>41</xdr:row>
      <xdr:rowOff>96738</xdr:rowOff>
    </xdr:to>
    <xdr:sp macro="" textlink="">
      <xdr:nvSpPr>
        <xdr:cNvPr id="132" name="楕円 131"/>
        <xdr:cNvSpPr/>
      </xdr:nvSpPr>
      <xdr:spPr>
        <a:xfrm>
          <a:off x="10426700" y="7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145015</xdr:rowOff>
    </xdr:from>
    <xdr:ext cx="469744" cy="259045"/>
    <xdr:sp macro="" textlink="">
      <xdr:nvSpPr>
        <xdr:cNvPr id="133" name="【道路】&#10;一人当たり延長該当値テキスト"/>
        <xdr:cNvSpPr txBox="1"/>
      </xdr:nvSpPr>
      <xdr:spPr>
        <a:xfrm>
          <a:off x="10515600" y="700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166805</xdr:rowOff>
    </xdr:from>
    <xdr:to>
      <xdr:col>50</xdr:col>
      <xdr:colOff>165100</xdr:colOff>
      <xdr:row>41</xdr:row>
      <xdr:rowOff>96955</xdr:rowOff>
    </xdr:to>
    <xdr:sp macro="" textlink="">
      <xdr:nvSpPr>
        <xdr:cNvPr id="134" name="楕円 133"/>
        <xdr:cNvSpPr/>
      </xdr:nvSpPr>
      <xdr:spPr>
        <a:xfrm>
          <a:off x="9588500" y="70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45938</xdr:rowOff>
    </xdr:from>
    <xdr:to>
      <xdr:col>55</xdr:col>
      <xdr:colOff>0</xdr:colOff>
      <xdr:row>41</xdr:row>
      <xdr:rowOff>46155</xdr:rowOff>
    </xdr:to>
    <xdr:cxnSp macro="">
      <xdr:nvCxnSpPr>
        <xdr:cNvPr id="135" name="直線コネクタ 134"/>
        <xdr:cNvCxnSpPr/>
      </xdr:nvCxnSpPr>
      <xdr:spPr>
        <a:xfrm flipV="1">
          <a:off x="9639300" y="7075388"/>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168765</xdr:rowOff>
    </xdr:from>
    <xdr:to>
      <xdr:col>46</xdr:col>
      <xdr:colOff>38100</xdr:colOff>
      <xdr:row>41</xdr:row>
      <xdr:rowOff>98915</xdr:rowOff>
    </xdr:to>
    <xdr:sp macro="" textlink="">
      <xdr:nvSpPr>
        <xdr:cNvPr id="136" name="楕円 135"/>
        <xdr:cNvSpPr/>
      </xdr:nvSpPr>
      <xdr:spPr>
        <a:xfrm>
          <a:off x="8699500" y="7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46155</xdr:rowOff>
    </xdr:from>
    <xdr:to>
      <xdr:col>50</xdr:col>
      <xdr:colOff>114300</xdr:colOff>
      <xdr:row>41</xdr:row>
      <xdr:rowOff>48115</xdr:rowOff>
    </xdr:to>
    <xdr:cxnSp macro="">
      <xdr:nvCxnSpPr>
        <xdr:cNvPr id="137" name="直線コネクタ 136"/>
        <xdr:cNvCxnSpPr/>
      </xdr:nvCxnSpPr>
      <xdr:spPr>
        <a:xfrm flipV="1">
          <a:off x="8750300" y="707560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169853</xdr:rowOff>
    </xdr:from>
    <xdr:to>
      <xdr:col>41</xdr:col>
      <xdr:colOff>101600</xdr:colOff>
      <xdr:row>41</xdr:row>
      <xdr:rowOff>100003</xdr:rowOff>
    </xdr:to>
    <xdr:sp macro="" textlink="">
      <xdr:nvSpPr>
        <xdr:cNvPr id="138" name="楕円 137"/>
        <xdr:cNvSpPr/>
      </xdr:nvSpPr>
      <xdr:spPr>
        <a:xfrm>
          <a:off x="7810500" y="70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48115</xdr:rowOff>
    </xdr:from>
    <xdr:to>
      <xdr:col>45</xdr:col>
      <xdr:colOff>177800</xdr:colOff>
      <xdr:row>41</xdr:row>
      <xdr:rowOff>49203</xdr:rowOff>
    </xdr:to>
    <xdr:cxnSp macro="">
      <xdr:nvCxnSpPr>
        <xdr:cNvPr id="139" name="直線コネクタ 138"/>
        <xdr:cNvCxnSpPr/>
      </xdr:nvCxnSpPr>
      <xdr:spPr>
        <a:xfrm flipV="1">
          <a:off x="7861300" y="707756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170615</xdr:rowOff>
    </xdr:from>
    <xdr:to>
      <xdr:col>36</xdr:col>
      <xdr:colOff>165100</xdr:colOff>
      <xdr:row>41</xdr:row>
      <xdr:rowOff>100765</xdr:rowOff>
    </xdr:to>
    <xdr:sp macro="" textlink="">
      <xdr:nvSpPr>
        <xdr:cNvPr id="140" name="楕円 139"/>
        <xdr:cNvSpPr/>
      </xdr:nvSpPr>
      <xdr:spPr>
        <a:xfrm>
          <a:off x="6921500" y="7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49203</xdr:rowOff>
    </xdr:from>
    <xdr:to>
      <xdr:col>41</xdr:col>
      <xdr:colOff>50800</xdr:colOff>
      <xdr:row>41</xdr:row>
      <xdr:rowOff>49965</xdr:rowOff>
    </xdr:to>
    <xdr:cxnSp macro="">
      <xdr:nvCxnSpPr>
        <xdr:cNvPr id="141" name="直線コネクタ 140"/>
        <xdr:cNvCxnSpPr/>
      </xdr:nvCxnSpPr>
      <xdr:spPr>
        <a:xfrm flipV="1">
          <a:off x="6972300" y="70786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88082</xdr:rowOff>
    </xdr:from>
    <xdr:ext cx="469744" cy="259045"/>
    <xdr:sp macro="" textlink="">
      <xdr:nvSpPr>
        <xdr:cNvPr id="146" name="n_1mainValue【道路】&#10;一人当たり延長"/>
        <xdr:cNvSpPr txBox="1"/>
      </xdr:nvSpPr>
      <xdr:spPr>
        <a:xfrm>
          <a:off x="9391727" y="71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90042</xdr:rowOff>
    </xdr:from>
    <xdr:ext cx="469744" cy="259045"/>
    <xdr:sp macro="" textlink="">
      <xdr:nvSpPr>
        <xdr:cNvPr id="147" name="n_2mainValue【道路】&#10;一人当たり延長"/>
        <xdr:cNvSpPr txBox="1"/>
      </xdr:nvSpPr>
      <xdr:spPr>
        <a:xfrm>
          <a:off x="8515427" y="711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91130</xdr:rowOff>
    </xdr:from>
    <xdr:ext cx="469744" cy="259045"/>
    <xdr:sp macro="" textlink="">
      <xdr:nvSpPr>
        <xdr:cNvPr id="148" name="n_3mainValue【道路】&#10;一人当たり延長"/>
        <xdr:cNvSpPr txBox="1"/>
      </xdr:nvSpPr>
      <xdr:spPr>
        <a:xfrm>
          <a:off x="7626427" y="71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91892</xdr:rowOff>
    </xdr:from>
    <xdr:ext cx="469744" cy="259045"/>
    <xdr:sp macro="" textlink="">
      <xdr:nvSpPr>
        <xdr:cNvPr id="149" name="n_4mainValue【道路】&#10;一人当たり延長"/>
        <xdr:cNvSpPr txBox="1"/>
      </xdr:nvSpPr>
      <xdr:spPr>
        <a:xfrm>
          <a:off x="6737427" y="71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91" name="楕円 190"/>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92" name="【橋りょう・トンネ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43906</xdr:rowOff>
    </xdr:from>
    <xdr:to>
      <xdr:col>20</xdr:col>
      <xdr:colOff>38100</xdr:colOff>
      <xdr:row>61</xdr:row>
      <xdr:rowOff>145506</xdr:rowOff>
    </xdr:to>
    <xdr:sp macro="" textlink="">
      <xdr:nvSpPr>
        <xdr:cNvPr id="193" name="楕円 192"/>
        <xdr:cNvSpPr/>
      </xdr:nvSpPr>
      <xdr:spPr>
        <a:xfrm>
          <a:off x="3746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115933</xdr:rowOff>
    </xdr:to>
    <xdr:cxnSp macro="">
      <xdr:nvCxnSpPr>
        <xdr:cNvPr id="194" name="直線コネクタ 193"/>
        <xdr:cNvCxnSpPr/>
      </xdr:nvCxnSpPr>
      <xdr:spPr>
        <a:xfrm>
          <a:off x="3797300" y="105531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5" name="楕円 194"/>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94706</xdr:rowOff>
    </xdr:to>
    <xdr:cxnSp macro="">
      <xdr:nvCxnSpPr>
        <xdr:cNvPr id="196" name="直線コネクタ 195"/>
        <xdr:cNvCxnSpPr/>
      </xdr:nvCxnSpPr>
      <xdr:spPr>
        <a:xfrm>
          <a:off x="2908300" y="1053846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7" name="楕円 196"/>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80010</xdr:rowOff>
    </xdr:to>
    <xdr:cxnSp macro="">
      <xdr:nvCxnSpPr>
        <xdr:cNvPr id="198" name="直線コネクタ 197"/>
        <xdr:cNvCxnSpPr/>
      </xdr:nvCxnSpPr>
      <xdr:spPr>
        <a:xfrm>
          <a:off x="2019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9" name="楕円 198"/>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66947</xdr:rowOff>
    </xdr:to>
    <xdr:cxnSp macro="">
      <xdr:nvCxnSpPr>
        <xdr:cNvPr id="200" name="直線コネクタ 199"/>
        <xdr:cNvCxnSpPr/>
      </xdr:nvCxnSpPr>
      <xdr:spPr>
        <a:xfrm>
          <a:off x="1130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136633</xdr:rowOff>
    </xdr:from>
    <xdr:ext cx="405111" cy="259045"/>
    <xdr:sp macro="" textlink="">
      <xdr:nvSpPr>
        <xdr:cNvPr id="205" name="n_1mainValue【橋りょう・トンネ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6"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7" name="n_3mainValue【橋りょう・トンネル】&#10;有形固定資産減価償却率"/>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8" name="n_4mainValue【橋りょう・トンネ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154323</xdr:rowOff>
    </xdr:from>
    <xdr:to>
      <xdr:col>55</xdr:col>
      <xdr:colOff>50800</xdr:colOff>
      <xdr:row>63</xdr:row>
      <xdr:rowOff>84473</xdr:rowOff>
    </xdr:to>
    <xdr:sp macro="" textlink="">
      <xdr:nvSpPr>
        <xdr:cNvPr id="248" name="楕円 247"/>
        <xdr:cNvSpPr/>
      </xdr:nvSpPr>
      <xdr:spPr>
        <a:xfrm>
          <a:off x="10426700" y="107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132750</xdr:rowOff>
    </xdr:from>
    <xdr:ext cx="534377" cy="259045"/>
    <xdr:sp macro="" textlink="">
      <xdr:nvSpPr>
        <xdr:cNvPr id="249" name="【橋りょう・トンネル】&#10;一人当たり有形固定資産（償却資産）額該当値テキスト"/>
        <xdr:cNvSpPr txBox="1"/>
      </xdr:nvSpPr>
      <xdr:spPr>
        <a:xfrm>
          <a:off x="10515600" y="107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155054</xdr:rowOff>
    </xdr:from>
    <xdr:to>
      <xdr:col>50</xdr:col>
      <xdr:colOff>165100</xdr:colOff>
      <xdr:row>63</xdr:row>
      <xdr:rowOff>85204</xdr:rowOff>
    </xdr:to>
    <xdr:sp macro="" textlink="">
      <xdr:nvSpPr>
        <xdr:cNvPr id="250" name="楕円 249"/>
        <xdr:cNvSpPr/>
      </xdr:nvSpPr>
      <xdr:spPr>
        <a:xfrm>
          <a:off x="9588500" y="107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33673</xdr:rowOff>
    </xdr:from>
    <xdr:to>
      <xdr:col>55</xdr:col>
      <xdr:colOff>0</xdr:colOff>
      <xdr:row>63</xdr:row>
      <xdr:rowOff>34404</xdr:rowOff>
    </xdr:to>
    <xdr:cxnSp macro="">
      <xdr:nvCxnSpPr>
        <xdr:cNvPr id="251" name="直線コネクタ 250"/>
        <xdr:cNvCxnSpPr/>
      </xdr:nvCxnSpPr>
      <xdr:spPr>
        <a:xfrm flipV="1">
          <a:off x="9639300" y="1083502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158197</xdr:rowOff>
    </xdr:from>
    <xdr:to>
      <xdr:col>46</xdr:col>
      <xdr:colOff>38100</xdr:colOff>
      <xdr:row>63</xdr:row>
      <xdr:rowOff>88347</xdr:rowOff>
    </xdr:to>
    <xdr:sp macro="" textlink="">
      <xdr:nvSpPr>
        <xdr:cNvPr id="252" name="楕円 251"/>
        <xdr:cNvSpPr/>
      </xdr:nvSpPr>
      <xdr:spPr>
        <a:xfrm>
          <a:off x="8699500" y="107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34404</xdr:rowOff>
    </xdr:from>
    <xdr:to>
      <xdr:col>50</xdr:col>
      <xdr:colOff>114300</xdr:colOff>
      <xdr:row>63</xdr:row>
      <xdr:rowOff>37547</xdr:rowOff>
    </xdr:to>
    <xdr:cxnSp macro="">
      <xdr:nvCxnSpPr>
        <xdr:cNvPr id="253" name="直線コネクタ 252"/>
        <xdr:cNvCxnSpPr/>
      </xdr:nvCxnSpPr>
      <xdr:spPr>
        <a:xfrm flipV="1">
          <a:off x="8750300" y="1083575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160118</xdr:rowOff>
    </xdr:from>
    <xdr:to>
      <xdr:col>41</xdr:col>
      <xdr:colOff>101600</xdr:colOff>
      <xdr:row>63</xdr:row>
      <xdr:rowOff>90268</xdr:rowOff>
    </xdr:to>
    <xdr:sp macro="" textlink="">
      <xdr:nvSpPr>
        <xdr:cNvPr id="254" name="楕円 253"/>
        <xdr:cNvSpPr/>
      </xdr:nvSpPr>
      <xdr:spPr>
        <a:xfrm>
          <a:off x="7810500" y="107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37547</xdr:rowOff>
    </xdr:from>
    <xdr:to>
      <xdr:col>45</xdr:col>
      <xdr:colOff>177800</xdr:colOff>
      <xdr:row>63</xdr:row>
      <xdr:rowOff>39468</xdr:rowOff>
    </xdr:to>
    <xdr:cxnSp macro="">
      <xdr:nvCxnSpPr>
        <xdr:cNvPr id="255" name="直線コネクタ 254"/>
        <xdr:cNvCxnSpPr/>
      </xdr:nvCxnSpPr>
      <xdr:spPr>
        <a:xfrm flipV="1">
          <a:off x="7861300" y="1083889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162015</xdr:rowOff>
    </xdr:from>
    <xdr:to>
      <xdr:col>36</xdr:col>
      <xdr:colOff>165100</xdr:colOff>
      <xdr:row>63</xdr:row>
      <xdr:rowOff>92165</xdr:rowOff>
    </xdr:to>
    <xdr:sp macro="" textlink="">
      <xdr:nvSpPr>
        <xdr:cNvPr id="256" name="楕円 255"/>
        <xdr:cNvSpPr/>
      </xdr:nvSpPr>
      <xdr:spPr>
        <a:xfrm>
          <a:off x="6921500" y="10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39468</xdr:rowOff>
    </xdr:from>
    <xdr:to>
      <xdr:col>41</xdr:col>
      <xdr:colOff>50800</xdr:colOff>
      <xdr:row>63</xdr:row>
      <xdr:rowOff>41365</xdr:rowOff>
    </xdr:to>
    <xdr:cxnSp macro="">
      <xdr:nvCxnSpPr>
        <xdr:cNvPr id="257" name="直線コネクタ 256"/>
        <xdr:cNvCxnSpPr/>
      </xdr:nvCxnSpPr>
      <xdr:spPr>
        <a:xfrm flipV="1">
          <a:off x="6972300" y="1084081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76331</xdr:rowOff>
    </xdr:from>
    <xdr:ext cx="534377" cy="259045"/>
    <xdr:sp macro="" textlink="">
      <xdr:nvSpPr>
        <xdr:cNvPr id="262" name="n_1mainValue【橋りょう・トンネル】&#10;一人当たり有形固定資産（償却資産）額"/>
        <xdr:cNvSpPr txBox="1"/>
      </xdr:nvSpPr>
      <xdr:spPr>
        <a:xfrm>
          <a:off x="9359411" y="108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79474</xdr:rowOff>
    </xdr:from>
    <xdr:ext cx="534377" cy="259045"/>
    <xdr:sp macro="" textlink="">
      <xdr:nvSpPr>
        <xdr:cNvPr id="263" name="n_2mainValue【橋りょう・トンネル】&#10;一人当たり有形固定資産（償却資産）額"/>
        <xdr:cNvSpPr txBox="1"/>
      </xdr:nvSpPr>
      <xdr:spPr>
        <a:xfrm>
          <a:off x="8483111" y="108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81395</xdr:rowOff>
    </xdr:from>
    <xdr:ext cx="534377" cy="259045"/>
    <xdr:sp macro="" textlink="">
      <xdr:nvSpPr>
        <xdr:cNvPr id="264" name="n_3mainValue【橋りょう・トンネル】&#10;一人当たり有形固定資産（償却資産）額"/>
        <xdr:cNvSpPr txBox="1"/>
      </xdr:nvSpPr>
      <xdr:spPr>
        <a:xfrm>
          <a:off x="7594111" y="108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83292</xdr:rowOff>
    </xdr:from>
    <xdr:ext cx="534377" cy="259045"/>
    <xdr:sp macro="" textlink="">
      <xdr:nvSpPr>
        <xdr:cNvPr id="265" name="n_4mainValue【橋りょう・トンネル】&#10;一人当たり有形固定資産（償却資産）額"/>
        <xdr:cNvSpPr txBox="1"/>
      </xdr:nvSpPr>
      <xdr:spPr>
        <a:xfrm>
          <a:off x="6705111" y="108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306" name="楕円 305"/>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307"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8" name="楕円 307"/>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121920</xdr:rowOff>
    </xdr:to>
    <xdr:cxnSp macro="">
      <xdr:nvCxnSpPr>
        <xdr:cNvPr id="309" name="直線コネクタ 308"/>
        <xdr:cNvCxnSpPr/>
      </xdr:nvCxnSpPr>
      <xdr:spPr>
        <a:xfrm>
          <a:off x="3797300" y="14291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0" name="楕円 309"/>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60961</xdr:rowOff>
    </xdr:to>
    <xdr:cxnSp macro="">
      <xdr:nvCxnSpPr>
        <xdr:cNvPr id="311" name="直線コネクタ 310"/>
        <xdr:cNvCxnSpPr/>
      </xdr:nvCxnSpPr>
      <xdr:spPr>
        <a:xfrm>
          <a:off x="2908300" y="14249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12" name="楕円 311"/>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19050</xdr:rowOff>
    </xdr:to>
    <xdr:cxnSp macro="">
      <xdr:nvCxnSpPr>
        <xdr:cNvPr id="313" name="直線コネクタ 312"/>
        <xdr:cNvCxnSpPr/>
      </xdr:nvCxnSpPr>
      <xdr:spPr>
        <a:xfrm>
          <a:off x="2019300" y="14207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4" name="楕円 313"/>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148589</xdr:rowOff>
    </xdr:to>
    <xdr:cxnSp macro="">
      <xdr:nvCxnSpPr>
        <xdr:cNvPr id="315" name="直線コネクタ 314"/>
        <xdr:cNvCxnSpPr/>
      </xdr:nvCxnSpPr>
      <xdr:spPr>
        <a:xfrm>
          <a:off x="1130300" y="14135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20" name="n_1main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21" name="n_2mainValue【公営住宅】&#10;有形固定資産減価償却率"/>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22" name="n_3mainValue【公営住宅】&#10;有形固定資産減価償却率"/>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23" name="n_4main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158750</xdr:rowOff>
    </xdr:from>
    <xdr:to>
      <xdr:col>55</xdr:col>
      <xdr:colOff>50800</xdr:colOff>
      <xdr:row>81</xdr:row>
      <xdr:rowOff>88900</xdr:rowOff>
    </xdr:to>
    <xdr:sp macro="" textlink="">
      <xdr:nvSpPr>
        <xdr:cNvPr id="363" name="楕円 362"/>
        <xdr:cNvSpPr/>
      </xdr:nvSpPr>
      <xdr:spPr>
        <a:xfrm>
          <a:off x="10426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10177</xdr:rowOff>
    </xdr:from>
    <xdr:ext cx="469744" cy="259045"/>
    <xdr:sp macro="" textlink="">
      <xdr:nvSpPr>
        <xdr:cNvPr id="364" name="【公営住宅】&#10;一人当たり面積該当値テキスト"/>
        <xdr:cNvSpPr txBox="1"/>
      </xdr:nvSpPr>
      <xdr:spPr>
        <a:xfrm>
          <a:off x="10515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151892</xdr:rowOff>
    </xdr:from>
    <xdr:to>
      <xdr:col>50</xdr:col>
      <xdr:colOff>165100</xdr:colOff>
      <xdr:row>81</xdr:row>
      <xdr:rowOff>82042</xdr:rowOff>
    </xdr:to>
    <xdr:sp macro="" textlink="">
      <xdr:nvSpPr>
        <xdr:cNvPr id="365" name="楕円 364"/>
        <xdr:cNvSpPr/>
      </xdr:nvSpPr>
      <xdr:spPr>
        <a:xfrm>
          <a:off x="958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31242</xdr:rowOff>
    </xdr:from>
    <xdr:to>
      <xdr:col>55</xdr:col>
      <xdr:colOff>0</xdr:colOff>
      <xdr:row>81</xdr:row>
      <xdr:rowOff>38100</xdr:rowOff>
    </xdr:to>
    <xdr:cxnSp macro="">
      <xdr:nvCxnSpPr>
        <xdr:cNvPr id="366" name="直線コネクタ 365"/>
        <xdr:cNvCxnSpPr/>
      </xdr:nvCxnSpPr>
      <xdr:spPr>
        <a:xfrm>
          <a:off x="9639300" y="139186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149606</xdr:rowOff>
    </xdr:from>
    <xdr:to>
      <xdr:col>46</xdr:col>
      <xdr:colOff>38100</xdr:colOff>
      <xdr:row>81</xdr:row>
      <xdr:rowOff>79756</xdr:rowOff>
    </xdr:to>
    <xdr:sp macro="" textlink="">
      <xdr:nvSpPr>
        <xdr:cNvPr id="367" name="楕円 366"/>
        <xdr:cNvSpPr/>
      </xdr:nvSpPr>
      <xdr:spPr>
        <a:xfrm>
          <a:off x="869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28956</xdr:rowOff>
    </xdr:from>
    <xdr:to>
      <xdr:col>50</xdr:col>
      <xdr:colOff>114300</xdr:colOff>
      <xdr:row>81</xdr:row>
      <xdr:rowOff>31242</xdr:rowOff>
    </xdr:to>
    <xdr:cxnSp macro="">
      <xdr:nvCxnSpPr>
        <xdr:cNvPr id="368" name="直線コネクタ 367"/>
        <xdr:cNvCxnSpPr/>
      </xdr:nvCxnSpPr>
      <xdr:spPr>
        <a:xfrm>
          <a:off x="8750300" y="139164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139700</xdr:rowOff>
    </xdr:from>
    <xdr:to>
      <xdr:col>41</xdr:col>
      <xdr:colOff>101600</xdr:colOff>
      <xdr:row>81</xdr:row>
      <xdr:rowOff>69850</xdr:rowOff>
    </xdr:to>
    <xdr:sp macro="" textlink="">
      <xdr:nvSpPr>
        <xdr:cNvPr id="369" name="楕円 368"/>
        <xdr:cNvSpPr/>
      </xdr:nvSpPr>
      <xdr:spPr>
        <a:xfrm>
          <a:off x="781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28956</xdr:rowOff>
    </xdr:to>
    <xdr:cxnSp macro="">
      <xdr:nvCxnSpPr>
        <xdr:cNvPr id="370" name="直線コネクタ 369"/>
        <xdr:cNvCxnSpPr/>
      </xdr:nvCxnSpPr>
      <xdr:spPr>
        <a:xfrm>
          <a:off x="7861300" y="1390650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141224</xdr:rowOff>
    </xdr:from>
    <xdr:to>
      <xdr:col>36</xdr:col>
      <xdr:colOff>165100</xdr:colOff>
      <xdr:row>81</xdr:row>
      <xdr:rowOff>71374</xdr:rowOff>
    </xdr:to>
    <xdr:sp macro="" textlink="">
      <xdr:nvSpPr>
        <xdr:cNvPr id="371" name="楕円 370"/>
        <xdr:cNvSpPr/>
      </xdr:nvSpPr>
      <xdr:spPr>
        <a:xfrm>
          <a:off x="6921500" y="13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19050</xdr:rowOff>
    </xdr:from>
    <xdr:to>
      <xdr:col>41</xdr:col>
      <xdr:colOff>50800</xdr:colOff>
      <xdr:row>81</xdr:row>
      <xdr:rowOff>20574</xdr:rowOff>
    </xdr:to>
    <xdr:cxnSp macro="">
      <xdr:nvCxnSpPr>
        <xdr:cNvPr id="372" name="直線コネクタ 371"/>
        <xdr:cNvCxnSpPr/>
      </xdr:nvCxnSpPr>
      <xdr:spPr>
        <a:xfrm flipV="1">
          <a:off x="6972300" y="13906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98569</xdr:rowOff>
    </xdr:from>
    <xdr:ext cx="469744" cy="259045"/>
    <xdr:sp macro="" textlink="">
      <xdr:nvSpPr>
        <xdr:cNvPr id="377" name="n_1mainValue【公営住宅】&#10;一人当たり面積"/>
        <xdr:cNvSpPr txBox="1"/>
      </xdr:nvSpPr>
      <xdr:spPr>
        <a:xfrm>
          <a:off x="939172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96283</xdr:rowOff>
    </xdr:from>
    <xdr:ext cx="469744" cy="259045"/>
    <xdr:sp macro="" textlink="">
      <xdr:nvSpPr>
        <xdr:cNvPr id="378" name="n_2mainValue【公営住宅】&#10;一人当たり面積"/>
        <xdr:cNvSpPr txBox="1"/>
      </xdr:nvSpPr>
      <xdr:spPr>
        <a:xfrm>
          <a:off x="85154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86377</xdr:rowOff>
    </xdr:from>
    <xdr:ext cx="469744" cy="259045"/>
    <xdr:sp macro="" textlink="">
      <xdr:nvSpPr>
        <xdr:cNvPr id="379" name="n_3mainValue【公営住宅】&#10;一人当たり面積"/>
        <xdr:cNvSpPr txBox="1"/>
      </xdr:nvSpPr>
      <xdr:spPr>
        <a:xfrm>
          <a:off x="7626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87901</xdr:rowOff>
    </xdr:from>
    <xdr:ext cx="469744" cy="259045"/>
    <xdr:sp macro="" textlink="">
      <xdr:nvSpPr>
        <xdr:cNvPr id="380" name="n_4mainValue【公営住宅】&#10;一人当たり面積"/>
        <xdr:cNvSpPr txBox="1"/>
      </xdr:nvSpPr>
      <xdr:spPr>
        <a:xfrm>
          <a:off x="6737427" y="1363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437" name="楕円 436"/>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438" name="【認定こども園・幼稚園・保育所】&#10;有形固定資産減価償却率該当値テキスト"/>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439" name="楕円 438"/>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156210</xdr:rowOff>
    </xdr:to>
    <xdr:cxnSp macro="">
      <xdr:nvCxnSpPr>
        <xdr:cNvPr id="440" name="直線コネクタ 439"/>
        <xdr:cNvCxnSpPr/>
      </xdr:nvCxnSpPr>
      <xdr:spPr>
        <a:xfrm flipV="1">
          <a:off x="15481300" y="65932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441" name="楕円 440"/>
        <xdr:cNvSpPr/>
      </xdr:nvSpPr>
      <xdr:spPr>
        <a:xfrm>
          <a:off x="1454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38</xdr:row>
      <xdr:rowOff>156210</xdr:rowOff>
    </xdr:to>
    <xdr:cxnSp macro="">
      <xdr:nvCxnSpPr>
        <xdr:cNvPr id="442" name="直線コネクタ 441"/>
        <xdr:cNvCxnSpPr/>
      </xdr:nvCxnSpPr>
      <xdr:spPr>
        <a:xfrm>
          <a:off x="14592300" y="6640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43" name="楕円 442"/>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38</xdr:row>
      <xdr:rowOff>125730</xdr:rowOff>
    </xdr:to>
    <xdr:cxnSp macro="">
      <xdr:nvCxnSpPr>
        <xdr:cNvPr id="444" name="直線コネクタ 443"/>
        <xdr:cNvCxnSpPr/>
      </xdr:nvCxnSpPr>
      <xdr:spPr>
        <a:xfrm>
          <a:off x="13703300" y="6600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5" name="楕円 444"/>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85725</xdr:rowOff>
    </xdr:from>
    <xdr:to>
      <xdr:col>71</xdr:col>
      <xdr:colOff>177800</xdr:colOff>
      <xdr:row>39</xdr:row>
      <xdr:rowOff>15240</xdr:rowOff>
    </xdr:to>
    <xdr:cxnSp macro="">
      <xdr:nvCxnSpPr>
        <xdr:cNvPr id="446" name="直線コネクタ 445"/>
        <xdr:cNvCxnSpPr/>
      </xdr:nvCxnSpPr>
      <xdr:spPr>
        <a:xfrm flipV="1">
          <a:off x="12814300" y="660082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451"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452" name="n_2mainValue【認定こども園・幼稚園・保育所】&#10;有形固定資産減価償却率"/>
        <xdr:cNvSpPr txBox="1"/>
      </xdr:nvSpPr>
      <xdr:spPr>
        <a:xfrm>
          <a:off x="14389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453" name="n_3mainValue【認定こども園・幼稚園・保育所】&#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4"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94" name="楕円 493"/>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495" name="【認定こども園・幼稚園・保育所】&#10;一人当たり面積該当値テキスト"/>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96" name="楕円 495"/>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129540</xdr:rowOff>
    </xdr:to>
    <xdr:cxnSp macro="">
      <xdr:nvCxnSpPr>
        <xdr:cNvPr id="497" name="直線コネクタ 496"/>
        <xdr:cNvCxnSpPr/>
      </xdr:nvCxnSpPr>
      <xdr:spPr>
        <a:xfrm>
          <a:off x="21323300" y="6621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8" name="楕円 497"/>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106680</xdr:rowOff>
    </xdr:to>
    <xdr:cxnSp macro="">
      <xdr:nvCxnSpPr>
        <xdr:cNvPr id="499" name="直線コネクタ 498"/>
        <xdr:cNvCxnSpPr/>
      </xdr:nvCxnSpPr>
      <xdr:spPr>
        <a:xfrm>
          <a:off x="20434300" y="661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00" name="楕円 499"/>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99060</xdr:rowOff>
    </xdr:to>
    <xdr:cxnSp macro="">
      <xdr:nvCxnSpPr>
        <xdr:cNvPr id="501" name="直線コネクタ 500"/>
        <xdr:cNvCxnSpPr/>
      </xdr:nvCxnSpPr>
      <xdr:spPr>
        <a:xfrm>
          <a:off x="19545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502" name="楕円 501"/>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144780</xdr:rowOff>
    </xdr:to>
    <xdr:cxnSp macro="">
      <xdr:nvCxnSpPr>
        <xdr:cNvPr id="503" name="直線コネクタ 502"/>
        <xdr:cNvCxnSpPr/>
      </xdr:nvCxnSpPr>
      <xdr:spPr>
        <a:xfrm flipV="1">
          <a:off x="18656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2557</xdr:rowOff>
    </xdr:from>
    <xdr:ext cx="469744" cy="259045"/>
    <xdr:sp macro="" textlink="">
      <xdr:nvSpPr>
        <xdr:cNvPr id="508" name="n_1main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9" name="n_2main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10"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11" name="n_4main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54" name="楕円 553"/>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55" name="【学校施設】&#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56" name="楕円 555"/>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107769</xdr:rowOff>
    </xdr:to>
    <xdr:cxnSp macro="">
      <xdr:nvCxnSpPr>
        <xdr:cNvPr id="557" name="直線コネクタ 556"/>
        <xdr:cNvCxnSpPr/>
      </xdr:nvCxnSpPr>
      <xdr:spPr>
        <a:xfrm flipV="1">
          <a:off x="15481300" y="103915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56969</xdr:rowOff>
    </xdr:from>
    <xdr:to>
      <xdr:col>76</xdr:col>
      <xdr:colOff>165100</xdr:colOff>
      <xdr:row>60</xdr:row>
      <xdr:rowOff>158569</xdr:rowOff>
    </xdr:to>
    <xdr:sp macro="" textlink="">
      <xdr:nvSpPr>
        <xdr:cNvPr id="558" name="楕円 557"/>
        <xdr:cNvSpPr/>
      </xdr:nvSpPr>
      <xdr:spPr>
        <a:xfrm>
          <a:off x="1454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60</xdr:row>
      <xdr:rowOff>107769</xdr:rowOff>
    </xdr:to>
    <xdr:cxnSp macro="">
      <xdr:nvCxnSpPr>
        <xdr:cNvPr id="559" name="直線コネクタ 558"/>
        <xdr:cNvCxnSpPr/>
      </xdr:nvCxnSpPr>
      <xdr:spPr>
        <a:xfrm>
          <a:off x="14592300" y="1039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60" name="楕円 559"/>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107769</xdr:rowOff>
    </xdr:to>
    <xdr:cxnSp macro="">
      <xdr:nvCxnSpPr>
        <xdr:cNvPr id="561" name="直線コネクタ 560"/>
        <xdr:cNvCxnSpPr/>
      </xdr:nvCxnSpPr>
      <xdr:spPr>
        <a:xfrm>
          <a:off x="13703300" y="103555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562" name="楕円 561"/>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68580</xdr:rowOff>
    </xdr:to>
    <xdr:cxnSp macro="">
      <xdr:nvCxnSpPr>
        <xdr:cNvPr id="563" name="直線コネクタ 562"/>
        <xdr:cNvCxnSpPr/>
      </xdr:nvCxnSpPr>
      <xdr:spPr>
        <a:xfrm>
          <a:off x="12814300" y="103033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68" name="n_1mainValue【学校施設】&#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149696</xdr:rowOff>
    </xdr:from>
    <xdr:ext cx="405111" cy="259045"/>
    <xdr:sp macro="" textlink="">
      <xdr:nvSpPr>
        <xdr:cNvPr id="569" name="n_2mainValue【学校施設】&#10;有形固定資産減価償却率"/>
        <xdr:cNvSpPr txBox="1"/>
      </xdr:nvSpPr>
      <xdr:spPr>
        <a:xfrm>
          <a:off x="14389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70"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571" name="n_4mainValue【学校施設】&#10;有形固定資産減価償却率"/>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xdr:rowOff>
    </xdr:from>
    <xdr:to>
      <xdr:col>116</xdr:col>
      <xdr:colOff>114300</xdr:colOff>
      <xdr:row>61</xdr:row>
      <xdr:rowOff>114481</xdr:rowOff>
    </xdr:to>
    <xdr:sp macro="" textlink="">
      <xdr:nvSpPr>
        <xdr:cNvPr id="614" name="楕円 613"/>
        <xdr:cNvSpPr/>
      </xdr:nvSpPr>
      <xdr:spPr>
        <a:xfrm>
          <a:off x="22110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162758</xdr:rowOff>
    </xdr:from>
    <xdr:ext cx="469744" cy="259045"/>
    <xdr:sp macro="" textlink="">
      <xdr:nvSpPr>
        <xdr:cNvPr id="615" name="【学校施設】&#10;一人当たり面積該当値テキスト"/>
        <xdr:cNvSpPr txBox="1"/>
      </xdr:nvSpPr>
      <xdr:spPr>
        <a:xfrm>
          <a:off x="22199600"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45538</xdr:rowOff>
    </xdr:from>
    <xdr:to>
      <xdr:col>112</xdr:col>
      <xdr:colOff>38100</xdr:colOff>
      <xdr:row>61</xdr:row>
      <xdr:rowOff>147138</xdr:rowOff>
    </xdr:to>
    <xdr:sp macro="" textlink="">
      <xdr:nvSpPr>
        <xdr:cNvPr id="616" name="楕円 615"/>
        <xdr:cNvSpPr/>
      </xdr:nvSpPr>
      <xdr:spPr>
        <a:xfrm>
          <a:off x="2127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63681</xdr:rowOff>
    </xdr:from>
    <xdr:to>
      <xdr:col>116</xdr:col>
      <xdr:colOff>63500</xdr:colOff>
      <xdr:row>61</xdr:row>
      <xdr:rowOff>96338</xdr:rowOff>
    </xdr:to>
    <xdr:cxnSp macro="">
      <xdr:nvCxnSpPr>
        <xdr:cNvPr id="617" name="直線コネクタ 616"/>
        <xdr:cNvCxnSpPr/>
      </xdr:nvCxnSpPr>
      <xdr:spPr>
        <a:xfrm flipV="1">
          <a:off x="21323300" y="105221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58601</xdr:rowOff>
    </xdr:from>
    <xdr:to>
      <xdr:col>107</xdr:col>
      <xdr:colOff>101600</xdr:colOff>
      <xdr:row>61</xdr:row>
      <xdr:rowOff>160201</xdr:rowOff>
    </xdr:to>
    <xdr:sp macro="" textlink="">
      <xdr:nvSpPr>
        <xdr:cNvPr id="618" name="楕円 617"/>
        <xdr:cNvSpPr/>
      </xdr:nvSpPr>
      <xdr:spPr>
        <a:xfrm>
          <a:off x="2038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96338</xdr:rowOff>
    </xdr:from>
    <xdr:to>
      <xdr:col>111</xdr:col>
      <xdr:colOff>177800</xdr:colOff>
      <xdr:row>61</xdr:row>
      <xdr:rowOff>109401</xdr:rowOff>
    </xdr:to>
    <xdr:cxnSp macro="">
      <xdr:nvCxnSpPr>
        <xdr:cNvPr id="619" name="直線コネクタ 618"/>
        <xdr:cNvCxnSpPr/>
      </xdr:nvCxnSpPr>
      <xdr:spPr>
        <a:xfrm flipV="1">
          <a:off x="20434300" y="105547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11249</xdr:rowOff>
    </xdr:from>
    <xdr:to>
      <xdr:col>102</xdr:col>
      <xdr:colOff>165100</xdr:colOff>
      <xdr:row>61</xdr:row>
      <xdr:rowOff>112849</xdr:rowOff>
    </xdr:to>
    <xdr:sp macro="" textlink="">
      <xdr:nvSpPr>
        <xdr:cNvPr id="620" name="楕円 619"/>
        <xdr:cNvSpPr/>
      </xdr:nvSpPr>
      <xdr:spPr>
        <a:xfrm>
          <a:off x="19494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62049</xdr:rowOff>
    </xdr:from>
    <xdr:to>
      <xdr:col>107</xdr:col>
      <xdr:colOff>50800</xdr:colOff>
      <xdr:row>61</xdr:row>
      <xdr:rowOff>109401</xdr:rowOff>
    </xdr:to>
    <xdr:cxnSp macro="">
      <xdr:nvCxnSpPr>
        <xdr:cNvPr id="621" name="直線コネクタ 620"/>
        <xdr:cNvCxnSpPr/>
      </xdr:nvCxnSpPr>
      <xdr:spPr>
        <a:xfrm>
          <a:off x="19545300" y="1052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14515</xdr:rowOff>
    </xdr:from>
    <xdr:to>
      <xdr:col>98</xdr:col>
      <xdr:colOff>38100</xdr:colOff>
      <xdr:row>61</xdr:row>
      <xdr:rowOff>116115</xdr:rowOff>
    </xdr:to>
    <xdr:sp macro="" textlink="">
      <xdr:nvSpPr>
        <xdr:cNvPr id="622" name="楕円 621"/>
        <xdr:cNvSpPr/>
      </xdr:nvSpPr>
      <xdr:spPr>
        <a:xfrm>
          <a:off x="18605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62049</xdr:rowOff>
    </xdr:from>
    <xdr:to>
      <xdr:col>102</xdr:col>
      <xdr:colOff>114300</xdr:colOff>
      <xdr:row>61</xdr:row>
      <xdr:rowOff>65315</xdr:rowOff>
    </xdr:to>
    <xdr:cxnSp macro="">
      <xdr:nvCxnSpPr>
        <xdr:cNvPr id="623" name="直線コネクタ 622"/>
        <xdr:cNvCxnSpPr/>
      </xdr:nvCxnSpPr>
      <xdr:spPr>
        <a:xfrm flipV="1">
          <a:off x="18656300" y="105204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138265</xdr:rowOff>
    </xdr:from>
    <xdr:ext cx="469744" cy="259045"/>
    <xdr:sp macro="" textlink="">
      <xdr:nvSpPr>
        <xdr:cNvPr id="628" name="n_1mainValue【学校施設】&#10;一人当たり面積"/>
        <xdr:cNvSpPr txBox="1"/>
      </xdr:nvSpPr>
      <xdr:spPr>
        <a:xfrm>
          <a:off x="21075727"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151328</xdr:rowOff>
    </xdr:from>
    <xdr:ext cx="469744" cy="259045"/>
    <xdr:sp macro="" textlink="">
      <xdr:nvSpPr>
        <xdr:cNvPr id="629" name="n_2mainValue【学校施設】&#10;一人当たり面積"/>
        <xdr:cNvSpPr txBox="1"/>
      </xdr:nvSpPr>
      <xdr:spPr>
        <a:xfrm>
          <a:off x="201994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103976</xdr:rowOff>
    </xdr:from>
    <xdr:ext cx="469744" cy="259045"/>
    <xdr:sp macro="" textlink="">
      <xdr:nvSpPr>
        <xdr:cNvPr id="630" name="n_3mainValue【学校施設】&#10;一人当たり面積"/>
        <xdr:cNvSpPr txBox="1"/>
      </xdr:nvSpPr>
      <xdr:spPr>
        <a:xfrm>
          <a:off x="19310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107242</xdr:rowOff>
    </xdr:from>
    <xdr:ext cx="469744" cy="259045"/>
    <xdr:sp macro="" textlink="">
      <xdr:nvSpPr>
        <xdr:cNvPr id="631" name="n_4mainValue【学校施設】&#10;一人当たり面積"/>
        <xdr:cNvSpPr txBox="1"/>
      </xdr:nvSpPr>
      <xdr:spPr>
        <a:xfrm>
          <a:off x="184214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72" name="楕円 671"/>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135907</xdr:rowOff>
    </xdr:from>
    <xdr:ext cx="405111" cy="259045"/>
    <xdr:sp macro="" textlink="">
      <xdr:nvSpPr>
        <xdr:cNvPr id="673" name="【児童館】&#10;有形固定資産減価償却率該当値テキスト"/>
        <xdr:cNvSpPr txBox="1"/>
      </xdr:nvSpPr>
      <xdr:spPr>
        <a:xfrm>
          <a:off x="16357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674" name="楕円 673"/>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163830</xdr:rowOff>
    </xdr:to>
    <xdr:cxnSp macro="">
      <xdr:nvCxnSpPr>
        <xdr:cNvPr id="675" name="直線コネクタ 674"/>
        <xdr:cNvCxnSpPr/>
      </xdr:nvCxnSpPr>
      <xdr:spPr>
        <a:xfrm>
          <a:off x="15481300" y="14005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76" name="楕円 675"/>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118111</xdr:rowOff>
    </xdr:to>
    <xdr:cxnSp macro="">
      <xdr:nvCxnSpPr>
        <xdr:cNvPr id="677" name="直線コネクタ 676"/>
        <xdr:cNvCxnSpPr/>
      </xdr:nvCxnSpPr>
      <xdr:spPr>
        <a:xfrm>
          <a:off x="14592300" y="13982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678" name="楕円 677"/>
        <xdr:cNvSpPr/>
      </xdr:nvSpPr>
      <xdr:spPr>
        <a:xfrm>
          <a:off x="13652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51436</xdr:rowOff>
    </xdr:from>
    <xdr:to>
      <xdr:col>76</xdr:col>
      <xdr:colOff>114300</xdr:colOff>
      <xdr:row>81</xdr:row>
      <xdr:rowOff>95250</xdr:rowOff>
    </xdr:to>
    <xdr:cxnSp macro="">
      <xdr:nvCxnSpPr>
        <xdr:cNvPr id="679" name="直線コネクタ 678"/>
        <xdr:cNvCxnSpPr/>
      </xdr:nvCxnSpPr>
      <xdr:spPr>
        <a:xfrm>
          <a:off x="13703300" y="13938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680" name="楕円 679"/>
        <xdr:cNvSpPr/>
      </xdr:nvSpPr>
      <xdr:spPr>
        <a:xfrm>
          <a:off x="12763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81</xdr:row>
      <xdr:rowOff>51436</xdr:rowOff>
    </xdr:to>
    <xdr:cxnSp macro="">
      <xdr:nvCxnSpPr>
        <xdr:cNvPr id="681" name="直線コネクタ 680"/>
        <xdr:cNvCxnSpPr/>
      </xdr:nvCxnSpPr>
      <xdr:spPr>
        <a:xfrm>
          <a:off x="12814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686" name="n_1mainValue【児童館】&#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87" name="n_2main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688" name="n_3mainValue【児童館】&#10;有形固定資産減価償却率"/>
        <xdr:cNvSpPr txBox="1"/>
      </xdr:nvSpPr>
      <xdr:spPr>
        <a:xfrm>
          <a:off x="13500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80663</xdr:rowOff>
    </xdr:from>
    <xdr:ext cx="405111" cy="259045"/>
    <xdr:sp macro="" textlink="">
      <xdr:nvSpPr>
        <xdr:cNvPr id="689" name="n_4mainValue【児童館】&#10;有形固定資産減価償却率"/>
        <xdr:cNvSpPr txBox="1"/>
      </xdr:nvSpPr>
      <xdr:spPr>
        <a:xfrm>
          <a:off x="12611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7" name="楕円 726"/>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8"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9" name="楕円 728"/>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30" name="直線コネクタ 729"/>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31" name="楕円 730"/>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32" name="直線コネクタ 731"/>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33" name="楕円 732"/>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34" name="直線コネクタ 733"/>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35" name="楕円 734"/>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6" name="直線コネクタ 735"/>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41"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42"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43"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44"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85" name="楕円 784"/>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786" name="【公民館】&#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787" name="楕円 786"/>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87630</xdr:rowOff>
    </xdr:to>
    <xdr:cxnSp macro="">
      <xdr:nvCxnSpPr>
        <xdr:cNvPr id="788" name="直線コネクタ 787"/>
        <xdr:cNvCxnSpPr/>
      </xdr:nvCxnSpPr>
      <xdr:spPr>
        <a:xfrm>
          <a:off x="15481300" y="17895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789" name="楕円 788"/>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45720</xdr:rowOff>
    </xdr:from>
    <xdr:to>
      <xdr:col>81</xdr:col>
      <xdr:colOff>50800</xdr:colOff>
      <xdr:row>104</xdr:row>
      <xdr:rowOff>64770</xdr:rowOff>
    </xdr:to>
    <xdr:cxnSp macro="">
      <xdr:nvCxnSpPr>
        <xdr:cNvPr id="790" name="直線コネクタ 789"/>
        <xdr:cNvCxnSpPr/>
      </xdr:nvCxnSpPr>
      <xdr:spPr>
        <a:xfrm>
          <a:off x="14592300" y="17876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791" name="楕円 790"/>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45720</xdr:rowOff>
    </xdr:to>
    <xdr:cxnSp macro="">
      <xdr:nvCxnSpPr>
        <xdr:cNvPr id="792" name="直線コネクタ 791"/>
        <xdr:cNvCxnSpPr/>
      </xdr:nvCxnSpPr>
      <xdr:spPr>
        <a:xfrm>
          <a:off x="13703300" y="1785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macro="" textlink="">
      <xdr:nvSpPr>
        <xdr:cNvPr id="793" name="楕円 792"/>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20955</xdr:rowOff>
    </xdr:to>
    <xdr:cxnSp macro="">
      <xdr:nvCxnSpPr>
        <xdr:cNvPr id="794" name="直線コネクタ 793"/>
        <xdr:cNvCxnSpPr/>
      </xdr:nvCxnSpPr>
      <xdr:spPr>
        <a:xfrm>
          <a:off x="12814300" y="1783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799" name="n_1main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87647</xdr:rowOff>
    </xdr:from>
    <xdr:ext cx="405111" cy="259045"/>
    <xdr:sp macro="" textlink="">
      <xdr:nvSpPr>
        <xdr:cNvPr id="800" name="n_2mainValue【公民館】&#10;有形固定資産減価償却率"/>
        <xdr:cNvSpPr txBox="1"/>
      </xdr:nvSpPr>
      <xdr:spPr>
        <a:xfrm>
          <a:off x="14389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62882</xdr:rowOff>
    </xdr:from>
    <xdr:ext cx="405111" cy="259045"/>
    <xdr:sp macro="" textlink="">
      <xdr:nvSpPr>
        <xdr:cNvPr id="801" name="n_3mainValue【公民館】&#10;有形固定資産減価償却率"/>
        <xdr:cNvSpPr txBox="1"/>
      </xdr:nvSpPr>
      <xdr:spPr>
        <a:xfrm>
          <a:off x="13500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02" name="n_4main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838" name="楕円 837"/>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839" name="【公民館】&#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840" name="楕円 839"/>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19050</xdr:rowOff>
    </xdr:to>
    <xdr:cxnSp macro="">
      <xdr:nvCxnSpPr>
        <xdr:cNvPr id="841" name="直線コネクタ 840"/>
        <xdr:cNvCxnSpPr/>
      </xdr:nvCxnSpPr>
      <xdr:spPr>
        <a:xfrm>
          <a:off x="21323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42" name="楕円 841"/>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19050</xdr:rowOff>
    </xdr:to>
    <xdr:cxnSp macro="">
      <xdr:nvCxnSpPr>
        <xdr:cNvPr id="843" name="直線コネクタ 842"/>
        <xdr:cNvCxnSpPr/>
      </xdr:nvCxnSpPr>
      <xdr:spPr>
        <a:xfrm>
          <a:off x="20434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44" name="楕円 843"/>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19050</xdr:rowOff>
    </xdr:to>
    <xdr:cxnSp macro="">
      <xdr:nvCxnSpPr>
        <xdr:cNvPr id="845" name="直線コネクタ 844"/>
        <xdr:cNvCxnSpPr/>
      </xdr:nvCxnSpPr>
      <xdr:spPr>
        <a:xfrm>
          <a:off x="19545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156845</xdr:rowOff>
    </xdr:from>
    <xdr:to>
      <xdr:col>98</xdr:col>
      <xdr:colOff>38100</xdr:colOff>
      <xdr:row>106</xdr:row>
      <xdr:rowOff>86995</xdr:rowOff>
    </xdr:to>
    <xdr:sp macro="" textlink="">
      <xdr:nvSpPr>
        <xdr:cNvPr id="846" name="楕円 845"/>
        <xdr:cNvSpPr/>
      </xdr:nvSpPr>
      <xdr:spPr>
        <a:xfrm>
          <a:off x="18605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36195</xdr:rowOff>
    </xdr:to>
    <xdr:cxnSp macro="">
      <xdr:nvCxnSpPr>
        <xdr:cNvPr id="847" name="直線コネクタ 846"/>
        <xdr:cNvCxnSpPr/>
      </xdr:nvCxnSpPr>
      <xdr:spPr>
        <a:xfrm flipV="1">
          <a:off x="18656300" y="18192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852" name="n_1mainValue【公民館】&#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853" name="n_2mainValue【公民館】&#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854" name="n_3mainValue【公民館】&#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78122</xdr:rowOff>
    </xdr:from>
    <xdr:ext cx="469744" cy="259045"/>
    <xdr:sp macro="" textlink="">
      <xdr:nvSpPr>
        <xdr:cNvPr id="855" name="n_4mainValue【公民館】&#10;一人当たり面積"/>
        <xdr:cNvSpPr txBox="1"/>
      </xdr:nvSpPr>
      <xdr:spPr>
        <a:xfrm>
          <a:off x="18421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11447</xdr:rowOff>
    </xdr:from>
    <xdr:ext cx="405111" cy="259045"/>
    <xdr:sp macro="" textlink="">
      <xdr:nvSpPr>
        <xdr:cNvPr id="74" name="【図書館】&#10;有形固定資産減価償却率該当値テキスト"/>
        <xdr:cNvSpPr txBox="1"/>
      </xdr:nvSpPr>
      <xdr:spPr>
        <a:xfrm>
          <a:off x="46736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83820</xdr:rowOff>
    </xdr:to>
    <xdr:cxnSp macro="">
      <xdr:nvCxnSpPr>
        <xdr:cNvPr id="76" name="直線コネクタ 75"/>
        <xdr:cNvCxnSpPr/>
      </xdr:nvCxnSpPr>
      <xdr:spPr>
        <a:xfrm>
          <a:off x="3797300" y="63912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47625</xdr:rowOff>
    </xdr:to>
    <xdr:cxnSp macro="">
      <xdr:nvCxnSpPr>
        <xdr:cNvPr id="78" name="直線コネクタ 77"/>
        <xdr:cNvCxnSpPr/>
      </xdr:nvCxnSpPr>
      <xdr:spPr>
        <a:xfrm>
          <a:off x="2908300" y="635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9" name="楕円 78"/>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150495</xdr:rowOff>
    </xdr:from>
    <xdr:to>
      <xdr:col>15</xdr:col>
      <xdr:colOff>50800</xdr:colOff>
      <xdr:row>37</xdr:row>
      <xdr:rowOff>11430</xdr:rowOff>
    </xdr:to>
    <xdr:cxnSp macro="">
      <xdr:nvCxnSpPr>
        <xdr:cNvPr id="80" name="直線コネクタ 79"/>
        <xdr:cNvCxnSpPr/>
      </xdr:nvCxnSpPr>
      <xdr:spPr>
        <a:xfrm>
          <a:off x="2019300" y="632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65405</xdr:rowOff>
    </xdr:from>
    <xdr:to>
      <xdr:col>6</xdr:col>
      <xdr:colOff>38100</xdr:colOff>
      <xdr:row>36</xdr:row>
      <xdr:rowOff>167005</xdr:rowOff>
    </xdr:to>
    <xdr:sp macro="" textlink="">
      <xdr:nvSpPr>
        <xdr:cNvPr id="81" name="楕円 80"/>
        <xdr:cNvSpPr/>
      </xdr:nvSpPr>
      <xdr:spPr>
        <a:xfrm>
          <a:off x="1079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116205</xdr:rowOff>
    </xdr:from>
    <xdr:to>
      <xdr:col>10</xdr:col>
      <xdr:colOff>114300</xdr:colOff>
      <xdr:row>36</xdr:row>
      <xdr:rowOff>150495</xdr:rowOff>
    </xdr:to>
    <xdr:cxnSp macro="">
      <xdr:nvCxnSpPr>
        <xdr:cNvPr id="82" name="直線コネクタ 81"/>
        <xdr:cNvCxnSpPr/>
      </xdr:nvCxnSpPr>
      <xdr:spPr>
        <a:xfrm>
          <a:off x="1130300" y="6288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89552</xdr:rowOff>
    </xdr:from>
    <xdr:ext cx="405111" cy="259045"/>
    <xdr:sp macro="" textlink="">
      <xdr:nvSpPr>
        <xdr:cNvPr id="87" name="n_1main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53357</xdr:rowOff>
    </xdr:from>
    <xdr:ext cx="405111" cy="259045"/>
    <xdr:sp macro="" textlink="">
      <xdr:nvSpPr>
        <xdr:cNvPr id="88" name="n_2mainValue【図書館】&#10;有形固定資産減価償却率"/>
        <xdr:cNvSpPr txBox="1"/>
      </xdr:nvSpPr>
      <xdr:spPr>
        <a:xfrm>
          <a:off x="2705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9" name="n_3mainValue【図書館】&#10;有形固定資産減価償却率"/>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158132</xdr:rowOff>
    </xdr:from>
    <xdr:ext cx="405111" cy="259045"/>
    <xdr:sp macro="" textlink="">
      <xdr:nvSpPr>
        <xdr:cNvPr id="90" name="n_4mainValue【図書館】&#10;有形固定資産減価償却率"/>
        <xdr:cNvSpPr txBox="1"/>
      </xdr:nvSpPr>
      <xdr:spPr>
        <a:xfrm>
          <a:off x="9277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8" name="楕円 127"/>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9"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0" name="楕円 129"/>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1" name="直線コネクタ 130"/>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2" name="楕円 131"/>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3" name="直線コネクタ 132"/>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5" name="直線コネクタ 134"/>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2"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3"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6" name="楕円 185"/>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87" name="【体育館・プール】&#10;有形固定資産減価償却率該当値テキスト"/>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8" name="楕円 187"/>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129540</xdr:rowOff>
    </xdr:to>
    <xdr:cxnSp macro="">
      <xdr:nvCxnSpPr>
        <xdr:cNvPr id="189" name="直線コネクタ 188"/>
        <xdr:cNvCxnSpPr/>
      </xdr:nvCxnSpPr>
      <xdr:spPr>
        <a:xfrm flipV="1">
          <a:off x="3797300" y="10572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0" name="楕円 189"/>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129540</xdr:rowOff>
    </xdr:to>
    <xdr:cxnSp macro="">
      <xdr:nvCxnSpPr>
        <xdr:cNvPr id="191" name="直線コネクタ 190"/>
        <xdr:cNvCxnSpPr/>
      </xdr:nvCxnSpPr>
      <xdr:spPr>
        <a:xfrm>
          <a:off x="2908300" y="10572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2" name="楕円 191"/>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114300</xdr:rowOff>
    </xdr:to>
    <xdr:cxnSp macro="">
      <xdr:nvCxnSpPr>
        <xdr:cNvPr id="193" name="直線コネクタ 192"/>
        <xdr:cNvCxnSpPr/>
      </xdr:nvCxnSpPr>
      <xdr:spPr>
        <a:xfrm>
          <a:off x="2019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4" name="楕円 193"/>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80010</xdr:rowOff>
    </xdr:to>
    <xdr:cxnSp macro="">
      <xdr:nvCxnSpPr>
        <xdr:cNvPr id="195" name="直線コネクタ 194"/>
        <xdr:cNvCxnSpPr/>
      </xdr:nvCxnSpPr>
      <xdr:spPr>
        <a:xfrm>
          <a:off x="1130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0" name="n_1mainValue【体育館・プー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1"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2" name="n_3mainValue【体育館・プー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3" name="n_4mainValue【体育館・プー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1" name="楕円 240"/>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2"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3" name="楕円 242"/>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4" name="直線コネクタ 243"/>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5" name="楕円 244"/>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6" name="直線コネクタ 245"/>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7" name="楕円 246"/>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52578</xdr:rowOff>
    </xdr:to>
    <xdr:cxnSp macro="">
      <xdr:nvCxnSpPr>
        <xdr:cNvPr id="248" name="直線コネクタ 247"/>
        <xdr:cNvCxnSpPr/>
      </xdr:nvCxnSpPr>
      <xdr:spPr>
        <a:xfrm>
          <a:off x="7861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49" name="楕円 248"/>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52578</xdr:rowOff>
    </xdr:to>
    <xdr:cxnSp macro="">
      <xdr:nvCxnSpPr>
        <xdr:cNvPr id="250" name="直線コネクタ 249"/>
        <xdr:cNvCxnSpPr/>
      </xdr:nvCxnSpPr>
      <xdr:spPr>
        <a:xfrm>
          <a:off x="6972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5"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6"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57" name="n_3mainValue【体育館・プール】&#10;一人当たり面積"/>
        <xdr:cNvSpPr txBox="1"/>
      </xdr:nvSpPr>
      <xdr:spPr>
        <a:xfrm>
          <a:off x="7626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8" name="n_4mainValue【体育館・プール】&#10;一人当たり面積"/>
        <xdr:cNvSpPr txBox="1"/>
      </xdr:nvSpPr>
      <xdr:spPr>
        <a:xfrm>
          <a:off x="6737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97" name="楕円 296"/>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160038</xdr:rowOff>
    </xdr:from>
    <xdr:ext cx="405111" cy="259045"/>
    <xdr:sp macro="" textlink="">
      <xdr:nvSpPr>
        <xdr:cNvPr id="298" name="【福祉施設】&#10;有形固定資産減価償却率該当値テキスト"/>
        <xdr:cNvSpPr txBox="1"/>
      </xdr:nvSpPr>
      <xdr:spPr>
        <a:xfrm>
          <a:off x="4673600"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99" name="楕円 298"/>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60961</xdr:rowOff>
    </xdr:to>
    <xdr:cxnSp macro="">
      <xdr:nvCxnSpPr>
        <xdr:cNvPr id="300" name="直線コネクタ 299"/>
        <xdr:cNvCxnSpPr/>
      </xdr:nvCxnSpPr>
      <xdr:spPr>
        <a:xfrm>
          <a:off x="3797300" y="13754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149606</xdr:rowOff>
    </xdr:from>
    <xdr:to>
      <xdr:col>15</xdr:col>
      <xdr:colOff>101600</xdr:colOff>
      <xdr:row>80</xdr:row>
      <xdr:rowOff>79756</xdr:rowOff>
    </xdr:to>
    <xdr:sp macro="" textlink="">
      <xdr:nvSpPr>
        <xdr:cNvPr id="301" name="楕円 300"/>
        <xdr:cNvSpPr/>
      </xdr:nvSpPr>
      <xdr:spPr>
        <a:xfrm>
          <a:off x="2857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38100</xdr:rowOff>
    </xdr:to>
    <xdr:cxnSp macro="">
      <xdr:nvCxnSpPr>
        <xdr:cNvPr id="302" name="直線コネクタ 301"/>
        <xdr:cNvCxnSpPr/>
      </xdr:nvCxnSpPr>
      <xdr:spPr>
        <a:xfrm>
          <a:off x="2908300" y="13744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101600</xdr:rowOff>
    </xdr:from>
    <xdr:to>
      <xdr:col>10</xdr:col>
      <xdr:colOff>165100</xdr:colOff>
      <xdr:row>80</xdr:row>
      <xdr:rowOff>31750</xdr:rowOff>
    </xdr:to>
    <xdr:sp macro="" textlink="">
      <xdr:nvSpPr>
        <xdr:cNvPr id="303" name="楕円 302"/>
        <xdr:cNvSpPr/>
      </xdr:nvSpPr>
      <xdr:spPr>
        <a:xfrm>
          <a:off x="196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152400</xdr:rowOff>
    </xdr:from>
    <xdr:to>
      <xdr:col>15</xdr:col>
      <xdr:colOff>50800</xdr:colOff>
      <xdr:row>80</xdr:row>
      <xdr:rowOff>28956</xdr:rowOff>
    </xdr:to>
    <xdr:cxnSp macro="">
      <xdr:nvCxnSpPr>
        <xdr:cNvPr id="304" name="直線コネクタ 303"/>
        <xdr:cNvCxnSpPr/>
      </xdr:nvCxnSpPr>
      <xdr:spPr>
        <a:xfrm>
          <a:off x="2019300" y="136969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51308</xdr:rowOff>
    </xdr:from>
    <xdr:to>
      <xdr:col>6</xdr:col>
      <xdr:colOff>38100</xdr:colOff>
      <xdr:row>79</xdr:row>
      <xdr:rowOff>152908</xdr:rowOff>
    </xdr:to>
    <xdr:sp macro="" textlink="">
      <xdr:nvSpPr>
        <xdr:cNvPr id="305" name="楕円 304"/>
        <xdr:cNvSpPr/>
      </xdr:nvSpPr>
      <xdr:spPr>
        <a:xfrm>
          <a:off x="1079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102108</xdr:rowOff>
    </xdr:from>
    <xdr:to>
      <xdr:col>10</xdr:col>
      <xdr:colOff>114300</xdr:colOff>
      <xdr:row>79</xdr:row>
      <xdr:rowOff>152400</xdr:rowOff>
    </xdr:to>
    <xdr:cxnSp macro="">
      <xdr:nvCxnSpPr>
        <xdr:cNvPr id="306" name="直線コネクタ 305"/>
        <xdr:cNvCxnSpPr/>
      </xdr:nvCxnSpPr>
      <xdr:spPr>
        <a:xfrm>
          <a:off x="1130300" y="136466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80027</xdr:rowOff>
    </xdr:from>
    <xdr:ext cx="405111" cy="259045"/>
    <xdr:sp macro="" textlink="">
      <xdr:nvSpPr>
        <xdr:cNvPr id="311" name="n_1mainValue【福祉施設】&#10;有形固定資産減価償却率"/>
        <xdr:cNvSpPr txBox="1"/>
      </xdr:nvSpPr>
      <xdr:spPr>
        <a:xfrm>
          <a:off x="35820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2" name="n_2mainValue【福祉施設】&#10;有形固定資産減価償却率"/>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22877</xdr:rowOff>
    </xdr:from>
    <xdr:ext cx="405111" cy="259045"/>
    <xdr:sp macro="" textlink="">
      <xdr:nvSpPr>
        <xdr:cNvPr id="313" name="n_3mainValue【福祉施設】&#10;有形固定資産減価償却率"/>
        <xdr:cNvSpPr txBox="1"/>
      </xdr:nvSpPr>
      <xdr:spPr>
        <a:xfrm>
          <a:off x="1816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4" name="n_4main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56" name="楕円 355"/>
        <xdr:cNvSpPr/>
      </xdr:nvSpPr>
      <xdr:spPr>
        <a:xfrm>
          <a:off x="104267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89098</xdr:rowOff>
    </xdr:from>
    <xdr:ext cx="469744" cy="259045"/>
    <xdr:sp macro="" textlink="">
      <xdr:nvSpPr>
        <xdr:cNvPr id="357" name="【福祉施設】&#10;一人当たり面積該当値テキスト"/>
        <xdr:cNvSpPr txBox="1"/>
      </xdr:nvSpPr>
      <xdr:spPr>
        <a:xfrm>
          <a:off x="10515600"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58" name="楕円 357"/>
        <xdr:cNvSpPr/>
      </xdr:nvSpPr>
      <xdr:spPr>
        <a:xfrm>
          <a:off x="9588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117021</xdr:rowOff>
    </xdr:from>
    <xdr:to>
      <xdr:col>55</xdr:col>
      <xdr:colOff>0</xdr:colOff>
      <xdr:row>83</xdr:row>
      <xdr:rowOff>117021</xdr:rowOff>
    </xdr:to>
    <xdr:cxnSp macro="">
      <xdr:nvCxnSpPr>
        <xdr:cNvPr id="359" name="直線コネクタ 358"/>
        <xdr:cNvCxnSpPr/>
      </xdr:nvCxnSpPr>
      <xdr:spPr>
        <a:xfrm>
          <a:off x="9639300" y="1434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60" name="楕円 359"/>
        <xdr:cNvSpPr/>
      </xdr:nvSpPr>
      <xdr:spPr>
        <a:xfrm>
          <a:off x="8699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61" name="直線コネクタ 360"/>
        <xdr:cNvCxnSpPr/>
      </xdr:nvCxnSpPr>
      <xdr:spPr>
        <a:xfrm>
          <a:off x="8750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66221</xdr:rowOff>
    </xdr:from>
    <xdr:to>
      <xdr:col>41</xdr:col>
      <xdr:colOff>101600</xdr:colOff>
      <xdr:row>83</xdr:row>
      <xdr:rowOff>167821</xdr:rowOff>
    </xdr:to>
    <xdr:sp macro="" textlink="">
      <xdr:nvSpPr>
        <xdr:cNvPr id="362" name="楕円 361"/>
        <xdr:cNvSpPr/>
      </xdr:nvSpPr>
      <xdr:spPr>
        <a:xfrm>
          <a:off x="7810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117021</xdr:rowOff>
    </xdr:from>
    <xdr:to>
      <xdr:col>45</xdr:col>
      <xdr:colOff>177800</xdr:colOff>
      <xdr:row>83</xdr:row>
      <xdr:rowOff>117021</xdr:rowOff>
    </xdr:to>
    <xdr:cxnSp macro="">
      <xdr:nvCxnSpPr>
        <xdr:cNvPr id="363" name="直線コネクタ 362"/>
        <xdr:cNvCxnSpPr/>
      </xdr:nvCxnSpPr>
      <xdr:spPr>
        <a:xfrm>
          <a:off x="7861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66221</xdr:rowOff>
    </xdr:from>
    <xdr:to>
      <xdr:col>36</xdr:col>
      <xdr:colOff>165100</xdr:colOff>
      <xdr:row>83</xdr:row>
      <xdr:rowOff>167821</xdr:rowOff>
    </xdr:to>
    <xdr:sp macro="" textlink="">
      <xdr:nvSpPr>
        <xdr:cNvPr id="364" name="楕円 363"/>
        <xdr:cNvSpPr/>
      </xdr:nvSpPr>
      <xdr:spPr>
        <a:xfrm>
          <a:off x="6921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117021</xdr:rowOff>
    </xdr:from>
    <xdr:to>
      <xdr:col>41</xdr:col>
      <xdr:colOff>50800</xdr:colOff>
      <xdr:row>83</xdr:row>
      <xdr:rowOff>117021</xdr:rowOff>
    </xdr:to>
    <xdr:cxnSp macro="">
      <xdr:nvCxnSpPr>
        <xdr:cNvPr id="365" name="直線コネクタ 364"/>
        <xdr:cNvCxnSpPr/>
      </xdr:nvCxnSpPr>
      <xdr:spPr>
        <a:xfrm>
          <a:off x="6972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70" name="n_1main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12898</xdr:rowOff>
    </xdr:from>
    <xdr:ext cx="469744" cy="259045"/>
    <xdr:sp macro="" textlink="">
      <xdr:nvSpPr>
        <xdr:cNvPr id="371" name="n_2mainValue【福祉施設】&#10;一人当たり面積"/>
        <xdr:cNvSpPr txBox="1"/>
      </xdr:nvSpPr>
      <xdr:spPr>
        <a:xfrm>
          <a:off x="8515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158948</xdr:rowOff>
    </xdr:from>
    <xdr:ext cx="469744" cy="259045"/>
    <xdr:sp macro="" textlink="">
      <xdr:nvSpPr>
        <xdr:cNvPr id="372" name="n_3mainValue【福祉施設】&#10;一人当たり面積"/>
        <xdr:cNvSpPr txBox="1"/>
      </xdr:nvSpPr>
      <xdr:spPr>
        <a:xfrm>
          <a:off x="7626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12898</xdr:rowOff>
    </xdr:from>
    <xdr:ext cx="469744" cy="259045"/>
    <xdr:sp macro="" textlink="">
      <xdr:nvSpPr>
        <xdr:cNvPr id="373" name="n_4mainValue【福祉施設】&#10;一人当たり面積"/>
        <xdr:cNvSpPr txBox="1"/>
      </xdr:nvSpPr>
      <xdr:spPr>
        <a:xfrm>
          <a:off x="6737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414" name="楕円 413"/>
        <xdr:cNvSpPr/>
      </xdr:nvSpPr>
      <xdr:spPr>
        <a:xfrm>
          <a:off x="4584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110507</xdr:rowOff>
    </xdr:from>
    <xdr:ext cx="405111" cy="259045"/>
    <xdr:sp macro="" textlink="">
      <xdr:nvSpPr>
        <xdr:cNvPr id="415" name="【市民会館】&#10;有形固定資産減価償却率該当値テキスト"/>
        <xdr:cNvSpPr txBox="1"/>
      </xdr:nvSpPr>
      <xdr:spPr>
        <a:xfrm>
          <a:off x="4673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16" name="楕円 415"/>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11430</xdr:rowOff>
    </xdr:to>
    <xdr:cxnSp macro="">
      <xdr:nvCxnSpPr>
        <xdr:cNvPr id="417" name="直線コネクタ 416"/>
        <xdr:cNvCxnSpPr/>
      </xdr:nvCxnSpPr>
      <xdr:spPr>
        <a:xfrm>
          <a:off x="3797300" y="180041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166370</xdr:rowOff>
    </xdr:from>
    <xdr:to>
      <xdr:col>15</xdr:col>
      <xdr:colOff>101600</xdr:colOff>
      <xdr:row>105</xdr:row>
      <xdr:rowOff>96520</xdr:rowOff>
    </xdr:to>
    <xdr:sp macro="" textlink="">
      <xdr:nvSpPr>
        <xdr:cNvPr id="418" name="楕円 417"/>
        <xdr:cNvSpPr/>
      </xdr:nvSpPr>
      <xdr:spPr>
        <a:xfrm>
          <a:off x="2857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45720</xdr:rowOff>
    </xdr:to>
    <xdr:cxnSp macro="">
      <xdr:nvCxnSpPr>
        <xdr:cNvPr id="419" name="直線コネクタ 418"/>
        <xdr:cNvCxnSpPr/>
      </xdr:nvCxnSpPr>
      <xdr:spPr>
        <a:xfrm flipV="1">
          <a:off x="2908300" y="1800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20" name="楕円 419"/>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45720</xdr:rowOff>
    </xdr:to>
    <xdr:cxnSp macro="">
      <xdr:nvCxnSpPr>
        <xdr:cNvPr id="421" name="直線コネクタ 420"/>
        <xdr:cNvCxnSpPr/>
      </xdr:nvCxnSpPr>
      <xdr:spPr>
        <a:xfrm>
          <a:off x="2019300" y="1803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22" name="楕円 421"/>
        <xdr:cNvSpPr/>
      </xdr:nvSpPr>
      <xdr:spPr>
        <a:xfrm>
          <a:off x="107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3811</xdr:rowOff>
    </xdr:from>
    <xdr:to>
      <xdr:col>10</xdr:col>
      <xdr:colOff>114300</xdr:colOff>
      <xdr:row>105</xdr:row>
      <xdr:rowOff>30480</xdr:rowOff>
    </xdr:to>
    <xdr:cxnSp macro="">
      <xdr:nvCxnSpPr>
        <xdr:cNvPr id="423" name="直線コネクタ 422"/>
        <xdr:cNvCxnSpPr/>
      </xdr:nvCxnSpPr>
      <xdr:spPr>
        <a:xfrm>
          <a:off x="1130300" y="18006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28" name="n_1mainValue【市民会館】&#10;有形固定資産減価償却率"/>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429" name="n_2mainValue【市民会館】&#10;有形固定資産減価償却率"/>
        <xdr:cNvSpPr txBox="1"/>
      </xdr:nvSpPr>
      <xdr:spPr>
        <a:xfrm>
          <a:off x="2705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30" name="n_3main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31" name="n_4mainValue【市民会館】&#10;有形固定資産減価償却率"/>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67" name="楕円 466"/>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68" name="【市民会館】&#10;一人当たり面積該当値テキスト"/>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69" name="楕円 468"/>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70" name="直線コネクタ 469"/>
        <xdr:cNvCxnSpPr/>
      </xdr:nvCxnSpPr>
      <xdr:spPr>
        <a:xfrm>
          <a:off x="9639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71" name="楕円 470"/>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72" name="直線コネクタ 471"/>
        <xdr:cNvCxnSpPr/>
      </xdr:nvCxnSpPr>
      <xdr:spPr>
        <a:xfrm>
          <a:off x="8750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3" name="楕円 472"/>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74" name="直線コネクタ 473"/>
        <xdr:cNvCxnSpPr/>
      </xdr:nvCxnSpPr>
      <xdr:spPr>
        <a:xfrm>
          <a:off x="7861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75" name="楕円 474"/>
        <xdr:cNvSpPr/>
      </xdr:nvSpPr>
      <xdr:spPr>
        <a:xfrm>
          <a:off x="692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127636</xdr:rowOff>
    </xdr:to>
    <xdr:cxnSp macro="">
      <xdr:nvCxnSpPr>
        <xdr:cNvPr id="476" name="直線コネクタ 475"/>
        <xdr:cNvCxnSpPr/>
      </xdr:nvCxnSpPr>
      <xdr:spPr>
        <a:xfrm>
          <a:off x="6972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81" name="n_1mainValue【市民会館】&#10;一人当たり面積"/>
        <xdr:cNvSpPr txBox="1"/>
      </xdr:nvSpPr>
      <xdr:spPr>
        <a:xfrm>
          <a:off x="9391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82" name="n_2mainValue【市民会館】&#10;一人当たり面積"/>
        <xdr:cNvSpPr txBox="1"/>
      </xdr:nvSpPr>
      <xdr:spPr>
        <a:xfrm>
          <a:off x="8515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83" name="n_3mainValue【市民会館】&#10;一人当たり面積"/>
        <xdr:cNvSpPr txBox="1"/>
      </xdr:nvSpPr>
      <xdr:spPr>
        <a:xfrm>
          <a:off x="7626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169563</xdr:rowOff>
    </xdr:from>
    <xdr:ext cx="469744" cy="259045"/>
    <xdr:sp macro="" textlink="">
      <xdr:nvSpPr>
        <xdr:cNvPr id="484" name="n_4mainValue【市民会館】&#10;一人当たり面積"/>
        <xdr:cNvSpPr txBox="1"/>
      </xdr:nvSpPr>
      <xdr:spPr>
        <a:xfrm>
          <a:off x="6737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525" name="楕円 524"/>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526" name="【一般廃棄物処理施設】&#10;有形固定資産減価償却率該当値テキスト"/>
        <xdr:cNvSpPr txBox="1"/>
      </xdr:nvSpPr>
      <xdr:spPr>
        <a:xfrm>
          <a:off x="16357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27" name="楕円 526"/>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74295</xdr:rowOff>
    </xdr:to>
    <xdr:cxnSp macro="">
      <xdr:nvCxnSpPr>
        <xdr:cNvPr id="528" name="直線コネクタ 527"/>
        <xdr:cNvCxnSpPr/>
      </xdr:nvCxnSpPr>
      <xdr:spPr>
        <a:xfrm>
          <a:off x="15481300" y="6743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29" name="楕円 528"/>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57150</xdr:rowOff>
    </xdr:to>
    <xdr:cxnSp macro="">
      <xdr:nvCxnSpPr>
        <xdr:cNvPr id="530" name="直線コネクタ 529"/>
        <xdr:cNvCxnSpPr/>
      </xdr:nvCxnSpPr>
      <xdr:spPr>
        <a:xfrm>
          <a:off x="14592300" y="66998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531" name="楕円 530"/>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39</xdr:row>
      <xdr:rowOff>13335</xdr:rowOff>
    </xdr:to>
    <xdr:cxnSp macro="">
      <xdr:nvCxnSpPr>
        <xdr:cNvPr id="532" name="直線コネクタ 531"/>
        <xdr:cNvCxnSpPr/>
      </xdr:nvCxnSpPr>
      <xdr:spPr>
        <a:xfrm>
          <a:off x="13703300" y="6657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533" name="楕円 532"/>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123825</xdr:rowOff>
    </xdr:from>
    <xdr:to>
      <xdr:col>71</xdr:col>
      <xdr:colOff>177800</xdr:colOff>
      <xdr:row>38</xdr:row>
      <xdr:rowOff>142875</xdr:rowOff>
    </xdr:to>
    <xdr:cxnSp macro="">
      <xdr:nvCxnSpPr>
        <xdr:cNvPr id="534" name="直線コネクタ 533"/>
        <xdr:cNvCxnSpPr/>
      </xdr:nvCxnSpPr>
      <xdr:spPr>
        <a:xfrm>
          <a:off x="12814300" y="6638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39" name="n_1mainValue【一般廃棄物処理施設】&#10;有形固定資産減価償却率"/>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40" name="n_2mainValue【一般廃棄物処理施設】&#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541" name="n_3mainValue【一般廃棄物処理施設】&#10;有形固定資産減価償却率"/>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542" name="n_4mainValue【一般廃棄物処理施設】&#10;有形固定資産減価償却率"/>
        <xdr:cNvSpPr txBox="1"/>
      </xdr:nvSpPr>
      <xdr:spPr>
        <a:xfrm>
          <a:off x="12611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109266</xdr:rowOff>
    </xdr:from>
    <xdr:to>
      <xdr:col>116</xdr:col>
      <xdr:colOff>114300</xdr:colOff>
      <xdr:row>37</xdr:row>
      <xdr:rowOff>39416</xdr:rowOff>
    </xdr:to>
    <xdr:sp macro="" textlink="">
      <xdr:nvSpPr>
        <xdr:cNvPr id="582" name="楕円 581"/>
        <xdr:cNvSpPr/>
      </xdr:nvSpPr>
      <xdr:spPr>
        <a:xfrm>
          <a:off x="22110700" y="62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132143</xdr:rowOff>
    </xdr:from>
    <xdr:ext cx="599010" cy="259045"/>
    <xdr:sp macro="" textlink="">
      <xdr:nvSpPr>
        <xdr:cNvPr id="583" name="【一般廃棄物処理施設】&#10;一人当たり有形固定資産（償却資産）額該当値テキスト"/>
        <xdr:cNvSpPr txBox="1"/>
      </xdr:nvSpPr>
      <xdr:spPr>
        <a:xfrm>
          <a:off x="22199600" y="61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61359</xdr:rowOff>
    </xdr:from>
    <xdr:to>
      <xdr:col>112</xdr:col>
      <xdr:colOff>38100</xdr:colOff>
      <xdr:row>36</xdr:row>
      <xdr:rowOff>162959</xdr:rowOff>
    </xdr:to>
    <xdr:sp macro="" textlink="">
      <xdr:nvSpPr>
        <xdr:cNvPr id="584" name="楕円 583"/>
        <xdr:cNvSpPr/>
      </xdr:nvSpPr>
      <xdr:spPr>
        <a:xfrm>
          <a:off x="21272500" y="62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112159</xdr:rowOff>
    </xdr:from>
    <xdr:to>
      <xdr:col>116</xdr:col>
      <xdr:colOff>63500</xdr:colOff>
      <xdr:row>36</xdr:row>
      <xdr:rowOff>160066</xdr:rowOff>
    </xdr:to>
    <xdr:cxnSp macro="">
      <xdr:nvCxnSpPr>
        <xdr:cNvPr id="585" name="直線コネクタ 584"/>
        <xdr:cNvCxnSpPr/>
      </xdr:nvCxnSpPr>
      <xdr:spPr>
        <a:xfrm>
          <a:off x="21323300" y="6284359"/>
          <a:ext cx="8382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62997</xdr:rowOff>
    </xdr:from>
    <xdr:to>
      <xdr:col>107</xdr:col>
      <xdr:colOff>101600</xdr:colOff>
      <xdr:row>36</xdr:row>
      <xdr:rowOff>164597</xdr:rowOff>
    </xdr:to>
    <xdr:sp macro="" textlink="">
      <xdr:nvSpPr>
        <xdr:cNvPr id="586" name="楕円 585"/>
        <xdr:cNvSpPr/>
      </xdr:nvSpPr>
      <xdr:spPr>
        <a:xfrm>
          <a:off x="20383500" y="6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112159</xdr:rowOff>
    </xdr:from>
    <xdr:to>
      <xdr:col>111</xdr:col>
      <xdr:colOff>177800</xdr:colOff>
      <xdr:row>36</xdr:row>
      <xdr:rowOff>113797</xdr:rowOff>
    </xdr:to>
    <xdr:cxnSp macro="">
      <xdr:nvCxnSpPr>
        <xdr:cNvPr id="587" name="直線コネクタ 586"/>
        <xdr:cNvCxnSpPr/>
      </xdr:nvCxnSpPr>
      <xdr:spPr>
        <a:xfrm flipV="1">
          <a:off x="20434300" y="628435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63066</xdr:rowOff>
    </xdr:from>
    <xdr:to>
      <xdr:col>102</xdr:col>
      <xdr:colOff>165100</xdr:colOff>
      <xdr:row>36</xdr:row>
      <xdr:rowOff>164666</xdr:rowOff>
    </xdr:to>
    <xdr:sp macro="" textlink="">
      <xdr:nvSpPr>
        <xdr:cNvPr id="588" name="楕円 587"/>
        <xdr:cNvSpPr/>
      </xdr:nvSpPr>
      <xdr:spPr>
        <a:xfrm>
          <a:off x="194945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113797</xdr:rowOff>
    </xdr:from>
    <xdr:to>
      <xdr:col>107</xdr:col>
      <xdr:colOff>50800</xdr:colOff>
      <xdr:row>36</xdr:row>
      <xdr:rowOff>113866</xdr:rowOff>
    </xdr:to>
    <xdr:cxnSp macro="">
      <xdr:nvCxnSpPr>
        <xdr:cNvPr id="589" name="直線コネクタ 588"/>
        <xdr:cNvCxnSpPr/>
      </xdr:nvCxnSpPr>
      <xdr:spPr>
        <a:xfrm flipV="1">
          <a:off x="19545300" y="628599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79875</xdr:rowOff>
    </xdr:from>
    <xdr:to>
      <xdr:col>98</xdr:col>
      <xdr:colOff>38100</xdr:colOff>
      <xdr:row>37</xdr:row>
      <xdr:rowOff>10025</xdr:rowOff>
    </xdr:to>
    <xdr:sp macro="" textlink="">
      <xdr:nvSpPr>
        <xdr:cNvPr id="590" name="楕円 589"/>
        <xdr:cNvSpPr/>
      </xdr:nvSpPr>
      <xdr:spPr>
        <a:xfrm>
          <a:off x="18605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113866</xdr:rowOff>
    </xdr:from>
    <xdr:to>
      <xdr:col>102</xdr:col>
      <xdr:colOff>114300</xdr:colOff>
      <xdr:row>36</xdr:row>
      <xdr:rowOff>130675</xdr:rowOff>
    </xdr:to>
    <xdr:cxnSp macro="">
      <xdr:nvCxnSpPr>
        <xdr:cNvPr id="591" name="直線コネクタ 590"/>
        <xdr:cNvCxnSpPr/>
      </xdr:nvCxnSpPr>
      <xdr:spPr>
        <a:xfrm flipV="1">
          <a:off x="18656300" y="6286066"/>
          <a:ext cx="889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8036</xdr:rowOff>
    </xdr:from>
    <xdr:ext cx="599010" cy="259045"/>
    <xdr:sp macro="" textlink="">
      <xdr:nvSpPr>
        <xdr:cNvPr id="596" name="n_1mainValue【一般廃棄物処理施設】&#10;一人当たり有形固定資産（償却資産）額"/>
        <xdr:cNvSpPr txBox="1"/>
      </xdr:nvSpPr>
      <xdr:spPr>
        <a:xfrm>
          <a:off x="21011095" y="600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9674</xdr:rowOff>
    </xdr:from>
    <xdr:ext cx="599010" cy="259045"/>
    <xdr:sp macro="" textlink="">
      <xdr:nvSpPr>
        <xdr:cNvPr id="597" name="n_2mainValue【一般廃棄物処理施設】&#10;一人当たり有形固定資産（償却資産）額"/>
        <xdr:cNvSpPr txBox="1"/>
      </xdr:nvSpPr>
      <xdr:spPr>
        <a:xfrm>
          <a:off x="20134795" y="601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9743</xdr:rowOff>
    </xdr:from>
    <xdr:ext cx="599010" cy="259045"/>
    <xdr:sp macro="" textlink="">
      <xdr:nvSpPr>
        <xdr:cNvPr id="598" name="n_3mainValue【一般廃棄物処理施設】&#10;一人当たり有形固定資産（償却資産）額"/>
        <xdr:cNvSpPr txBox="1"/>
      </xdr:nvSpPr>
      <xdr:spPr>
        <a:xfrm>
          <a:off x="19245795" y="601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26552</xdr:rowOff>
    </xdr:from>
    <xdr:ext cx="599010" cy="259045"/>
    <xdr:sp macro="" textlink="">
      <xdr:nvSpPr>
        <xdr:cNvPr id="599" name="n_4mainValue【一般廃棄物処理施設】&#10;一人当たり有形固定資産（償却資産）額"/>
        <xdr:cNvSpPr txBox="1"/>
      </xdr:nvSpPr>
      <xdr:spPr>
        <a:xfrm>
          <a:off x="18356795" y="602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118745</xdr:rowOff>
    </xdr:from>
    <xdr:to>
      <xdr:col>85</xdr:col>
      <xdr:colOff>177800</xdr:colOff>
      <xdr:row>62</xdr:row>
      <xdr:rowOff>48895</xdr:rowOff>
    </xdr:to>
    <xdr:sp macro="" textlink="">
      <xdr:nvSpPr>
        <xdr:cNvPr id="639" name="楕円 638"/>
        <xdr:cNvSpPr/>
      </xdr:nvSpPr>
      <xdr:spPr>
        <a:xfrm>
          <a:off x="16268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97172</xdr:rowOff>
    </xdr:from>
    <xdr:ext cx="405111" cy="259045"/>
    <xdr:sp macro="" textlink="">
      <xdr:nvSpPr>
        <xdr:cNvPr id="640" name="【保健センター・保健所】&#10;有形固定資産減価償却率該当値テキスト"/>
        <xdr:cNvSpPr txBox="1"/>
      </xdr:nvSpPr>
      <xdr:spPr>
        <a:xfrm>
          <a:off x="16357600"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84455</xdr:rowOff>
    </xdr:from>
    <xdr:to>
      <xdr:col>81</xdr:col>
      <xdr:colOff>101600</xdr:colOff>
      <xdr:row>62</xdr:row>
      <xdr:rowOff>14605</xdr:rowOff>
    </xdr:to>
    <xdr:sp macro="" textlink="">
      <xdr:nvSpPr>
        <xdr:cNvPr id="641" name="楕円 640"/>
        <xdr:cNvSpPr/>
      </xdr:nvSpPr>
      <xdr:spPr>
        <a:xfrm>
          <a:off x="15430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61</xdr:row>
      <xdr:rowOff>169545</xdr:rowOff>
    </xdr:to>
    <xdr:cxnSp macro="">
      <xdr:nvCxnSpPr>
        <xdr:cNvPr id="642" name="直線コネクタ 641"/>
        <xdr:cNvCxnSpPr/>
      </xdr:nvCxnSpPr>
      <xdr:spPr>
        <a:xfrm>
          <a:off x="15481300" y="10593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643" name="楕円 642"/>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135255</xdr:rowOff>
    </xdr:to>
    <xdr:cxnSp macro="">
      <xdr:nvCxnSpPr>
        <xdr:cNvPr id="644" name="直線コネクタ 643"/>
        <xdr:cNvCxnSpPr/>
      </xdr:nvCxnSpPr>
      <xdr:spPr>
        <a:xfrm>
          <a:off x="14592300" y="1055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645" name="楕円 644"/>
        <xdr:cNvSpPr/>
      </xdr:nvSpPr>
      <xdr:spPr>
        <a:xfrm>
          <a:off x="13652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95250</xdr:rowOff>
    </xdr:to>
    <xdr:cxnSp macro="">
      <xdr:nvCxnSpPr>
        <xdr:cNvPr id="646" name="直線コネクタ 645"/>
        <xdr:cNvCxnSpPr/>
      </xdr:nvCxnSpPr>
      <xdr:spPr>
        <a:xfrm>
          <a:off x="13703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647" name="楕円 646"/>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55245</xdr:rowOff>
    </xdr:to>
    <xdr:cxnSp macro="">
      <xdr:nvCxnSpPr>
        <xdr:cNvPr id="648" name="直線コネクタ 647"/>
        <xdr:cNvCxnSpPr/>
      </xdr:nvCxnSpPr>
      <xdr:spPr>
        <a:xfrm>
          <a:off x="12814300" y="10473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5732</xdr:rowOff>
    </xdr:from>
    <xdr:ext cx="405111" cy="259045"/>
    <xdr:sp macro="" textlink="">
      <xdr:nvSpPr>
        <xdr:cNvPr id="653" name="n_1mainValue【保健センター・保健所】&#10;有形固定資産減価償却率"/>
        <xdr:cNvSpPr txBox="1"/>
      </xdr:nvSpPr>
      <xdr:spPr>
        <a:xfrm>
          <a:off x="15266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654" name="n_2mainValue【保健センター・保健所】&#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655" name="n_3mainValue【保健センター・保健所】&#10;有形固定資産減価償却率"/>
        <xdr:cNvSpPr txBox="1"/>
      </xdr:nvSpPr>
      <xdr:spPr>
        <a:xfrm>
          <a:off x="13500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656" name="n_4mainValue【保健センター・保健所】&#10;有形固定資産減価償却率"/>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4" name="楕円 693"/>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5" name="【保健センター・保健所】&#10;一人当たり面積該当値テキスト"/>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96" name="楕円 695"/>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97" name="直線コネクタ 696"/>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98" name="楕円 697"/>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99" name="直線コネクタ 698"/>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0" name="楕円 699"/>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1" name="直線コネクタ 700"/>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2" name="楕円 701"/>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70866</xdr:rowOff>
    </xdr:to>
    <xdr:cxnSp macro="">
      <xdr:nvCxnSpPr>
        <xdr:cNvPr id="703" name="直線コネクタ 702"/>
        <xdr:cNvCxnSpPr/>
      </xdr:nvCxnSpPr>
      <xdr:spPr>
        <a:xfrm>
          <a:off x="18656300" y="10844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08"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09" name="n_2main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0" name="n_3mainValue【保健センター・保健所】&#10;一人当たり面積"/>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1" name="n_4mainValue【保健センター・保健所】&#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145414</xdr:rowOff>
    </xdr:from>
    <xdr:to>
      <xdr:col>85</xdr:col>
      <xdr:colOff>177800</xdr:colOff>
      <xdr:row>83</xdr:row>
      <xdr:rowOff>75564</xdr:rowOff>
    </xdr:to>
    <xdr:sp macro="" textlink="">
      <xdr:nvSpPr>
        <xdr:cNvPr id="752" name="楕円 751"/>
        <xdr:cNvSpPr/>
      </xdr:nvSpPr>
      <xdr:spPr>
        <a:xfrm>
          <a:off x="16268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123841</xdr:rowOff>
    </xdr:from>
    <xdr:ext cx="405111" cy="259045"/>
    <xdr:sp macro="" textlink="">
      <xdr:nvSpPr>
        <xdr:cNvPr id="753" name="【消防施設】&#10;有形固定資産減価償却率該当値テキスト"/>
        <xdr:cNvSpPr txBox="1"/>
      </xdr:nvSpPr>
      <xdr:spPr>
        <a:xfrm>
          <a:off x="16357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133986</xdr:rowOff>
    </xdr:from>
    <xdr:to>
      <xdr:col>81</xdr:col>
      <xdr:colOff>101600</xdr:colOff>
      <xdr:row>83</xdr:row>
      <xdr:rowOff>64136</xdr:rowOff>
    </xdr:to>
    <xdr:sp macro="" textlink="">
      <xdr:nvSpPr>
        <xdr:cNvPr id="754" name="楕円 753"/>
        <xdr:cNvSpPr/>
      </xdr:nvSpPr>
      <xdr:spPr>
        <a:xfrm>
          <a:off x="15430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13336</xdr:rowOff>
    </xdr:from>
    <xdr:to>
      <xdr:col>85</xdr:col>
      <xdr:colOff>127000</xdr:colOff>
      <xdr:row>83</xdr:row>
      <xdr:rowOff>24764</xdr:rowOff>
    </xdr:to>
    <xdr:cxnSp macro="">
      <xdr:nvCxnSpPr>
        <xdr:cNvPr id="755" name="直線コネクタ 754"/>
        <xdr:cNvCxnSpPr/>
      </xdr:nvCxnSpPr>
      <xdr:spPr>
        <a:xfrm>
          <a:off x="15481300" y="142436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756" name="楕円 755"/>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13336</xdr:rowOff>
    </xdr:to>
    <xdr:cxnSp macro="">
      <xdr:nvCxnSpPr>
        <xdr:cNvPr id="757" name="直線コネクタ 756"/>
        <xdr:cNvCxnSpPr/>
      </xdr:nvCxnSpPr>
      <xdr:spPr>
        <a:xfrm>
          <a:off x="14592300" y="14207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758" name="楕円 757"/>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148589</xdr:rowOff>
    </xdr:from>
    <xdr:to>
      <xdr:col>76</xdr:col>
      <xdr:colOff>114300</xdr:colOff>
      <xdr:row>83</xdr:row>
      <xdr:rowOff>22861</xdr:rowOff>
    </xdr:to>
    <xdr:cxnSp macro="">
      <xdr:nvCxnSpPr>
        <xdr:cNvPr id="759" name="直線コネクタ 758"/>
        <xdr:cNvCxnSpPr/>
      </xdr:nvCxnSpPr>
      <xdr:spPr>
        <a:xfrm flipV="1">
          <a:off x="13703300" y="14207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31114</xdr:rowOff>
    </xdr:from>
    <xdr:to>
      <xdr:col>67</xdr:col>
      <xdr:colOff>101600</xdr:colOff>
      <xdr:row>83</xdr:row>
      <xdr:rowOff>132714</xdr:rowOff>
    </xdr:to>
    <xdr:sp macro="" textlink="">
      <xdr:nvSpPr>
        <xdr:cNvPr id="760" name="楕円 759"/>
        <xdr:cNvSpPr/>
      </xdr:nvSpPr>
      <xdr:spPr>
        <a:xfrm>
          <a:off x="12763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81914</xdr:rowOff>
    </xdr:to>
    <xdr:cxnSp macro="">
      <xdr:nvCxnSpPr>
        <xdr:cNvPr id="761" name="直線コネクタ 760"/>
        <xdr:cNvCxnSpPr/>
      </xdr:nvCxnSpPr>
      <xdr:spPr>
        <a:xfrm flipV="1">
          <a:off x="12814300" y="142532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55263</xdr:rowOff>
    </xdr:from>
    <xdr:ext cx="405111" cy="259045"/>
    <xdr:sp macro="" textlink="">
      <xdr:nvSpPr>
        <xdr:cNvPr id="766" name="n_1mainValue【消防施設】&#10;有形固定資産減価償却率"/>
        <xdr:cNvSpPr txBox="1"/>
      </xdr:nvSpPr>
      <xdr:spPr>
        <a:xfrm>
          <a:off x="15266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767" name="n_2mainValue【消防施設】&#10;有形固定資産減価償却率"/>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768" name="n_3mainValue【消防施設】&#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123841</xdr:rowOff>
    </xdr:from>
    <xdr:ext cx="405111" cy="259045"/>
    <xdr:sp macro="" textlink="">
      <xdr:nvSpPr>
        <xdr:cNvPr id="769" name="n_4mainValue【消防施設】&#10;有形固定資産減価償却率"/>
        <xdr:cNvSpPr txBox="1"/>
      </xdr:nvSpPr>
      <xdr:spPr>
        <a:xfrm>
          <a:off x="12611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9" name="楕円 808"/>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0" name="【消防施設】&#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2" name="直線コネクタ 811"/>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5" name="楕円 814"/>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38100</xdr:rowOff>
    </xdr:to>
    <xdr:cxnSp macro="">
      <xdr:nvCxnSpPr>
        <xdr:cNvPr id="816" name="直線コネクタ 815"/>
        <xdr:cNvCxnSpPr/>
      </xdr:nvCxnSpPr>
      <xdr:spPr>
        <a:xfrm flipV="1">
          <a:off x="19545300" y="1441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17" name="楕円 816"/>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76200</xdr:rowOff>
    </xdr:to>
    <xdr:cxnSp macro="">
      <xdr:nvCxnSpPr>
        <xdr:cNvPr id="818" name="直線コネクタ 817"/>
        <xdr:cNvCxnSpPr/>
      </xdr:nvCxnSpPr>
      <xdr:spPr>
        <a:xfrm flipV="1">
          <a:off x="18656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5"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26" name="n_4mainValue【消防施設】&#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154939</xdr:rowOff>
    </xdr:from>
    <xdr:to>
      <xdr:col>85</xdr:col>
      <xdr:colOff>177800</xdr:colOff>
      <xdr:row>109</xdr:row>
      <xdr:rowOff>85089</xdr:rowOff>
    </xdr:to>
    <xdr:sp macro="" textlink="">
      <xdr:nvSpPr>
        <xdr:cNvPr id="866" name="楕円 865"/>
        <xdr:cNvSpPr/>
      </xdr:nvSpPr>
      <xdr:spPr>
        <a:xfrm>
          <a:off x="16268700" y="18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69866</xdr:rowOff>
    </xdr:from>
    <xdr:ext cx="405111" cy="259045"/>
    <xdr:sp macro="" textlink="">
      <xdr:nvSpPr>
        <xdr:cNvPr id="867" name="【庁舎】&#10;有形固定資産減価償却率該当値テキスト"/>
        <xdr:cNvSpPr txBox="1"/>
      </xdr:nvSpPr>
      <xdr:spPr>
        <a:xfrm>
          <a:off x="16357600" y="1858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114936</xdr:rowOff>
    </xdr:from>
    <xdr:to>
      <xdr:col>81</xdr:col>
      <xdr:colOff>101600</xdr:colOff>
      <xdr:row>109</xdr:row>
      <xdr:rowOff>45086</xdr:rowOff>
    </xdr:to>
    <xdr:sp macro="" textlink="">
      <xdr:nvSpPr>
        <xdr:cNvPr id="868" name="楕円 867"/>
        <xdr:cNvSpPr/>
      </xdr:nvSpPr>
      <xdr:spPr>
        <a:xfrm>
          <a:off x="15430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165736</xdr:rowOff>
    </xdr:from>
    <xdr:to>
      <xdr:col>85</xdr:col>
      <xdr:colOff>127000</xdr:colOff>
      <xdr:row>109</xdr:row>
      <xdr:rowOff>34289</xdr:rowOff>
    </xdr:to>
    <xdr:cxnSp macro="">
      <xdr:nvCxnSpPr>
        <xdr:cNvPr id="869" name="直線コネクタ 868"/>
        <xdr:cNvCxnSpPr/>
      </xdr:nvCxnSpPr>
      <xdr:spPr>
        <a:xfrm>
          <a:off x="15481300" y="186823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78739</xdr:rowOff>
    </xdr:from>
    <xdr:to>
      <xdr:col>76</xdr:col>
      <xdr:colOff>165100</xdr:colOff>
      <xdr:row>109</xdr:row>
      <xdr:rowOff>8889</xdr:rowOff>
    </xdr:to>
    <xdr:sp macro="" textlink="">
      <xdr:nvSpPr>
        <xdr:cNvPr id="870" name="楕円 869"/>
        <xdr:cNvSpPr/>
      </xdr:nvSpPr>
      <xdr:spPr>
        <a:xfrm>
          <a:off x="1454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129539</xdr:rowOff>
    </xdr:from>
    <xdr:to>
      <xdr:col>81</xdr:col>
      <xdr:colOff>50800</xdr:colOff>
      <xdr:row>108</xdr:row>
      <xdr:rowOff>165736</xdr:rowOff>
    </xdr:to>
    <xdr:cxnSp macro="">
      <xdr:nvCxnSpPr>
        <xdr:cNvPr id="871" name="直線コネクタ 870"/>
        <xdr:cNvCxnSpPr/>
      </xdr:nvCxnSpPr>
      <xdr:spPr>
        <a:xfrm>
          <a:off x="14592300" y="186461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872" name="楕円 871"/>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129539</xdr:rowOff>
    </xdr:from>
    <xdr:to>
      <xdr:col>76</xdr:col>
      <xdr:colOff>114300</xdr:colOff>
      <xdr:row>108</xdr:row>
      <xdr:rowOff>152400</xdr:rowOff>
    </xdr:to>
    <xdr:cxnSp macro="">
      <xdr:nvCxnSpPr>
        <xdr:cNvPr id="873" name="直線コネクタ 872"/>
        <xdr:cNvCxnSpPr/>
      </xdr:nvCxnSpPr>
      <xdr:spPr>
        <a:xfrm flipV="1">
          <a:off x="13703300" y="18646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65405</xdr:rowOff>
    </xdr:from>
    <xdr:to>
      <xdr:col>67</xdr:col>
      <xdr:colOff>101600</xdr:colOff>
      <xdr:row>108</xdr:row>
      <xdr:rowOff>167005</xdr:rowOff>
    </xdr:to>
    <xdr:sp macro="" textlink="">
      <xdr:nvSpPr>
        <xdr:cNvPr id="874" name="楕円 873"/>
        <xdr:cNvSpPr/>
      </xdr:nvSpPr>
      <xdr:spPr>
        <a:xfrm>
          <a:off x="12763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116205</xdr:rowOff>
    </xdr:from>
    <xdr:to>
      <xdr:col>71</xdr:col>
      <xdr:colOff>177800</xdr:colOff>
      <xdr:row>108</xdr:row>
      <xdr:rowOff>152400</xdr:rowOff>
    </xdr:to>
    <xdr:cxnSp macro="">
      <xdr:nvCxnSpPr>
        <xdr:cNvPr id="875" name="直線コネクタ 874"/>
        <xdr:cNvCxnSpPr/>
      </xdr:nvCxnSpPr>
      <xdr:spPr>
        <a:xfrm>
          <a:off x="12814300" y="18632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36213</xdr:rowOff>
    </xdr:from>
    <xdr:ext cx="405111" cy="259045"/>
    <xdr:sp macro="" textlink="">
      <xdr:nvSpPr>
        <xdr:cNvPr id="880" name="n_1mainValue【庁舎】&#10;有形固定資産減価償却率"/>
        <xdr:cNvSpPr txBox="1"/>
      </xdr:nvSpPr>
      <xdr:spPr>
        <a:xfrm>
          <a:off x="15266044"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xdr:rowOff>
    </xdr:from>
    <xdr:ext cx="405111" cy="259045"/>
    <xdr:sp macro="" textlink="">
      <xdr:nvSpPr>
        <xdr:cNvPr id="881" name="n_2mainValue【庁舎】&#10;有形固定資産減価償却率"/>
        <xdr:cNvSpPr txBox="1"/>
      </xdr:nvSpPr>
      <xdr:spPr>
        <a:xfrm>
          <a:off x="14389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22877</xdr:rowOff>
    </xdr:from>
    <xdr:ext cx="405111" cy="259045"/>
    <xdr:sp macro="" textlink="">
      <xdr:nvSpPr>
        <xdr:cNvPr id="882" name="n_3mainValue【庁舎】&#10;有形固定資産減価償却率"/>
        <xdr:cNvSpPr txBox="1"/>
      </xdr:nvSpPr>
      <xdr:spPr>
        <a:xfrm>
          <a:off x="13500744"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158132</xdr:rowOff>
    </xdr:from>
    <xdr:ext cx="405111" cy="259045"/>
    <xdr:sp macro="" textlink="">
      <xdr:nvSpPr>
        <xdr:cNvPr id="883" name="n_4mainValue【庁舎】&#10;有形固定資産減価償却率"/>
        <xdr:cNvSpPr txBox="1"/>
      </xdr:nvSpPr>
      <xdr:spPr>
        <a:xfrm>
          <a:off x="12611744"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923" name="楕円 922"/>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167657</xdr:rowOff>
    </xdr:from>
    <xdr:ext cx="469744" cy="259045"/>
    <xdr:sp macro="" textlink="">
      <xdr:nvSpPr>
        <xdr:cNvPr id="924" name="【庁舎】&#10;一人当たり面積該当値テキスト"/>
        <xdr:cNvSpPr txBox="1"/>
      </xdr:nvSpPr>
      <xdr:spPr>
        <a:xfrm>
          <a:off x="22199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925" name="楕円 924"/>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68580</xdr:rowOff>
    </xdr:to>
    <xdr:cxnSp macro="">
      <xdr:nvCxnSpPr>
        <xdr:cNvPr id="926" name="直線コネクタ 925"/>
        <xdr:cNvCxnSpPr/>
      </xdr:nvCxnSpPr>
      <xdr:spPr>
        <a:xfrm>
          <a:off x="21323300" y="18223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27" name="楕円 926"/>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49530</xdr:rowOff>
    </xdr:to>
    <xdr:cxnSp macro="">
      <xdr:nvCxnSpPr>
        <xdr:cNvPr id="928" name="直線コネクタ 927"/>
        <xdr:cNvCxnSpPr/>
      </xdr:nvCxnSpPr>
      <xdr:spPr>
        <a:xfrm>
          <a:off x="20434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29" name="楕円 928"/>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53339</xdr:rowOff>
    </xdr:to>
    <xdr:cxnSp macro="">
      <xdr:nvCxnSpPr>
        <xdr:cNvPr id="930" name="直線コネクタ 929"/>
        <xdr:cNvCxnSpPr/>
      </xdr:nvCxnSpPr>
      <xdr:spPr>
        <a:xfrm flipV="1">
          <a:off x="19545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1" name="楕円 930"/>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32" name="直線コネクタ 931"/>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937" name="n_1mainValue【庁舎】&#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38"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39"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0" name="n_4mainValue【庁舎】&#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庁舎については、江上庁舎等が耐用年数を迎えつつあるため有形固定資産減価償却率が高くなっており、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本庁周辺整備事業や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第二庁舎整備事業に伴う機能再配置により更新していく。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一般廃棄物処理施設については、西部総合処理センターにおける機器等が耐用年数を経過しているためであるが、順次更新を予定している。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市税収入の伸びや地方消費税交付金の増などにより、引き続き改善傾向で推移している。</a:t>
          </a:r>
        </a:p>
        <a:p>
          <a:r>
            <a:rPr kumimoji="1" lang="ja-JP" altLang="en-US" sz="1200">
              <a:latin typeface="ＭＳ ゴシック" panose="020B0609070205080204" pitchFamily="49" charset="-128"/>
              <a:ea typeface="ＭＳ ゴシック" panose="020B0609070205080204" pitchFamily="49" charset="-128"/>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1" name="直線コネクタ 70"/>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75293</xdr:rowOff>
    </xdr:to>
    <xdr:cxnSp macro="">
      <xdr:nvCxnSpPr>
        <xdr:cNvPr id="77" name="直線コネクタ 76"/>
        <xdr:cNvCxnSpPr/>
      </xdr:nvCxnSpPr>
      <xdr:spPr>
        <a:xfrm flipV="1">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109765</xdr:rowOff>
    </xdr:to>
    <xdr:cxnSp macro="">
      <xdr:nvCxnSpPr>
        <xdr:cNvPr id="80" name="直線コネクタ 79"/>
        <xdr:cNvCxnSpPr/>
      </xdr:nvCxnSpPr>
      <xdr:spPr>
        <a:xfrm flipV="1">
          <a:off x="1447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地方消費税交付金などの経常一般財源が増となるとともに、補助費等や公債費の減のほか、扶助費に充当する特定財源の増などにより経常的な経費に要する一般財源が減となったため、令和元年度と比べ</a:t>
          </a:r>
          <a:r>
            <a:rPr kumimoji="1" lang="en-US" altLang="ja-JP" sz="1200">
              <a:latin typeface="ＭＳ ゴシック" panose="020B0609070205080204" pitchFamily="49" charset="-128"/>
              <a:ea typeface="ＭＳ ゴシック" panose="020B0609070205080204" pitchFamily="49" charset="-128"/>
            </a:rPr>
            <a:t>2.3</a:t>
          </a:r>
          <a:r>
            <a:rPr kumimoji="1" lang="ja-JP" altLang="en-US" sz="1200">
              <a:latin typeface="ＭＳ ゴシック" panose="020B0609070205080204" pitchFamily="49" charset="-128"/>
              <a:ea typeface="ＭＳ ゴシック" panose="020B0609070205080204" pitchFamily="49" charset="-128"/>
            </a:rPr>
            <a:t>ポイント改善した。</a:t>
          </a:r>
        </a:p>
        <a:p>
          <a:r>
            <a:rPr kumimoji="1" lang="ja-JP" altLang="en-US" sz="1200">
              <a:latin typeface="ＭＳ ゴシック" panose="020B0609070205080204" pitchFamily="49" charset="-128"/>
              <a:ea typeface="ＭＳ ゴシック" panose="020B0609070205080204" pitchFamily="49" charset="-128"/>
            </a:rPr>
            <a:t>　しかしながら、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91122</xdr:rowOff>
    </xdr:from>
    <xdr:to>
      <xdr:col>23</xdr:col>
      <xdr:colOff>133350</xdr:colOff>
      <xdr:row>66</xdr:row>
      <xdr:rowOff>58420</xdr:rowOff>
    </xdr:to>
    <xdr:cxnSp macro="">
      <xdr:nvCxnSpPr>
        <xdr:cNvPr id="130" name="直線コネクタ 129"/>
        <xdr:cNvCxnSpPr/>
      </xdr:nvCxnSpPr>
      <xdr:spPr>
        <a:xfrm flipV="1">
          <a:off x="4114800" y="11235372"/>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141922</xdr:rowOff>
    </xdr:from>
    <xdr:to>
      <xdr:col>19</xdr:col>
      <xdr:colOff>133350</xdr:colOff>
      <xdr:row>66</xdr:row>
      <xdr:rowOff>58420</xdr:rowOff>
    </xdr:to>
    <xdr:cxnSp macro="">
      <xdr:nvCxnSpPr>
        <xdr:cNvPr id="133" name="直線コネクタ 132"/>
        <xdr:cNvCxnSpPr/>
      </xdr:nvCxnSpPr>
      <xdr:spPr>
        <a:xfrm>
          <a:off x="3225800" y="11114722"/>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141922</xdr:rowOff>
    </xdr:from>
    <xdr:to>
      <xdr:col>15</xdr:col>
      <xdr:colOff>82550</xdr:colOff>
      <xdr:row>65</xdr:row>
      <xdr:rowOff>30797</xdr:rowOff>
    </xdr:to>
    <xdr:cxnSp macro="">
      <xdr:nvCxnSpPr>
        <xdr:cNvPr id="136" name="直線コネクタ 135"/>
        <xdr:cNvCxnSpPr/>
      </xdr:nvCxnSpPr>
      <xdr:spPr>
        <a:xfrm flipV="1">
          <a:off x="2336800" y="111147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6668</xdr:rowOff>
    </xdr:from>
    <xdr:to>
      <xdr:col>11</xdr:col>
      <xdr:colOff>31750</xdr:colOff>
      <xdr:row>65</xdr:row>
      <xdr:rowOff>30797</xdr:rowOff>
    </xdr:to>
    <xdr:cxnSp macro="">
      <xdr:nvCxnSpPr>
        <xdr:cNvPr id="139" name="直線コネクタ 138"/>
        <xdr:cNvCxnSpPr/>
      </xdr:nvCxnSpPr>
      <xdr:spPr>
        <a:xfrm>
          <a:off x="1447800" y="111509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40322</xdr:rowOff>
    </xdr:from>
    <xdr:to>
      <xdr:col>23</xdr:col>
      <xdr:colOff>184150</xdr:colOff>
      <xdr:row>65</xdr:row>
      <xdr:rowOff>141922</xdr:rowOff>
    </xdr:to>
    <xdr:sp macro="" textlink="">
      <xdr:nvSpPr>
        <xdr:cNvPr id="149" name="楕円 148"/>
        <xdr:cNvSpPr/>
      </xdr:nvSpPr>
      <xdr:spPr>
        <a:xfrm>
          <a:off x="49022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12399</xdr:rowOff>
    </xdr:from>
    <xdr:ext cx="762000" cy="259045"/>
    <xdr:sp macro="" textlink="">
      <xdr:nvSpPr>
        <xdr:cNvPr id="150" name="財政構造の弾力性該当値テキスト"/>
        <xdr:cNvSpPr txBox="1"/>
      </xdr:nvSpPr>
      <xdr:spPr>
        <a:xfrm>
          <a:off x="5041900" y="11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91122</xdr:rowOff>
    </xdr:from>
    <xdr:to>
      <xdr:col>15</xdr:col>
      <xdr:colOff>133350</xdr:colOff>
      <xdr:row>65</xdr:row>
      <xdr:rowOff>21272</xdr:rowOff>
    </xdr:to>
    <xdr:sp macro="" textlink="">
      <xdr:nvSpPr>
        <xdr:cNvPr id="153" name="楕円 152"/>
        <xdr:cNvSpPr/>
      </xdr:nvSpPr>
      <xdr:spPr>
        <a:xfrm>
          <a:off x="3175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6049</xdr:rowOff>
    </xdr:from>
    <xdr:ext cx="762000" cy="259045"/>
    <xdr:sp macro="" textlink="">
      <xdr:nvSpPr>
        <xdr:cNvPr id="154" name="テキスト ボックス 153"/>
        <xdr:cNvSpPr txBox="1"/>
      </xdr:nvSpPr>
      <xdr:spPr>
        <a:xfrm>
          <a:off x="2844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5" name="楕円 154"/>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6" name="テキスト ボックス 155"/>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127318</xdr:rowOff>
    </xdr:from>
    <xdr:to>
      <xdr:col>7</xdr:col>
      <xdr:colOff>31750</xdr:colOff>
      <xdr:row>65</xdr:row>
      <xdr:rowOff>57468</xdr:rowOff>
    </xdr:to>
    <xdr:sp macro="" textlink="">
      <xdr:nvSpPr>
        <xdr:cNvPr id="157" name="楕円 156"/>
        <xdr:cNvSpPr/>
      </xdr:nvSpPr>
      <xdr:spPr>
        <a:xfrm>
          <a:off x="1397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42245</xdr:rowOff>
    </xdr:from>
    <xdr:ext cx="762000" cy="259045"/>
    <xdr:sp macro="" textlink="">
      <xdr:nvSpPr>
        <xdr:cNvPr id="158" name="テキスト ボックス 157"/>
        <xdr:cNvSpPr txBox="1"/>
      </xdr:nvSpPr>
      <xdr:spPr>
        <a:xfrm>
          <a:off x="1066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退職手当を除いた人件費は、会計年度任用職員制度の導入に伴い臨時職員賃金等が物件費から振替となったことや国勢調査の実施により、前年度と比べ増となった。物件費等は学校施設等の新型コロナウイルス感染症対策にかかる自動水栓化工事の実施などにより、前年度と比べ増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142909</xdr:rowOff>
    </xdr:from>
    <xdr:to>
      <xdr:col>23</xdr:col>
      <xdr:colOff>133350</xdr:colOff>
      <xdr:row>85</xdr:row>
      <xdr:rowOff>34370</xdr:rowOff>
    </xdr:to>
    <xdr:cxnSp macro="">
      <xdr:nvCxnSpPr>
        <xdr:cNvPr id="195" name="直線コネクタ 194"/>
        <xdr:cNvCxnSpPr/>
      </xdr:nvCxnSpPr>
      <xdr:spPr>
        <a:xfrm>
          <a:off x="4114800" y="14544709"/>
          <a:ext cx="8382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95684</xdr:rowOff>
    </xdr:from>
    <xdr:to>
      <xdr:col>19</xdr:col>
      <xdr:colOff>133350</xdr:colOff>
      <xdr:row>84</xdr:row>
      <xdr:rowOff>142909</xdr:rowOff>
    </xdr:to>
    <xdr:cxnSp macro="">
      <xdr:nvCxnSpPr>
        <xdr:cNvPr id="198" name="直線コネクタ 197"/>
        <xdr:cNvCxnSpPr/>
      </xdr:nvCxnSpPr>
      <xdr:spPr>
        <a:xfrm>
          <a:off x="3225800" y="14497484"/>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95684</xdr:rowOff>
    </xdr:from>
    <xdr:to>
      <xdr:col>15</xdr:col>
      <xdr:colOff>82550</xdr:colOff>
      <xdr:row>84</xdr:row>
      <xdr:rowOff>102319</xdr:rowOff>
    </xdr:to>
    <xdr:cxnSp macro="">
      <xdr:nvCxnSpPr>
        <xdr:cNvPr id="201" name="直線コネクタ 200"/>
        <xdr:cNvCxnSpPr/>
      </xdr:nvCxnSpPr>
      <xdr:spPr>
        <a:xfrm flipV="1">
          <a:off x="2336800" y="1449748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51250</xdr:rowOff>
    </xdr:from>
    <xdr:to>
      <xdr:col>11</xdr:col>
      <xdr:colOff>31750</xdr:colOff>
      <xdr:row>84</xdr:row>
      <xdr:rowOff>102319</xdr:rowOff>
    </xdr:to>
    <xdr:cxnSp macro="">
      <xdr:nvCxnSpPr>
        <xdr:cNvPr id="204" name="直線コネクタ 203"/>
        <xdr:cNvCxnSpPr/>
      </xdr:nvCxnSpPr>
      <xdr:spPr>
        <a:xfrm>
          <a:off x="1447800" y="14453050"/>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155020</xdr:rowOff>
    </xdr:from>
    <xdr:to>
      <xdr:col>23</xdr:col>
      <xdr:colOff>184150</xdr:colOff>
      <xdr:row>85</xdr:row>
      <xdr:rowOff>85170</xdr:rowOff>
    </xdr:to>
    <xdr:sp macro="" textlink="">
      <xdr:nvSpPr>
        <xdr:cNvPr id="214" name="楕円 213"/>
        <xdr:cNvSpPr/>
      </xdr:nvSpPr>
      <xdr:spPr>
        <a:xfrm>
          <a:off x="4902200" y="145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127097</xdr:rowOff>
    </xdr:from>
    <xdr:ext cx="762000" cy="259045"/>
    <xdr:sp macro="" textlink="">
      <xdr:nvSpPr>
        <xdr:cNvPr id="215" name="人件費・物件費等の状況該当値テキスト"/>
        <xdr:cNvSpPr txBox="1"/>
      </xdr:nvSpPr>
      <xdr:spPr>
        <a:xfrm>
          <a:off x="5041900" y="1452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92109</xdr:rowOff>
    </xdr:from>
    <xdr:to>
      <xdr:col>19</xdr:col>
      <xdr:colOff>184150</xdr:colOff>
      <xdr:row>85</xdr:row>
      <xdr:rowOff>22259</xdr:rowOff>
    </xdr:to>
    <xdr:sp macro="" textlink="">
      <xdr:nvSpPr>
        <xdr:cNvPr id="216" name="楕円 215"/>
        <xdr:cNvSpPr/>
      </xdr:nvSpPr>
      <xdr:spPr>
        <a:xfrm>
          <a:off x="4064000" y="144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7036</xdr:rowOff>
    </xdr:from>
    <xdr:ext cx="736600" cy="259045"/>
    <xdr:sp macro="" textlink="">
      <xdr:nvSpPr>
        <xdr:cNvPr id="217" name="テキスト ボックス 216"/>
        <xdr:cNvSpPr txBox="1"/>
      </xdr:nvSpPr>
      <xdr:spPr>
        <a:xfrm>
          <a:off x="3733800" y="1458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44884</xdr:rowOff>
    </xdr:from>
    <xdr:to>
      <xdr:col>15</xdr:col>
      <xdr:colOff>133350</xdr:colOff>
      <xdr:row>84</xdr:row>
      <xdr:rowOff>146484</xdr:rowOff>
    </xdr:to>
    <xdr:sp macro="" textlink="">
      <xdr:nvSpPr>
        <xdr:cNvPr id="218" name="楕円 217"/>
        <xdr:cNvSpPr/>
      </xdr:nvSpPr>
      <xdr:spPr>
        <a:xfrm>
          <a:off x="3175000" y="144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131261</xdr:rowOff>
    </xdr:from>
    <xdr:ext cx="762000" cy="259045"/>
    <xdr:sp macro="" textlink="">
      <xdr:nvSpPr>
        <xdr:cNvPr id="219" name="テキスト ボックス 218"/>
        <xdr:cNvSpPr txBox="1"/>
      </xdr:nvSpPr>
      <xdr:spPr>
        <a:xfrm>
          <a:off x="2844800" y="1453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51519</xdr:rowOff>
    </xdr:from>
    <xdr:to>
      <xdr:col>11</xdr:col>
      <xdr:colOff>82550</xdr:colOff>
      <xdr:row>84</xdr:row>
      <xdr:rowOff>153119</xdr:rowOff>
    </xdr:to>
    <xdr:sp macro="" textlink="">
      <xdr:nvSpPr>
        <xdr:cNvPr id="220" name="楕円 219"/>
        <xdr:cNvSpPr/>
      </xdr:nvSpPr>
      <xdr:spPr>
        <a:xfrm>
          <a:off x="2286000" y="144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137896</xdr:rowOff>
    </xdr:from>
    <xdr:ext cx="762000" cy="259045"/>
    <xdr:sp macro="" textlink="">
      <xdr:nvSpPr>
        <xdr:cNvPr id="221" name="テキスト ボックス 220"/>
        <xdr:cNvSpPr txBox="1"/>
      </xdr:nvSpPr>
      <xdr:spPr>
        <a:xfrm>
          <a:off x="1955800" y="145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450</xdr:rowOff>
    </xdr:from>
    <xdr:to>
      <xdr:col>7</xdr:col>
      <xdr:colOff>31750</xdr:colOff>
      <xdr:row>84</xdr:row>
      <xdr:rowOff>102050</xdr:rowOff>
    </xdr:to>
    <xdr:sp macro="" textlink="">
      <xdr:nvSpPr>
        <xdr:cNvPr id="222" name="楕円 221"/>
        <xdr:cNvSpPr/>
      </xdr:nvSpPr>
      <xdr:spPr>
        <a:xfrm>
          <a:off x="1397000" y="144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86827</xdr:rowOff>
    </xdr:from>
    <xdr:ext cx="762000" cy="259045"/>
    <xdr:sp macro="" textlink="">
      <xdr:nvSpPr>
        <xdr:cNvPr id="223" name="テキスト ボックス 222"/>
        <xdr:cNvSpPr txBox="1"/>
      </xdr:nvSpPr>
      <xdr:spPr>
        <a:xfrm>
          <a:off x="1066800" y="144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に、職務給の原則をより一層徹底した給与制度への見直しを実施しており、給料水準を抑制する効果のある給料表の導入等を行い、水準是正を図っている。今後も市民に理解される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59" name="直線コネクタ 258"/>
        <xdr:cNvCxnSpPr/>
      </xdr:nvCxnSpPr>
      <xdr:spPr>
        <a:xfrm>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2" name="直線コネクタ 261"/>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119743</xdr:rowOff>
    </xdr:to>
    <xdr:cxnSp macro="">
      <xdr:nvCxnSpPr>
        <xdr:cNvPr id="265" name="直線コネクタ 264"/>
        <xdr:cNvCxnSpPr/>
      </xdr:nvCxnSpPr>
      <xdr:spPr>
        <a:xfrm flipV="1">
          <a:off x="14401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8" name="直線コネクタ 267"/>
        <xdr:cNvCxnSpPr/>
      </xdr:nvCxnSpPr>
      <xdr:spPr>
        <a:xfrm>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次にわたる行財政改善実施計画など、継続して職員数の抑制に取り組んでおり、令和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日における職員数（</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人）に比し、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人減員となっている。近年、行政需要の増大に対応するため、増員で推移しているが、今後も引き続き事務事業や事務執行体制の見直し等により、業務量に見合った適正な定員管理に努める。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80645</xdr:rowOff>
    </xdr:to>
    <xdr:cxnSp macro="">
      <xdr:nvCxnSpPr>
        <xdr:cNvPr id="322" name="直線コネクタ 321"/>
        <xdr:cNvCxnSpPr/>
      </xdr:nvCxnSpPr>
      <xdr:spPr>
        <a:xfrm>
          <a:off x="16179800" y="10674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44450</xdr:rowOff>
    </xdr:to>
    <xdr:cxnSp macro="">
      <xdr:nvCxnSpPr>
        <xdr:cNvPr id="325" name="直線コネクタ 324"/>
        <xdr:cNvCxnSpPr/>
      </xdr:nvCxnSpPr>
      <xdr:spPr>
        <a:xfrm>
          <a:off x="15290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28363</xdr:rowOff>
    </xdr:to>
    <xdr:cxnSp macro="">
      <xdr:nvCxnSpPr>
        <xdr:cNvPr id="328" name="直線コネクタ 327"/>
        <xdr:cNvCxnSpPr/>
      </xdr:nvCxnSpPr>
      <xdr:spPr>
        <a:xfrm>
          <a:off x="14401800" y="106381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8255</xdr:rowOff>
    </xdr:to>
    <xdr:cxnSp macro="">
      <xdr:nvCxnSpPr>
        <xdr:cNvPr id="331" name="直線コネクタ 330"/>
        <xdr:cNvCxnSpPr/>
      </xdr:nvCxnSpPr>
      <xdr:spPr>
        <a:xfrm>
          <a:off x="13512800" y="106100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41" name="楕円 340"/>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1922</xdr:rowOff>
    </xdr:from>
    <xdr:ext cx="762000" cy="259045"/>
    <xdr:sp macro="" textlink="">
      <xdr:nvSpPr>
        <xdr:cNvPr id="342"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3" name="楕円 342"/>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4" name="テキスト ボックス 34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5" name="楕円 344"/>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6" name="テキスト ボックス 345"/>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7" name="楕円 346"/>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8" name="テキスト ボックス 347"/>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9" name="楕円 348"/>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50" name="テキスト ボックス 349"/>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震災復興に係る市債の償還が順次終了し、公債費負担が減少傾向にあったことから、類似団体平均を下回っているものの、令和２年度における実質公債費比率は</a:t>
          </a:r>
          <a:r>
            <a:rPr kumimoji="1" lang="en-US" altLang="ja-JP" sz="1200">
              <a:latin typeface="ＭＳ ゴシック" panose="020B0609070205080204" pitchFamily="49" charset="-128"/>
              <a:ea typeface="ＭＳ ゴシック" panose="020B0609070205080204" pitchFamily="49" charset="-128"/>
            </a:rPr>
            <a:t>0.8</a:t>
          </a:r>
          <a:r>
            <a:rPr kumimoji="1" lang="ja-JP" altLang="en-US" sz="1200">
              <a:latin typeface="ＭＳ ゴシック" panose="020B0609070205080204" pitchFamily="49" charset="-128"/>
              <a:ea typeface="ＭＳ ゴシック" panose="020B0609070205080204" pitchFamily="49" charset="-128"/>
            </a:rPr>
            <a:t>％上昇している。今後は公共施設の老朽化対策などの投資的経費の増大によって多額の市債発行が見込まれているため、公債費は増加傾向で推移することが予測され、それに伴い比率が悪化することが考え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54610</xdr:rowOff>
    </xdr:to>
    <xdr:cxnSp macro="">
      <xdr:nvCxnSpPr>
        <xdr:cNvPr id="383" name="直線コネクタ 382"/>
        <xdr:cNvCxnSpPr/>
      </xdr:nvCxnSpPr>
      <xdr:spPr>
        <a:xfrm>
          <a:off x="16179800" y="68482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161713</xdr:rowOff>
    </xdr:to>
    <xdr:cxnSp macro="">
      <xdr:nvCxnSpPr>
        <xdr:cNvPr id="386" name="直線コネクタ 385"/>
        <xdr:cNvCxnSpPr/>
      </xdr:nvCxnSpPr>
      <xdr:spPr>
        <a:xfrm>
          <a:off x="15290800" y="681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153670</xdr:rowOff>
    </xdr:to>
    <xdr:cxnSp macro="">
      <xdr:nvCxnSpPr>
        <xdr:cNvPr id="389" name="直線コネクタ 388"/>
        <xdr:cNvCxnSpPr/>
      </xdr:nvCxnSpPr>
      <xdr:spPr>
        <a:xfrm flipV="1">
          <a:off x="14401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38523</xdr:rowOff>
    </xdr:to>
    <xdr:cxnSp macro="">
      <xdr:nvCxnSpPr>
        <xdr:cNvPr id="392" name="直線コネクタ 391"/>
        <xdr:cNvCxnSpPr/>
      </xdr:nvCxnSpPr>
      <xdr:spPr>
        <a:xfrm flipV="1">
          <a:off x="13512800" y="684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4" name="楕円 403"/>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5" name="テキスト ボックス 404"/>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8" name="楕円 407"/>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9" name="テキスト ボックス 40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震災復興事業に係る市債の償還が進んでいる一方で、十分な投資的事業が行えていなかったことで市債発行額が抑制されていたことや、債務負担行為に基づく支出予定額及び下水道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21040</xdr:rowOff>
    </xdr:from>
    <xdr:to>
      <xdr:col>81</xdr:col>
      <xdr:colOff>44450</xdr:colOff>
      <xdr:row>14</xdr:row>
      <xdr:rowOff>21040</xdr:rowOff>
    </xdr:to>
    <xdr:cxnSp macro="">
      <xdr:nvCxnSpPr>
        <xdr:cNvPr id="445" name="直線コネクタ 444"/>
        <xdr:cNvCxnSpPr/>
      </xdr:nvCxnSpPr>
      <xdr:spPr>
        <a:xfrm>
          <a:off x="16179800" y="24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21040</xdr:rowOff>
    </xdr:from>
    <xdr:to>
      <xdr:col>77</xdr:col>
      <xdr:colOff>44450</xdr:colOff>
      <xdr:row>14</xdr:row>
      <xdr:rowOff>39539</xdr:rowOff>
    </xdr:to>
    <xdr:cxnSp macro="">
      <xdr:nvCxnSpPr>
        <xdr:cNvPr id="448" name="直線コネクタ 447"/>
        <xdr:cNvCxnSpPr/>
      </xdr:nvCxnSpPr>
      <xdr:spPr>
        <a:xfrm flipV="1">
          <a:off x="15290800" y="242134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39539</xdr:rowOff>
    </xdr:from>
    <xdr:to>
      <xdr:col>72</xdr:col>
      <xdr:colOff>203200</xdr:colOff>
      <xdr:row>14</xdr:row>
      <xdr:rowOff>122386</xdr:rowOff>
    </xdr:to>
    <xdr:cxnSp macro="">
      <xdr:nvCxnSpPr>
        <xdr:cNvPr id="451" name="直線コネクタ 450"/>
        <xdr:cNvCxnSpPr/>
      </xdr:nvCxnSpPr>
      <xdr:spPr>
        <a:xfrm flipV="1">
          <a:off x="14401800" y="2439839"/>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15</xdr:row>
      <xdr:rowOff>32978</xdr:rowOff>
    </xdr:to>
    <xdr:cxnSp macro="">
      <xdr:nvCxnSpPr>
        <xdr:cNvPr id="454" name="直線コネクタ 453"/>
        <xdr:cNvCxnSpPr/>
      </xdr:nvCxnSpPr>
      <xdr:spPr>
        <a:xfrm flipV="1">
          <a:off x="13512800" y="25226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6" name="テキスト ボックス 455"/>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141690</xdr:rowOff>
    </xdr:from>
    <xdr:to>
      <xdr:col>81</xdr:col>
      <xdr:colOff>95250</xdr:colOff>
      <xdr:row>14</xdr:row>
      <xdr:rowOff>71840</xdr:rowOff>
    </xdr:to>
    <xdr:sp macro="" textlink="">
      <xdr:nvSpPr>
        <xdr:cNvPr id="464" name="楕円 463"/>
        <xdr:cNvSpPr/>
      </xdr:nvSpPr>
      <xdr:spPr>
        <a:xfrm>
          <a:off x="169672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62967</xdr:rowOff>
    </xdr:from>
    <xdr:ext cx="762000" cy="259045"/>
    <xdr:sp macro="" textlink="">
      <xdr:nvSpPr>
        <xdr:cNvPr id="465" name="将来負担の状況該当値テキスト"/>
        <xdr:cNvSpPr txBox="1"/>
      </xdr:nvSpPr>
      <xdr:spPr>
        <a:xfrm>
          <a:off x="17106900" y="22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141690</xdr:rowOff>
    </xdr:from>
    <xdr:to>
      <xdr:col>77</xdr:col>
      <xdr:colOff>95250</xdr:colOff>
      <xdr:row>14</xdr:row>
      <xdr:rowOff>71840</xdr:rowOff>
    </xdr:to>
    <xdr:sp macro="" textlink="">
      <xdr:nvSpPr>
        <xdr:cNvPr id="466" name="楕円 465"/>
        <xdr:cNvSpPr/>
      </xdr:nvSpPr>
      <xdr:spPr>
        <a:xfrm>
          <a:off x="161290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82017</xdr:rowOff>
    </xdr:from>
    <xdr:ext cx="736600" cy="259045"/>
    <xdr:sp macro="" textlink="">
      <xdr:nvSpPr>
        <xdr:cNvPr id="467" name="テキスト ボックス 466"/>
        <xdr:cNvSpPr txBox="1"/>
      </xdr:nvSpPr>
      <xdr:spPr>
        <a:xfrm>
          <a:off x="15798800" y="213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160189</xdr:rowOff>
    </xdr:from>
    <xdr:to>
      <xdr:col>73</xdr:col>
      <xdr:colOff>44450</xdr:colOff>
      <xdr:row>14</xdr:row>
      <xdr:rowOff>90339</xdr:rowOff>
    </xdr:to>
    <xdr:sp macro="" textlink="">
      <xdr:nvSpPr>
        <xdr:cNvPr id="468" name="楕円 467"/>
        <xdr:cNvSpPr/>
      </xdr:nvSpPr>
      <xdr:spPr>
        <a:xfrm>
          <a:off x="15240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100516</xdr:rowOff>
    </xdr:from>
    <xdr:ext cx="762000" cy="259045"/>
    <xdr:sp macro="" textlink="">
      <xdr:nvSpPr>
        <xdr:cNvPr id="469" name="テキスト ボックス 468"/>
        <xdr:cNvSpPr txBox="1"/>
      </xdr:nvSpPr>
      <xdr:spPr>
        <a:xfrm>
          <a:off x="14909800" y="21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70" name="楕円 469"/>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71" name="テキスト ボックス 470"/>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153628</xdr:rowOff>
    </xdr:from>
    <xdr:to>
      <xdr:col>64</xdr:col>
      <xdr:colOff>152400</xdr:colOff>
      <xdr:row>15</xdr:row>
      <xdr:rowOff>83778</xdr:rowOff>
    </xdr:to>
    <xdr:sp macro="" textlink="">
      <xdr:nvSpPr>
        <xdr:cNvPr id="472" name="楕円 471"/>
        <xdr:cNvSpPr/>
      </xdr:nvSpPr>
      <xdr:spPr>
        <a:xfrm>
          <a:off x="13462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93955</xdr:rowOff>
    </xdr:from>
    <xdr:ext cx="762000" cy="259045"/>
    <xdr:sp macro="" textlink="">
      <xdr:nvSpPr>
        <xdr:cNvPr id="473" name="テキスト ボックス 472"/>
        <xdr:cNvSpPr txBox="1"/>
      </xdr:nvSpPr>
      <xdr:spPr>
        <a:xfrm>
          <a:off x="13131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経常的な経費としての人件費の額は、近年は人事院勧告に準じた給与改定に伴う給料や期末勤勉手当の増、共済費の増などにより、増加傾向にある。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職務給の原則をより一層徹底した給与制度に見直し、給料水準を抑制する効果のある給料表を導入しており、今後も引き続き給与水準の適正化に努めるとともに、事務の効率化や適正な定員管理を進めながら総人件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127000</xdr:rowOff>
    </xdr:from>
    <xdr:to>
      <xdr:col>24</xdr:col>
      <xdr:colOff>25400</xdr:colOff>
      <xdr:row>41</xdr:row>
      <xdr:rowOff>31750</xdr:rowOff>
    </xdr:to>
    <xdr:cxnSp macro="">
      <xdr:nvCxnSpPr>
        <xdr:cNvPr id="66" name="直線コネクタ 65"/>
        <xdr:cNvCxnSpPr/>
      </xdr:nvCxnSpPr>
      <xdr:spPr>
        <a:xfrm>
          <a:off x="3987800" y="698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127000</xdr:rowOff>
    </xdr:to>
    <xdr:cxnSp macro="">
      <xdr:nvCxnSpPr>
        <xdr:cNvPr id="69" name="直線コネクタ 68"/>
        <xdr:cNvCxnSpPr/>
      </xdr:nvCxnSpPr>
      <xdr:spPr>
        <a:xfrm>
          <a:off x="3098800" y="690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73660</xdr:rowOff>
    </xdr:to>
    <xdr:cxnSp macro="">
      <xdr:nvCxnSpPr>
        <xdr:cNvPr id="72" name="直線コネクタ 71"/>
        <xdr:cNvCxnSpPr/>
      </xdr:nvCxnSpPr>
      <xdr:spPr>
        <a:xfrm flipV="1">
          <a:off x="2209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73660</xdr:rowOff>
    </xdr:to>
    <xdr:cxnSp macro="">
      <xdr:nvCxnSpPr>
        <xdr:cNvPr id="75" name="直線コネクタ 74"/>
        <xdr:cNvCxnSpPr/>
      </xdr:nvCxnSpPr>
      <xdr:spPr>
        <a:xfrm>
          <a:off x="1320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16</xdr:row>
      <xdr:rowOff>12700</xdr:rowOff>
    </xdr:to>
    <xdr:cxnSp macro="">
      <xdr:nvCxnSpPr>
        <xdr:cNvPr id="129" name="直線コネクタ 128"/>
        <xdr:cNvCxnSpPr/>
      </xdr:nvCxnSpPr>
      <xdr:spPr>
        <a:xfrm flipV="1">
          <a:off x="15671800" y="26252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2" name="直線コネクタ 131"/>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151493</xdr:rowOff>
    </xdr:to>
    <xdr:cxnSp macro="">
      <xdr:nvCxnSpPr>
        <xdr:cNvPr id="135" name="直線コネクタ 134"/>
        <xdr:cNvCxnSpPr/>
      </xdr:nvCxnSpPr>
      <xdr:spPr>
        <a:xfrm flipV="1">
          <a:off x="13893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8" name="直線コネクタ 137"/>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本市は生活保護受給者の割合が類似団体平均と比較して低いため、扶助費全体では類似団体平均を下回る傾向が見られるが、令和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幼児教育・保育の無償化の実施などによる保育施設等への給付費の増や、障害者介護給付費等の増の影響により、前年度に引き続き類似団体平均を上回っ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76200</xdr:rowOff>
    </xdr:to>
    <xdr:cxnSp macro="">
      <xdr:nvCxnSpPr>
        <xdr:cNvPr id="190" name="直線コネクタ 189"/>
        <xdr:cNvCxnSpPr/>
      </xdr:nvCxnSpPr>
      <xdr:spPr>
        <a:xfrm flipV="1">
          <a:off x="3987800" y="9867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58</xdr:row>
      <xdr:rowOff>76200</xdr:rowOff>
    </xdr:to>
    <xdr:cxnSp macro="">
      <xdr:nvCxnSpPr>
        <xdr:cNvPr id="193" name="直線コネクタ 192"/>
        <xdr:cNvCxnSpPr/>
      </xdr:nvCxnSpPr>
      <xdr:spPr>
        <a:xfrm>
          <a:off x="3098800" y="9817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82550</xdr:rowOff>
    </xdr:to>
    <xdr:cxnSp macro="">
      <xdr:nvCxnSpPr>
        <xdr:cNvPr id="196" name="直線コネクタ 195"/>
        <xdr:cNvCxnSpPr/>
      </xdr:nvCxnSpPr>
      <xdr:spPr>
        <a:xfrm flipV="1">
          <a:off x="2209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9" name="直線コネクタ 198"/>
        <xdr:cNvCxnSpPr/>
      </xdr:nvCxnSpPr>
      <xdr:spPr>
        <a:xfrm>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本市のその他経費は増加傾向であるが、これは主に高齢化の進展により、介護保険・後期高齢者医療事業への繰出金が増加傾向にあるためである。</a:t>
          </a:r>
        </a:p>
        <a:p>
          <a:r>
            <a:rPr kumimoji="1" lang="ja-JP" altLang="en-US" sz="1200">
              <a:latin typeface="ＭＳ ゴシック" panose="020B0609070205080204" pitchFamily="49" charset="-128"/>
              <a:ea typeface="ＭＳ ゴシック" panose="020B0609070205080204" pitchFamily="49" charset="-128"/>
            </a:rPr>
            <a:t>　なお、平成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120650</xdr:rowOff>
    </xdr:to>
    <xdr:cxnSp macro="">
      <xdr:nvCxnSpPr>
        <xdr:cNvPr id="251" name="直線コネクタ 250"/>
        <xdr:cNvCxnSpPr/>
      </xdr:nvCxnSpPr>
      <xdr:spPr>
        <a:xfrm>
          <a:off x="15671800" y="1019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82550</xdr:rowOff>
    </xdr:to>
    <xdr:cxnSp macro="">
      <xdr:nvCxnSpPr>
        <xdr:cNvPr id="254" name="直線コネクタ 253"/>
        <xdr:cNvCxnSpPr/>
      </xdr:nvCxnSpPr>
      <xdr:spPr>
        <a:xfrm>
          <a:off x="14782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152400</xdr:rowOff>
    </xdr:to>
    <xdr:cxnSp macro="">
      <xdr:nvCxnSpPr>
        <xdr:cNvPr id="257" name="直線コネクタ 256"/>
        <xdr:cNvCxnSpPr/>
      </xdr:nvCxnSpPr>
      <xdr:spPr>
        <a:xfrm>
          <a:off x="13893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88900</xdr:rowOff>
    </xdr:to>
    <xdr:cxnSp macro="">
      <xdr:nvCxnSpPr>
        <xdr:cNvPr id="260" name="直線コネクタ 259"/>
        <xdr:cNvCxnSpPr/>
      </xdr:nvCxnSpPr>
      <xdr:spPr>
        <a:xfrm>
          <a:off x="13004800" y="9944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69850</xdr:rowOff>
    </xdr:from>
    <xdr:to>
      <xdr:col>82</xdr:col>
      <xdr:colOff>158750</xdr:colOff>
      <xdr:row>60</xdr:row>
      <xdr:rowOff>0</xdr:rowOff>
    </xdr:to>
    <xdr:sp macro="" textlink="">
      <xdr:nvSpPr>
        <xdr:cNvPr id="270" name="楕円 269"/>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2" name="楕円 271"/>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3" name="テキスト ボックス 272"/>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本市の補助費等は増加傾向にあるが、下水道事業会計への補助金が減となっていることで、指標は横ばいとなっている。</a:t>
          </a:r>
        </a:p>
        <a:p>
          <a:r>
            <a:rPr kumimoji="1" lang="ja-JP" altLang="en-US" sz="1200">
              <a:latin typeface="ＭＳ ゴシック" panose="020B0609070205080204" pitchFamily="49" charset="-128"/>
              <a:ea typeface="ＭＳ ゴシック" panose="020B0609070205080204" pitchFamily="49" charset="-128"/>
            </a:rPr>
            <a:t>　なお、令和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年度においては前年度に引き続き、幼児教育・保育の無償化の実施に伴う補助費から扶助費への組み替えや、下水道事業会計補助金の減などにより、前年度に比べ</a:t>
          </a:r>
          <a:r>
            <a:rPr kumimoji="1" lang="en-US" altLang="ja-JP" sz="1200">
              <a:latin typeface="ＭＳ ゴシック" panose="020B0609070205080204" pitchFamily="49" charset="-128"/>
              <a:ea typeface="ＭＳ ゴシック" panose="020B0609070205080204" pitchFamily="49" charset="-128"/>
            </a:rPr>
            <a:t>0.6</a:t>
          </a:r>
          <a:r>
            <a:rPr kumimoji="1" lang="ja-JP" altLang="en-US" sz="1200">
              <a:latin typeface="ＭＳ ゴシック" panose="020B0609070205080204" pitchFamily="49" charset="-128"/>
              <a:ea typeface="ＭＳ ゴシック" panose="020B0609070205080204" pitchFamily="49" charset="-128"/>
            </a:rPr>
            <a:t>ポイント低下した。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153670</xdr:rowOff>
    </xdr:to>
    <xdr:cxnSp macro="">
      <xdr:nvCxnSpPr>
        <xdr:cNvPr id="312" name="直線コネクタ 311"/>
        <xdr:cNvCxnSpPr/>
      </xdr:nvCxnSpPr>
      <xdr:spPr>
        <a:xfrm flipV="1">
          <a:off x="15671800" y="576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153670</xdr:rowOff>
    </xdr:from>
    <xdr:to>
      <xdr:col>78</xdr:col>
      <xdr:colOff>69850</xdr:colOff>
      <xdr:row>34</xdr:row>
      <xdr:rowOff>20320</xdr:rowOff>
    </xdr:to>
    <xdr:cxnSp macro="">
      <xdr:nvCxnSpPr>
        <xdr:cNvPr id="315" name="直線コネクタ 314"/>
        <xdr:cNvCxnSpPr/>
      </xdr:nvCxnSpPr>
      <xdr:spPr>
        <a:xfrm flipV="1">
          <a:off x="14782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20320</xdr:rowOff>
    </xdr:to>
    <xdr:cxnSp macro="">
      <xdr:nvCxnSpPr>
        <xdr:cNvPr id="318" name="直線コネクタ 317"/>
        <xdr:cNvCxnSpPr/>
      </xdr:nvCxnSpPr>
      <xdr:spPr>
        <a:xfrm>
          <a:off x="13893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20320</xdr:rowOff>
    </xdr:from>
    <xdr:to>
      <xdr:col>69</xdr:col>
      <xdr:colOff>92075</xdr:colOff>
      <xdr:row>34</xdr:row>
      <xdr:rowOff>20320</xdr:rowOff>
    </xdr:to>
    <xdr:cxnSp macro="">
      <xdr:nvCxnSpPr>
        <xdr:cNvPr id="321" name="直線コネクタ 320"/>
        <xdr:cNvCxnSpPr/>
      </xdr:nvCxnSpPr>
      <xdr:spPr>
        <a:xfrm>
          <a:off x="13004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3" name="楕円 332"/>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4" name="テキスト ボックス 333"/>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5" name="楕円 334"/>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6" name="テキスト ボックス 335"/>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7" name="楕円 336"/>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38" name="テキスト ボックス 337"/>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39" name="楕円 338"/>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0" name="テキスト ボックス 339"/>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震災復興に伴い多額の市債を発行したため、類似団体平均と比べて高くなっていたが、平成</a:t>
          </a:r>
          <a:r>
            <a:rPr kumimoji="1" lang="en-US" altLang="ja-JP" sz="1150">
              <a:latin typeface="ＭＳ ゴシック" panose="020B0609070205080204" pitchFamily="49" charset="-128"/>
              <a:ea typeface="ＭＳ ゴシック" panose="020B0609070205080204" pitchFamily="49" charset="-128"/>
            </a:rPr>
            <a:t>16</a:t>
          </a:r>
          <a:r>
            <a:rPr kumimoji="1" lang="ja-JP" altLang="en-US" sz="1150">
              <a:latin typeface="ＭＳ ゴシック" panose="020B0609070205080204" pitchFamily="49" charset="-128"/>
              <a:ea typeface="ＭＳ ゴシック" panose="020B0609070205080204" pitchFamily="49" charset="-128"/>
            </a:rPr>
            <a:t>年度に負担のピークを迎えてからは減少傾向で推移しており、平成</a:t>
          </a:r>
          <a:r>
            <a:rPr kumimoji="1" lang="en-US" altLang="ja-JP" sz="1150">
              <a:latin typeface="ＭＳ ゴシック" panose="020B0609070205080204" pitchFamily="49" charset="-128"/>
              <a:ea typeface="ＭＳ ゴシック" panose="020B0609070205080204" pitchFamily="49" charset="-128"/>
            </a:rPr>
            <a:t>28</a:t>
          </a:r>
          <a:r>
            <a:rPr kumimoji="1" lang="ja-JP" altLang="en-US" sz="1150">
              <a:latin typeface="ＭＳ ゴシック" panose="020B0609070205080204" pitchFamily="49" charset="-128"/>
              <a:ea typeface="ＭＳ ゴシック" panose="020B0609070205080204" pitchFamily="49" charset="-128"/>
            </a:rPr>
            <a:t>年度から類似団体平均を下回る値となっている。令和２年度においては土木債の償還の一部が令和元年度に完了したこと等により、前年度に比べ</a:t>
          </a:r>
          <a:r>
            <a:rPr kumimoji="1" lang="en-US" altLang="ja-JP" sz="1150">
              <a:latin typeface="ＭＳ ゴシック" panose="020B0609070205080204" pitchFamily="49" charset="-128"/>
              <a:ea typeface="ＭＳ ゴシック" panose="020B0609070205080204" pitchFamily="49" charset="-128"/>
            </a:rPr>
            <a:t>0.6</a:t>
          </a:r>
          <a:r>
            <a:rPr kumimoji="1" lang="ja-JP" altLang="en-US" sz="1150">
              <a:latin typeface="ＭＳ ゴシック" panose="020B0609070205080204" pitchFamily="49" charset="-128"/>
              <a:ea typeface="ＭＳ ゴシック" panose="020B0609070205080204" pitchFamily="49" charset="-128"/>
            </a:rPr>
            <a:t>％減少した。</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今後は公共施設の老朽化対策などの投資的経費の増大によって多額の市債発行が見込まれており、公債費が増加していくと予測している。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3" name="直線コネクタ 372"/>
        <xdr:cNvCxnSpPr/>
      </xdr:nvCxnSpPr>
      <xdr:spPr>
        <a:xfrm flipV="1">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76" name="直線コネクタ 375"/>
        <xdr:cNvCxnSpPr/>
      </xdr:nvCxnSpPr>
      <xdr:spPr>
        <a:xfrm>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8889</xdr:rowOff>
    </xdr:to>
    <xdr:cxnSp macro="">
      <xdr:nvCxnSpPr>
        <xdr:cNvPr id="379" name="直線コネクタ 378"/>
        <xdr:cNvCxnSpPr/>
      </xdr:nvCxnSpPr>
      <xdr:spPr>
        <a:xfrm flipV="1">
          <a:off x="2209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78</xdr:row>
      <xdr:rowOff>35561</xdr:rowOff>
    </xdr:to>
    <xdr:cxnSp macro="">
      <xdr:nvCxnSpPr>
        <xdr:cNvPr id="382" name="直線コネクタ 381"/>
        <xdr:cNvCxnSpPr/>
      </xdr:nvCxnSpPr>
      <xdr:spPr>
        <a:xfrm flipV="1">
          <a:off x="1320800" y="132105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2" name="楕円 39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6" name="楕円 39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7" name="テキスト ボックス 39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8" name="楕円 397"/>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9" name="テキスト ボックス 398"/>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0" name="楕円 39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401" name="テキスト ボックス 40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79</xdr:row>
      <xdr:rowOff>123189</xdr:rowOff>
    </xdr:to>
    <xdr:cxnSp macro="">
      <xdr:nvCxnSpPr>
        <xdr:cNvPr id="434" name="直線コネクタ 433"/>
        <xdr:cNvCxnSpPr/>
      </xdr:nvCxnSpPr>
      <xdr:spPr>
        <a:xfrm flipV="1">
          <a:off x="15671800" y="135382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123189</xdr:rowOff>
    </xdr:to>
    <xdr:cxnSp macro="">
      <xdr:nvCxnSpPr>
        <xdr:cNvPr id="437" name="直線コネクタ 436"/>
        <xdr:cNvCxnSpPr/>
      </xdr:nvCxnSpPr>
      <xdr:spPr>
        <a:xfrm>
          <a:off x="14782800" y="133858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58420</xdr:rowOff>
    </xdr:to>
    <xdr:cxnSp macro="">
      <xdr:nvCxnSpPr>
        <xdr:cNvPr id="440" name="直線コネクタ 439"/>
        <xdr:cNvCxnSpPr/>
      </xdr:nvCxnSpPr>
      <xdr:spPr>
        <a:xfrm flipV="1">
          <a:off x="13893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58420</xdr:rowOff>
    </xdr:to>
    <xdr:cxnSp macro="">
      <xdr:nvCxnSpPr>
        <xdr:cNvPr id="443" name="直線コネクタ 442"/>
        <xdr:cNvCxnSpPr/>
      </xdr:nvCxnSpPr>
      <xdr:spPr>
        <a:xfrm>
          <a:off x="13004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3" name="楕円 452"/>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4"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5" name="楕円 454"/>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56" name="テキスト ボックス 455"/>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7" name="楕円 45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8" name="テキスト ボックス 45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9" name="楕円 45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60" name="テキスト ボックス 45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1" name="楕円 460"/>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2" name="テキスト ボックス 461"/>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49809</xdr:rowOff>
    </xdr:from>
    <xdr:to>
      <xdr:col>29</xdr:col>
      <xdr:colOff>127000</xdr:colOff>
      <xdr:row>13</xdr:row>
      <xdr:rowOff>60005</xdr:rowOff>
    </xdr:to>
    <xdr:cxnSp macro="">
      <xdr:nvCxnSpPr>
        <xdr:cNvPr id="48" name="直線コネクタ 47"/>
        <xdr:cNvCxnSpPr/>
      </xdr:nvCxnSpPr>
      <xdr:spPr bwMode="auto">
        <a:xfrm flipV="1">
          <a:off x="5003800" y="2326284"/>
          <a:ext cx="6477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60005</xdr:rowOff>
    </xdr:from>
    <xdr:to>
      <xdr:col>26</xdr:col>
      <xdr:colOff>50800</xdr:colOff>
      <xdr:row>13</xdr:row>
      <xdr:rowOff>111669</xdr:rowOff>
    </xdr:to>
    <xdr:cxnSp macro="">
      <xdr:nvCxnSpPr>
        <xdr:cNvPr id="51" name="直線コネクタ 50"/>
        <xdr:cNvCxnSpPr/>
      </xdr:nvCxnSpPr>
      <xdr:spPr bwMode="auto">
        <a:xfrm flipV="1">
          <a:off x="4305300" y="2336480"/>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111669</xdr:rowOff>
    </xdr:from>
    <xdr:to>
      <xdr:col>22</xdr:col>
      <xdr:colOff>114300</xdr:colOff>
      <xdr:row>13</xdr:row>
      <xdr:rowOff>138689</xdr:rowOff>
    </xdr:to>
    <xdr:cxnSp macro="">
      <xdr:nvCxnSpPr>
        <xdr:cNvPr id="54" name="直線コネクタ 53"/>
        <xdr:cNvCxnSpPr/>
      </xdr:nvCxnSpPr>
      <xdr:spPr bwMode="auto">
        <a:xfrm flipV="1">
          <a:off x="3606800" y="2388144"/>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138689</xdr:rowOff>
    </xdr:from>
    <xdr:to>
      <xdr:col>18</xdr:col>
      <xdr:colOff>177800</xdr:colOff>
      <xdr:row>14</xdr:row>
      <xdr:rowOff>50221</xdr:rowOff>
    </xdr:to>
    <xdr:cxnSp macro="">
      <xdr:nvCxnSpPr>
        <xdr:cNvPr id="57" name="直線コネクタ 56"/>
        <xdr:cNvCxnSpPr/>
      </xdr:nvCxnSpPr>
      <xdr:spPr bwMode="auto">
        <a:xfrm flipV="1">
          <a:off x="2908300" y="2415164"/>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170459</xdr:rowOff>
    </xdr:from>
    <xdr:to>
      <xdr:col>29</xdr:col>
      <xdr:colOff>177800</xdr:colOff>
      <xdr:row>13</xdr:row>
      <xdr:rowOff>100609</xdr:rowOff>
    </xdr:to>
    <xdr:sp macro="" textlink="">
      <xdr:nvSpPr>
        <xdr:cNvPr id="67" name="楕円 66"/>
        <xdr:cNvSpPr/>
      </xdr:nvSpPr>
      <xdr:spPr bwMode="auto">
        <a:xfrm>
          <a:off x="5600700" y="227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15536</xdr:rowOff>
    </xdr:from>
    <xdr:ext cx="762000" cy="259045"/>
    <xdr:sp macro="" textlink="">
      <xdr:nvSpPr>
        <xdr:cNvPr id="68" name="人口1人当たり決算額の推移該当値テキスト130"/>
        <xdr:cNvSpPr txBox="1"/>
      </xdr:nvSpPr>
      <xdr:spPr>
        <a:xfrm>
          <a:off x="5740400" y="21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9205</xdr:rowOff>
    </xdr:from>
    <xdr:to>
      <xdr:col>26</xdr:col>
      <xdr:colOff>101600</xdr:colOff>
      <xdr:row>13</xdr:row>
      <xdr:rowOff>110805</xdr:rowOff>
    </xdr:to>
    <xdr:sp macro="" textlink="">
      <xdr:nvSpPr>
        <xdr:cNvPr id="69" name="楕円 68"/>
        <xdr:cNvSpPr/>
      </xdr:nvSpPr>
      <xdr:spPr bwMode="auto">
        <a:xfrm>
          <a:off x="4953000" y="22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120982</xdr:rowOff>
    </xdr:from>
    <xdr:ext cx="736600" cy="259045"/>
    <xdr:sp macro="" textlink="">
      <xdr:nvSpPr>
        <xdr:cNvPr id="70" name="テキスト ボックス 69"/>
        <xdr:cNvSpPr txBox="1"/>
      </xdr:nvSpPr>
      <xdr:spPr>
        <a:xfrm>
          <a:off x="4622800" y="205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60869</xdr:rowOff>
    </xdr:from>
    <xdr:to>
      <xdr:col>22</xdr:col>
      <xdr:colOff>165100</xdr:colOff>
      <xdr:row>13</xdr:row>
      <xdr:rowOff>162469</xdr:rowOff>
    </xdr:to>
    <xdr:sp macro="" textlink="">
      <xdr:nvSpPr>
        <xdr:cNvPr id="71" name="楕円 70"/>
        <xdr:cNvSpPr/>
      </xdr:nvSpPr>
      <xdr:spPr bwMode="auto">
        <a:xfrm>
          <a:off x="4254500" y="23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1196</xdr:rowOff>
    </xdr:from>
    <xdr:ext cx="762000" cy="259045"/>
    <xdr:sp macro="" textlink="">
      <xdr:nvSpPr>
        <xdr:cNvPr id="72" name="テキスト ボックス 71"/>
        <xdr:cNvSpPr txBox="1"/>
      </xdr:nvSpPr>
      <xdr:spPr>
        <a:xfrm>
          <a:off x="3924300" y="210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87889</xdr:rowOff>
    </xdr:from>
    <xdr:to>
      <xdr:col>19</xdr:col>
      <xdr:colOff>38100</xdr:colOff>
      <xdr:row>14</xdr:row>
      <xdr:rowOff>18039</xdr:rowOff>
    </xdr:to>
    <xdr:sp macro="" textlink="">
      <xdr:nvSpPr>
        <xdr:cNvPr id="73" name="楕円 72"/>
        <xdr:cNvSpPr/>
      </xdr:nvSpPr>
      <xdr:spPr bwMode="auto">
        <a:xfrm>
          <a:off x="35560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28216</xdr:rowOff>
    </xdr:from>
    <xdr:ext cx="762000" cy="259045"/>
    <xdr:sp macro="" textlink="">
      <xdr:nvSpPr>
        <xdr:cNvPr id="74" name="テキスト ボックス 73"/>
        <xdr:cNvSpPr txBox="1"/>
      </xdr:nvSpPr>
      <xdr:spPr>
        <a:xfrm>
          <a:off x="3225800" y="21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170871</xdr:rowOff>
    </xdr:from>
    <xdr:to>
      <xdr:col>15</xdr:col>
      <xdr:colOff>101600</xdr:colOff>
      <xdr:row>14</xdr:row>
      <xdr:rowOff>101021</xdr:rowOff>
    </xdr:to>
    <xdr:sp macro="" textlink="">
      <xdr:nvSpPr>
        <xdr:cNvPr id="75" name="楕円 74"/>
        <xdr:cNvSpPr/>
      </xdr:nvSpPr>
      <xdr:spPr bwMode="auto">
        <a:xfrm>
          <a:off x="28575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111198</xdr:rowOff>
    </xdr:from>
    <xdr:ext cx="762000" cy="259045"/>
    <xdr:sp macro="" textlink="">
      <xdr:nvSpPr>
        <xdr:cNvPr id="76" name="テキスト ボックス 75"/>
        <xdr:cNvSpPr txBox="1"/>
      </xdr:nvSpPr>
      <xdr:spPr>
        <a:xfrm>
          <a:off x="25273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242786</xdr:rowOff>
    </xdr:from>
    <xdr:to>
      <xdr:col>29</xdr:col>
      <xdr:colOff>127000</xdr:colOff>
      <xdr:row>35</xdr:row>
      <xdr:rowOff>256692</xdr:rowOff>
    </xdr:to>
    <xdr:cxnSp macro="">
      <xdr:nvCxnSpPr>
        <xdr:cNvPr id="109" name="直線コネクタ 108"/>
        <xdr:cNvCxnSpPr/>
      </xdr:nvCxnSpPr>
      <xdr:spPr bwMode="auto">
        <a:xfrm flipV="1">
          <a:off x="5003800" y="6853136"/>
          <a:ext cx="6477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256692</xdr:rowOff>
    </xdr:from>
    <xdr:to>
      <xdr:col>26</xdr:col>
      <xdr:colOff>50800</xdr:colOff>
      <xdr:row>36</xdr:row>
      <xdr:rowOff>11329</xdr:rowOff>
    </xdr:to>
    <xdr:cxnSp macro="">
      <xdr:nvCxnSpPr>
        <xdr:cNvPr id="112" name="直線コネクタ 111"/>
        <xdr:cNvCxnSpPr/>
      </xdr:nvCxnSpPr>
      <xdr:spPr bwMode="auto">
        <a:xfrm flipV="1">
          <a:off x="4305300" y="6867042"/>
          <a:ext cx="698500" cy="9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11329</xdr:rowOff>
    </xdr:from>
    <xdr:to>
      <xdr:col>22</xdr:col>
      <xdr:colOff>114300</xdr:colOff>
      <xdr:row>36</xdr:row>
      <xdr:rowOff>57353</xdr:rowOff>
    </xdr:to>
    <xdr:cxnSp macro="">
      <xdr:nvCxnSpPr>
        <xdr:cNvPr id="115" name="直線コネクタ 114"/>
        <xdr:cNvCxnSpPr/>
      </xdr:nvCxnSpPr>
      <xdr:spPr bwMode="auto">
        <a:xfrm flipV="1">
          <a:off x="3606800" y="6964579"/>
          <a:ext cx="698500" cy="4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5842</xdr:rowOff>
    </xdr:from>
    <xdr:to>
      <xdr:col>18</xdr:col>
      <xdr:colOff>177800</xdr:colOff>
      <xdr:row>36</xdr:row>
      <xdr:rowOff>57353</xdr:rowOff>
    </xdr:to>
    <xdr:cxnSp macro="">
      <xdr:nvCxnSpPr>
        <xdr:cNvPr id="118" name="直線コネクタ 117"/>
        <xdr:cNvCxnSpPr/>
      </xdr:nvCxnSpPr>
      <xdr:spPr bwMode="auto">
        <a:xfrm>
          <a:off x="2908300" y="6959092"/>
          <a:ext cx="698500" cy="5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191986</xdr:rowOff>
    </xdr:from>
    <xdr:to>
      <xdr:col>29</xdr:col>
      <xdr:colOff>177800</xdr:colOff>
      <xdr:row>35</xdr:row>
      <xdr:rowOff>293586</xdr:rowOff>
    </xdr:to>
    <xdr:sp macro="" textlink="">
      <xdr:nvSpPr>
        <xdr:cNvPr id="128" name="楕円 127"/>
        <xdr:cNvSpPr/>
      </xdr:nvSpPr>
      <xdr:spPr bwMode="auto">
        <a:xfrm>
          <a:off x="5600700" y="680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164063</xdr:rowOff>
    </xdr:from>
    <xdr:ext cx="762000" cy="259045"/>
    <xdr:sp macro="" textlink="">
      <xdr:nvSpPr>
        <xdr:cNvPr id="129" name="人口1人当たり決算額の推移該当値テキスト445"/>
        <xdr:cNvSpPr txBox="1"/>
      </xdr:nvSpPr>
      <xdr:spPr>
        <a:xfrm>
          <a:off x="5740400" y="677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205892</xdr:rowOff>
    </xdr:from>
    <xdr:to>
      <xdr:col>26</xdr:col>
      <xdr:colOff>101600</xdr:colOff>
      <xdr:row>35</xdr:row>
      <xdr:rowOff>307492</xdr:rowOff>
    </xdr:to>
    <xdr:sp macro="" textlink="">
      <xdr:nvSpPr>
        <xdr:cNvPr id="130" name="楕円 129"/>
        <xdr:cNvSpPr/>
      </xdr:nvSpPr>
      <xdr:spPr bwMode="auto">
        <a:xfrm>
          <a:off x="49530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292269</xdr:rowOff>
    </xdr:from>
    <xdr:ext cx="736600" cy="259045"/>
    <xdr:sp macro="" textlink="">
      <xdr:nvSpPr>
        <xdr:cNvPr id="131" name="テキスト ボックス 130"/>
        <xdr:cNvSpPr txBox="1"/>
      </xdr:nvSpPr>
      <xdr:spPr>
        <a:xfrm>
          <a:off x="4622800" y="690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303429</xdr:rowOff>
    </xdr:from>
    <xdr:to>
      <xdr:col>22</xdr:col>
      <xdr:colOff>165100</xdr:colOff>
      <xdr:row>36</xdr:row>
      <xdr:rowOff>62129</xdr:rowOff>
    </xdr:to>
    <xdr:sp macro="" textlink="">
      <xdr:nvSpPr>
        <xdr:cNvPr id="132" name="楕円 131"/>
        <xdr:cNvSpPr/>
      </xdr:nvSpPr>
      <xdr:spPr bwMode="auto">
        <a:xfrm>
          <a:off x="42545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46906</xdr:rowOff>
    </xdr:from>
    <xdr:ext cx="762000" cy="259045"/>
    <xdr:sp macro="" textlink="">
      <xdr:nvSpPr>
        <xdr:cNvPr id="133" name="テキスト ボックス 132"/>
        <xdr:cNvSpPr txBox="1"/>
      </xdr:nvSpPr>
      <xdr:spPr>
        <a:xfrm>
          <a:off x="39243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6553</xdr:rowOff>
    </xdr:from>
    <xdr:to>
      <xdr:col>19</xdr:col>
      <xdr:colOff>38100</xdr:colOff>
      <xdr:row>36</xdr:row>
      <xdr:rowOff>108153</xdr:rowOff>
    </xdr:to>
    <xdr:sp macro="" textlink="">
      <xdr:nvSpPr>
        <xdr:cNvPr id="134" name="楕円 133"/>
        <xdr:cNvSpPr/>
      </xdr:nvSpPr>
      <xdr:spPr bwMode="auto">
        <a:xfrm>
          <a:off x="3556000" y="695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92930</xdr:rowOff>
    </xdr:from>
    <xdr:ext cx="762000" cy="259045"/>
    <xdr:sp macro="" textlink="">
      <xdr:nvSpPr>
        <xdr:cNvPr id="135" name="テキスト ボックス 134"/>
        <xdr:cNvSpPr txBox="1"/>
      </xdr:nvSpPr>
      <xdr:spPr>
        <a:xfrm>
          <a:off x="3225800" y="704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297942</xdr:rowOff>
    </xdr:from>
    <xdr:to>
      <xdr:col>15</xdr:col>
      <xdr:colOff>101600</xdr:colOff>
      <xdr:row>36</xdr:row>
      <xdr:rowOff>56642</xdr:rowOff>
    </xdr:to>
    <xdr:sp macro="" textlink="">
      <xdr:nvSpPr>
        <xdr:cNvPr id="136" name="楕円 135"/>
        <xdr:cNvSpPr/>
      </xdr:nvSpPr>
      <xdr:spPr bwMode="auto">
        <a:xfrm>
          <a:off x="2857500" y="69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41419</xdr:rowOff>
    </xdr:from>
    <xdr:ext cx="762000" cy="259045"/>
    <xdr:sp macro="" textlink="">
      <xdr:nvSpPr>
        <xdr:cNvPr id="137" name="テキスト ボックス 136"/>
        <xdr:cNvSpPr txBox="1"/>
      </xdr:nvSpPr>
      <xdr:spPr>
        <a:xfrm>
          <a:off x="2527300" y="69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161972</xdr:rowOff>
    </xdr:from>
    <xdr:to>
      <xdr:col>24</xdr:col>
      <xdr:colOff>63500</xdr:colOff>
      <xdr:row>33</xdr:row>
      <xdr:rowOff>81505</xdr:rowOff>
    </xdr:to>
    <xdr:cxnSp macro="">
      <xdr:nvCxnSpPr>
        <xdr:cNvPr id="63" name="直線コネクタ 62"/>
        <xdr:cNvCxnSpPr/>
      </xdr:nvCxnSpPr>
      <xdr:spPr>
        <a:xfrm flipV="1">
          <a:off x="3797300" y="5648372"/>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81505</xdr:rowOff>
    </xdr:from>
    <xdr:to>
      <xdr:col>19</xdr:col>
      <xdr:colOff>177800</xdr:colOff>
      <xdr:row>33</xdr:row>
      <xdr:rowOff>115077</xdr:rowOff>
    </xdr:to>
    <xdr:cxnSp macro="">
      <xdr:nvCxnSpPr>
        <xdr:cNvPr id="66" name="直線コネクタ 65"/>
        <xdr:cNvCxnSpPr/>
      </xdr:nvCxnSpPr>
      <xdr:spPr>
        <a:xfrm flipV="1">
          <a:off x="2908300" y="573935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104071</xdr:rowOff>
    </xdr:from>
    <xdr:to>
      <xdr:col>15</xdr:col>
      <xdr:colOff>50800</xdr:colOff>
      <xdr:row>33</xdr:row>
      <xdr:rowOff>115077</xdr:rowOff>
    </xdr:to>
    <xdr:cxnSp macro="">
      <xdr:nvCxnSpPr>
        <xdr:cNvPr id="69" name="直線コネクタ 68"/>
        <xdr:cNvCxnSpPr/>
      </xdr:nvCxnSpPr>
      <xdr:spPr>
        <a:xfrm>
          <a:off x="2019300" y="5761921"/>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104071</xdr:rowOff>
    </xdr:from>
    <xdr:to>
      <xdr:col>10</xdr:col>
      <xdr:colOff>114300</xdr:colOff>
      <xdr:row>34</xdr:row>
      <xdr:rowOff>36111</xdr:rowOff>
    </xdr:to>
    <xdr:cxnSp macro="">
      <xdr:nvCxnSpPr>
        <xdr:cNvPr id="72" name="直線コネクタ 71"/>
        <xdr:cNvCxnSpPr/>
      </xdr:nvCxnSpPr>
      <xdr:spPr>
        <a:xfrm flipV="1">
          <a:off x="1130300" y="5761921"/>
          <a:ext cx="8890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111172</xdr:rowOff>
    </xdr:from>
    <xdr:to>
      <xdr:col>24</xdr:col>
      <xdr:colOff>114300</xdr:colOff>
      <xdr:row>33</xdr:row>
      <xdr:rowOff>41322</xdr:rowOff>
    </xdr:to>
    <xdr:sp macro="" textlink="">
      <xdr:nvSpPr>
        <xdr:cNvPr id="82" name="楕円 81"/>
        <xdr:cNvSpPr/>
      </xdr:nvSpPr>
      <xdr:spPr>
        <a:xfrm>
          <a:off x="4584700" y="5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134049</xdr:rowOff>
    </xdr:from>
    <xdr:ext cx="534377" cy="259045"/>
    <xdr:sp macro="" textlink="">
      <xdr:nvSpPr>
        <xdr:cNvPr id="83" name="人件費該当値テキスト"/>
        <xdr:cNvSpPr txBox="1"/>
      </xdr:nvSpPr>
      <xdr:spPr>
        <a:xfrm>
          <a:off x="4686300" y="544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30705</xdr:rowOff>
    </xdr:from>
    <xdr:to>
      <xdr:col>20</xdr:col>
      <xdr:colOff>38100</xdr:colOff>
      <xdr:row>33</xdr:row>
      <xdr:rowOff>132305</xdr:rowOff>
    </xdr:to>
    <xdr:sp macro="" textlink="">
      <xdr:nvSpPr>
        <xdr:cNvPr id="84" name="楕円 83"/>
        <xdr:cNvSpPr/>
      </xdr:nvSpPr>
      <xdr:spPr>
        <a:xfrm>
          <a:off x="3746500" y="56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148832</xdr:rowOff>
    </xdr:from>
    <xdr:ext cx="534377" cy="259045"/>
    <xdr:sp macro="" textlink="">
      <xdr:nvSpPr>
        <xdr:cNvPr id="85" name="テキスト ボックス 84"/>
        <xdr:cNvSpPr txBox="1"/>
      </xdr:nvSpPr>
      <xdr:spPr>
        <a:xfrm>
          <a:off x="3530111" y="54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64277</xdr:rowOff>
    </xdr:from>
    <xdr:to>
      <xdr:col>15</xdr:col>
      <xdr:colOff>101600</xdr:colOff>
      <xdr:row>33</xdr:row>
      <xdr:rowOff>165877</xdr:rowOff>
    </xdr:to>
    <xdr:sp macro="" textlink="">
      <xdr:nvSpPr>
        <xdr:cNvPr id="86" name="楕円 85"/>
        <xdr:cNvSpPr/>
      </xdr:nvSpPr>
      <xdr:spPr>
        <a:xfrm>
          <a:off x="2857500" y="57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10954</xdr:rowOff>
    </xdr:from>
    <xdr:ext cx="534377" cy="259045"/>
    <xdr:sp macro="" textlink="">
      <xdr:nvSpPr>
        <xdr:cNvPr id="87" name="テキスト ボックス 86"/>
        <xdr:cNvSpPr txBox="1"/>
      </xdr:nvSpPr>
      <xdr:spPr>
        <a:xfrm>
          <a:off x="2641111" y="54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53271</xdr:rowOff>
    </xdr:from>
    <xdr:to>
      <xdr:col>10</xdr:col>
      <xdr:colOff>165100</xdr:colOff>
      <xdr:row>33</xdr:row>
      <xdr:rowOff>154871</xdr:rowOff>
    </xdr:to>
    <xdr:sp macro="" textlink="">
      <xdr:nvSpPr>
        <xdr:cNvPr id="88" name="楕円 87"/>
        <xdr:cNvSpPr/>
      </xdr:nvSpPr>
      <xdr:spPr>
        <a:xfrm>
          <a:off x="1968500" y="57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171398</xdr:rowOff>
    </xdr:from>
    <xdr:ext cx="534377" cy="259045"/>
    <xdr:sp macro="" textlink="">
      <xdr:nvSpPr>
        <xdr:cNvPr id="89" name="テキスト ボックス 88"/>
        <xdr:cNvSpPr txBox="1"/>
      </xdr:nvSpPr>
      <xdr:spPr>
        <a:xfrm>
          <a:off x="1752111" y="548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156761</xdr:rowOff>
    </xdr:from>
    <xdr:to>
      <xdr:col>6</xdr:col>
      <xdr:colOff>38100</xdr:colOff>
      <xdr:row>34</xdr:row>
      <xdr:rowOff>86911</xdr:rowOff>
    </xdr:to>
    <xdr:sp macro="" textlink="">
      <xdr:nvSpPr>
        <xdr:cNvPr id="90" name="楕円 89"/>
        <xdr:cNvSpPr/>
      </xdr:nvSpPr>
      <xdr:spPr>
        <a:xfrm>
          <a:off x="1079500" y="58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103438</xdr:rowOff>
    </xdr:from>
    <xdr:ext cx="534377" cy="259045"/>
    <xdr:sp macro="" textlink="">
      <xdr:nvSpPr>
        <xdr:cNvPr id="91" name="テキスト ボックス 90"/>
        <xdr:cNvSpPr txBox="1"/>
      </xdr:nvSpPr>
      <xdr:spPr>
        <a:xfrm>
          <a:off x="863111" y="55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116405</xdr:rowOff>
    </xdr:from>
    <xdr:to>
      <xdr:col>24</xdr:col>
      <xdr:colOff>63500</xdr:colOff>
      <xdr:row>57</xdr:row>
      <xdr:rowOff>118440</xdr:rowOff>
    </xdr:to>
    <xdr:cxnSp macro="">
      <xdr:nvCxnSpPr>
        <xdr:cNvPr id="119" name="直線コネクタ 118"/>
        <xdr:cNvCxnSpPr/>
      </xdr:nvCxnSpPr>
      <xdr:spPr>
        <a:xfrm>
          <a:off x="3797300" y="9889055"/>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116405</xdr:rowOff>
    </xdr:from>
    <xdr:to>
      <xdr:col>19</xdr:col>
      <xdr:colOff>177800</xdr:colOff>
      <xdr:row>57</xdr:row>
      <xdr:rowOff>162263</xdr:rowOff>
    </xdr:to>
    <xdr:cxnSp macro="">
      <xdr:nvCxnSpPr>
        <xdr:cNvPr id="122" name="直線コネクタ 121"/>
        <xdr:cNvCxnSpPr/>
      </xdr:nvCxnSpPr>
      <xdr:spPr>
        <a:xfrm flipV="1">
          <a:off x="2908300" y="9889055"/>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80356</xdr:rowOff>
    </xdr:from>
    <xdr:to>
      <xdr:col>15</xdr:col>
      <xdr:colOff>50800</xdr:colOff>
      <xdr:row>57</xdr:row>
      <xdr:rowOff>162263</xdr:rowOff>
    </xdr:to>
    <xdr:cxnSp macro="">
      <xdr:nvCxnSpPr>
        <xdr:cNvPr id="125" name="直線コネクタ 124"/>
        <xdr:cNvCxnSpPr/>
      </xdr:nvCxnSpPr>
      <xdr:spPr>
        <a:xfrm>
          <a:off x="2019300" y="9853006"/>
          <a:ext cx="889000" cy="8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80356</xdr:rowOff>
    </xdr:from>
    <xdr:to>
      <xdr:col>10</xdr:col>
      <xdr:colOff>114300</xdr:colOff>
      <xdr:row>57</xdr:row>
      <xdr:rowOff>102324</xdr:rowOff>
    </xdr:to>
    <xdr:cxnSp macro="">
      <xdr:nvCxnSpPr>
        <xdr:cNvPr id="128" name="直線コネクタ 127"/>
        <xdr:cNvCxnSpPr/>
      </xdr:nvCxnSpPr>
      <xdr:spPr>
        <a:xfrm flipV="1">
          <a:off x="1130300" y="9853006"/>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67640</xdr:rowOff>
    </xdr:from>
    <xdr:to>
      <xdr:col>24</xdr:col>
      <xdr:colOff>114300</xdr:colOff>
      <xdr:row>57</xdr:row>
      <xdr:rowOff>169240</xdr:rowOff>
    </xdr:to>
    <xdr:sp macro="" textlink="">
      <xdr:nvSpPr>
        <xdr:cNvPr id="138" name="楕円 137"/>
        <xdr:cNvSpPr/>
      </xdr:nvSpPr>
      <xdr:spPr>
        <a:xfrm>
          <a:off x="45847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46067</xdr:rowOff>
    </xdr:from>
    <xdr:ext cx="534377" cy="259045"/>
    <xdr:sp macro="" textlink="">
      <xdr:nvSpPr>
        <xdr:cNvPr id="139" name="物件費該当値テキスト"/>
        <xdr:cNvSpPr txBox="1"/>
      </xdr:nvSpPr>
      <xdr:spPr>
        <a:xfrm>
          <a:off x="4686300" y="98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65605</xdr:rowOff>
    </xdr:from>
    <xdr:to>
      <xdr:col>20</xdr:col>
      <xdr:colOff>38100</xdr:colOff>
      <xdr:row>57</xdr:row>
      <xdr:rowOff>167205</xdr:rowOff>
    </xdr:to>
    <xdr:sp macro="" textlink="">
      <xdr:nvSpPr>
        <xdr:cNvPr id="140" name="楕円 139"/>
        <xdr:cNvSpPr/>
      </xdr:nvSpPr>
      <xdr:spPr>
        <a:xfrm>
          <a:off x="3746500" y="98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158332</xdr:rowOff>
    </xdr:from>
    <xdr:ext cx="534377" cy="259045"/>
    <xdr:sp macro="" textlink="">
      <xdr:nvSpPr>
        <xdr:cNvPr id="141" name="テキスト ボックス 140"/>
        <xdr:cNvSpPr txBox="1"/>
      </xdr:nvSpPr>
      <xdr:spPr>
        <a:xfrm>
          <a:off x="3530111" y="99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111463</xdr:rowOff>
    </xdr:from>
    <xdr:to>
      <xdr:col>15</xdr:col>
      <xdr:colOff>101600</xdr:colOff>
      <xdr:row>58</xdr:row>
      <xdr:rowOff>41613</xdr:rowOff>
    </xdr:to>
    <xdr:sp macro="" textlink="">
      <xdr:nvSpPr>
        <xdr:cNvPr id="142" name="楕円 141"/>
        <xdr:cNvSpPr/>
      </xdr:nvSpPr>
      <xdr:spPr>
        <a:xfrm>
          <a:off x="2857500" y="98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32740</xdr:rowOff>
    </xdr:from>
    <xdr:ext cx="534377" cy="259045"/>
    <xdr:sp macro="" textlink="">
      <xdr:nvSpPr>
        <xdr:cNvPr id="143" name="テキスト ボックス 142"/>
        <xdr:cNvSpPr txBox="1"/>
      </xdr:nvSpPr>
      <xdr:spPr>
        <a:xfrm>
          <a:off x="2641111" y="99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29556</xdr:rowOff>
    </xdr:from>
    <xdr:to>
      <xdr:col>10</xdr:col>
      <xdr:colOff>165100</xdr:colOff>
      <xdr:row>57</xdr:row>
      <xdr:rowOff>131156</xdr:rowOff>
    </xdr:to>
    <xdr:sp macro="" textlink="">
      <xdr:nvSpPr>
        <xdr:cNvPr id="144" name="楕円 143"/>
        <xdr:cNvSpPr/>
      </xdr:nvSpPr>
      <xdr:spPr>
        <a:xfrm>
          <a:off x="1968500" y="98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147683</xdr:rowOff>
    </xdr:from>
    <xdr:ext cx="534377" cy="259045"/>
    <xdr:sp macro="" textlink="">
      <xdr:nvSpPr>
        <xdr:cNvPr id="145" name="テキスト ボックス 144"/>
        <xdr:cNvSpPr txBox="1"/>
      </xdr:nvSpPr>
      <xdr:spPr>
        <a:xfrm>
          <a:off x="1752111" y="957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51524</xdr:rowOff>
    </xdr:from>
    <xdr:to>
      <xdr:col>6</xdr:col>
      <xdr:colOff>38100</xdr:colOff>
      <xdr:row>57</xdr:row>
      <xdr:rowOff>153124</xdr:rowOff>
    </xdr:to>
    <xdr:sp macro="" textlink="">
      <xdr:nvSpPr>
        <xdr:cNvPr id="146" name="楕円 145"/>
        <xdr:cNvSpPr/>
      </xdr:nvSpPr>
      <xdr:spPr>
        <a:xfrm>
          <a:off x="10795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169651</xdr:rowOff>
    </xdr:from>
    <xdr:ext cx="534377" cy="259045"/>
    <xdr:sp macro="" textlink="">
      <xdr:nvSpPr>
        <xdr:cNvPr id="147" name="テキスト ボックス 146"/>
        <xdr:cNvSpPr txBox="1"/>
      </xdr:nvSpPr>
      <xdr:spPr>
        <a:xfrm>
          <a:off x="863111" y="95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164770</xdr:rowOff>
    </xdr:from>
    <xdr:to>
      <xdr:col>24</xdr:col>
      <xdr:colOff>63500</xdr:colOff>
      <xdr:row>75</xdr:row>
      <xdr:rowOff>64795</xdr:rowOff>
    </xdr:to>
    <xdr:cxnSp macro="">
      <xdr:nvCxnSpPr>
        <xdr:cNvPr id="176" name="直線コネクタ 175"/>
        <xdr:cNvCxnSpPr/>
      </xdr:nvCxnSpPr>
      <xdr:spPr>
        <a:xfrm flipV="1">
          <a:off x="3797300" y="12852070"/>
          <a:ext cx="8382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52070</xdr:rowOff>
    </xdr:from>
    <xdr:to>
      <xdr:col>19</xdr:col>
      <xdr:colOff>177800</xdr:colOff>
      <xdr:row>75</xdr:row>
      <xdr:rowOff>64795</xdr:rowOff>
    </xdr:to>
    <xdr:cxnSp macro="">
      <xdr:nvCxnSpPr>
        <xdr:cNvPr id="179" name="直線コネクタ 178"/>
        <xdr:cNvCxnSpPr/>
      </xdr:nvCxnSpPr>
      <xdr:spPr>
        <a:xfrm>
          <a:off x="2908300" y="12910820"/>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52070</xdr:rowOff>
    </xdr:from>
    <xdr:to>
      <xdr:col>15</xdr:col>
      <xdr:colOff>50800</xdr:colOff>
      <xdr:row>76</xdr:row>
      <xdr:rowOff>98933</xdr:rowOff>
    </xdr:to>
    <xdr:cxnSp macro="">
      <xdr:nvCxnSpPr>
        <xdr:cNvPr id="182" name="直線コネクタ 181"/>
        <xdr:cNvCxnSpPr/>
      </xdr:nvCxnSpPr>
      <xdr:spPr>
        <a:xfrm flipV="1">
          <a:off x="2019300" y="12910820"/>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98933</xdr:rowOff>
    </xdr:from>
    <xdr:to>
      <xdr:col>10</xdr:col>
      <xdr:colOff>114300</xdr:colOff>
      <xdr:row>76</xdr:row>
      <xdr:rowOff>103581</xdr:rowOff>
    </xdr:to>
    <xdr:cxnSp macro="">
      <xdr:nvCxnSpPr>
        <xdr:cNvPr id="185" name="直線コネクタ 184"/>
        <xdr:cNvCxnSpPr/>
      </xdr:nvCxnSpPr>
      <xdr:spPr>
        <a:xfrm flipV="1">
          <a:off x="1130300" y="13129133"/>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113970</xdr:rowOff>
    </xdr:from>
    <xdr:to>
      <xdr:col>24</xdr:col>
      <xdr:colOff>114300</xdr:colOff>
      <xdr:row>75</xdr:row>
      <xdr:rowOff>44120</xdr:rowOff>
    </xdr:to>
    <xdr:sp macro="" textlink="">
      <xdr:nvSpPr>
        <xdr:cNvPr id="195" name="楕円 194"/>
        <xdr:cNvSpPr/>
      </xdr:nvSpPr>
      <xdr:spPr>
        <a:xfrm>
          <a:off x="4584700" y="128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136847</xdr:rowOff>
    </xdr:from>
    <xdr:ext cx="469744" cy="259045"/>
    <xdr:sp macro="" textlink="">
      <xdr:nvSpPr>
        <xdr:cNvPr id="196" name="維持補修費該当値テキスト"/>
        <xdr:cNvSpPr txBox="1"/>
      </xdr:nvSpPr>
      <xdr:spPr>
        <a:xfrm>
          <a:off x="4686300" y="126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13995</xdr:rowOff>
    </xdr:from>
    <xdr:to>
      <xdr:col>20</xdr:col>
      <xdr:colOff>38100</xdr:colOff>
      <xdr:row>75</xdr:row>
      <xdr:rowOff>115595</xdr:rowOff>
    </xdr:to>
    <xdr:sp macro="" textlink="">
      <xdr:nvSpPr>
        <xdr:cNvPr id="197" name="楕円 196"/>
        <xdr:cNvSpPr/>
      </xdr:nvSpPr>
      <xdr:spPr>
        <a:xfrm>
          <a:off x="3746500" y="128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132122</xdr:rowOff>
    </xdr:from>
    <xdr:ext cx="469744" cy="259045"/>
    <xdr:sp macro="" textlink="">
      <xdr:nvSpPr>
        <xdr:cNvPr id="198" name="テキスト ボックス 197"/>
        <xdr:cNvSpPr txBox="1"/>
      </xdr:nvSpPr>
      <xdr:spPr>
        <a:xfrm>
          <a:off x="3562428" y="126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1270</xdr:rowOff>
    </xdr:from>
    <xdr:to>
      <xdr:col>15</xdr:col>
      <xdr:colOff>101600</xdr:colOff>
      <xdr:row>75</xdr:row>
      <xdr:rowOff>102870</xdr:rowOff>
    </xdr:to>
    <xdr:sp macro="" textlink="">
      <xdr:nvSpPr>
        <xdr:cNvPr id="199" name="楕円 198"/>
        <xdr:cNvSpPr/>
      </xdr:nvSpPr>
      <xdr:spPr>
        <a:xfrm>
          <a:off x="2857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119397</xdr:rowOff>
    </xdr:from>
    <xdr:ext cx="469744" cy="259045"/>
    <xdr:sp macro="" textlink="">
      <xdr:nvSpPr>
        <xdr:cNvPr id="200" name="テキスト ボックス 199"/>
        <xdr:cNvSpPr txBox="1"/>
      </xdr:nvSpPr>
      <xdr:spPr>
        <a:xfrm>
          <a:off x="2673428" y="126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48133</xdr:rowOff>
    </xdr:from>
    <xdr:to>
      <xdr:col>10</xdr:col>
      <xdr:colOff>165100</xdr:colOff>
      <xdr:row>76</xdr:row>
      <xdr:rowOff>149733</xdr:rowOff>
    </xdr:to>
    <xdr:sp macro="" textlink="">
      <xdr:nvSpPr>
        <xdr:cNvPr id="201" name="楕円 200"/>
        <xdr:cNvSpPr/>
      </xdr:nvSpPr>
      <xdr:spPr>
        <a:xfrm>
          <a:off x="1968500" y="130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166260</xdr:rowOff>
    </xdr:from>
    <xdr:ext cx="469744" cy="259045"/>
    <xdr:sp macro="" textlink="">
      <xdr:nvSpPr>
        <xdr:cNvPr id="202" name="テキスト ボックス 201"/>
        <xdr:cNvSpPr txBox="1"/>
      </xdr:nvSpPr>
      <xdr:spPr>
        <a:xfrm>
          <a:off x="1784428" y="128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52781</xdr:rowOff>
    </xdr:from>
    <xdr:to>
      <xdr:col>6</xdr:col>
      <xdr:colOff>38100</xdr:colOff>
      <xdr:row>76</xdr:row>
      <xdr:rowOff>154381</xdr:rowOff>
    </xdr:to>
    <xdr:sp macro="" textlink="">
      <xdr:nvSpPr>
        <xdr:cNvPr id="203" name="楕円 202"/>
        <xdr:cNvSpPr/>
      </xdr:nvSpPr>
      <xdr:spPr>
        <a:xfrm>
          <a:off x="1079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170908</xdr:rowOff>
    </xdr:from>
    <xdr:ext cx="469744" cy="259045"/>
    <xdr:sp macro="" textlink="">
      <xdr:nvSpPr>
        <xdr:cNvPr id="204" name="テキスト ボックス 203"/>
        <xdr:cNvSpPr txBox="1"/>
      </xdr:nvSpPr>
      <xdr:spPr>
        <a:xfrm>
          <a:off x="895428" y="1285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88379</xdr:rowOff>
    </xdr:from>
    <xdr:to>
      <xdr:col>24</xdr:col>
      <xdr:colOff>63500</xdr:colOff>
      <xdr:row>95</xdr:row>
      <xdr:rowOff>158381</xdr:rowOff>
    </xdr:to>
    <xdr:cxnSp macro="">
      <xdr:nvCxnSpPr>
        <xdr:cNvPr id="234" name="直線コネクタ 233"/>
        <xdr:cNvCxnSpPr/>
      </xdr:nvCxnSpPr>
      <xdr:spPr>
        <a:xfrm flipV="1">
          <a:off x="3797300" y="16376129"/>
          <a:ext cx="838200" cy="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158381</xdr:rowOff>
    </xdr:from>
    <xdr:to>
      <xdr:col>19</xdr:col>
      <xdr:colOff>177800</xdr:colOff>
      <xdr:row>96</xdr:row>
      <xdr:rowOff>53606</xdr:rowOff>
    </xdr:to>
    <xdr:cxnSp macro="">
      <xdr:nvCxnSpPr>
        <xdr:cNvPr id="237" name="直線コネクタ 236"/>
        <xdr:cNvCxnSpPr/>
      </xdr:nvCxnSpPr>
      <xdr:spPr>
        <a:xfrm flipV="1">
          <a:off x="2908300" y="1644613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40615</xdr:rowOff>
    </xdr:from>
    <xdr:to>
      <xdr:col>15</xdr:col>
      <xdr:colOff>50800</xdr:colOff>
      <xdr:row>96</xdr:row>
      <xdr:rowOff>53606</xdr:rowOff>
    </xdr:to>
    <xdr:cxnSp macro="">
      <xdr:nvCxnSpPr>
        <xdr:cNvPr id="240" name="直線コネクタ 239"/>
        <xdr:cNvCxnSpPr/>
      </xdr:nvCxnSpPr>
      <xdr:spPr>
        <a:xfrm>
          <a:off x="2019300" y="16499815"/>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40615</xdr:rowOff>
    </xdr:from>
    <xdr:to>
      <xdr:col>10</xdr:col>
      <xdr:colOff>114300</xdr:colOff>
      <xdr:row>96</xdr:row>
      <xdr:rowOff>66903</xdr:rowOff>
    </xdr:to>
    <xdr:cxnSp macro="">
      <xdr:nvCxnSpPr>
        <xdr:cNvPr id="243" name="直線コネクタ 242"/>
        <xdr:cNvCxnSpPr/>
      </xdr:nvCxnSpPr>
      <xdr:spPr>
        <a:xfrm flipV="1">
          <a:off x="1130300" y="164998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37579</xdr:rowOff>
    </xdr:from>
    <xdr:to>
      <xdr:col>24</xdr:col>
      <xdr:colOff>114300</xdr:colOff>
      <xdr:row>95</xdr:row>
      <xdr:rowOff>139179</xdr:rowOff>
    </xdr:to>
    <xdr:sp macro="" textlink="">
      <xdr:nvSpPr>
        <xdr:cNvPr id="253" name="楕円 252"/>
        <xdr:cNvSpPr/>
      </xdr:nvSpPr>
      <xdr:spPr>
        <a:xfrm>
          <a:off x="4584700" y="163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16006</xdr:rowOff>
    </xdr:from>
    <xdr:ext cx="599010" cy="259045"/>
    <xdr:sp macro="" textlink="">
      <xdr:nvSpPr>
        <xdr:cNvPr id="254" name="扶助費該当値テキスト"/>
        <xdr:cNvSpPr txBox="1"/>
      </xdr:nvSpPr>
      <xdr:spPr>
        <a:xfrm>
          <a:off x="4686300" y="1630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107581</xdr:rowOff>
    </xdr:from>
    <xdr:to>
      <xdr:col>20</xdr:col>
      <xdr:colOff>38100</xdr:colOff>
      <xdr:row>96</xdr:row>
      <xdr:rowOff>37731</xdr:rowOff>
    </xdr:to>
    <xdr:sp macro="" textlink="">
      <xdr:nvSpPr>
        <xdr:cNvPr id="255" name="楕円 254"/>
        <xdr:cNvSpPr/>
      </xdr:nvSpPr>
      <xdr:spPr>
        <a:xfrm>
          <a:off x="3746500" y="163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28858</xdr:rowOff>
    </xdr:from>
    <xdr:ext cx="599010" cy="259045"/>
    <xdr:sp macro="" textlink="">
      <xdr:nvSpPr>
        <xdr:cNvPr id="256" name="テキスト ボックス 255"/>
        <xdr:cNvSpPr txBox="1"/>
      </xdr:nvSpPr>
      <xdr:spPr>
        <a:xfrm>
          <a:off x="3497795" y="1648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2806</xdr:rowOff>
    </xdr:from>
    <xdr:to>
      <xdr:col>15</xdr:col>
      <xdr:colOff>101600</xdr:colOff>
      <xdr:row>96</xdr:row>
      <xdr:rowOff>104406</xdr:rowOff>
    </xdr:to>
    <xdr:sp macro="" textlink="">
      <xdr:nvSpPr>
        <xdr:cNvPr id="257" name="楕円 256"/>
        <xdr:cNvSpPr/>
      </xdr:nvSpPr>
      <xdr:spPr>
        <a:xfrm>
          <a:off x="2857500" y="16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95533</xdr:rowOff>
    </xdr:from>
    <xdr:ext cx="534377" cy="259045"/>
    <xdr:sp macro="" textlink="">
      <xdr:nvSpPr>
        <xdr:cNvPr id="258" name="テキスト ボックス 257"/>
        <xdr:cNvSpPr txBox="1"/>
      </xdr:nvSpPr>
      <xdr:spPr>
        <a:xfrm>
          <a:off x="2641111" y="165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161265</xdr:rowOff>
    </xdr:from>
    <xdr:to>
      <xdr:col>10</xdr:col>
      <xdr:colOff>165100</xdr:colOff>
      <xdr:row>96</xdr:row>
      <xdr:rowOff>91415</xdr:rowOff>
    </xdr:to>
    <xdr:sp macro="" textlink="">
      <xdr:nvSpPr>
        <xdr:cNvPr id="259" name="楕円 258"/>
        <xdr:cNvSpPr/>
      </xdr:nvSpPr>
      <xdr:spPr>
        <a:xfrm>
          <a:off x="1968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82542</xdr:rowOff>
    </xdr:from>
    <xdr:ext cx="599010" cy="259045"/>
    <xdr:sp macro="" textlink="">
      <xdr:nvSpPr>
        <xdr:cNvPr id="260" name="テキスト ボックス 259"/>
        <xdr:cNvSpPr txBox="1"/>
      </xdr:nvSpPr>
      <xdr:spPr>
        <a:xfrm>
          <a:off x="1719795" y="165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16103</xdr:rowOff>
    </xdr:from>
    <xdr:to>
      <xdr:col>6</xdr:col>
      <xdr:colOff>38100</xdr:colOff>
      <xdr:row>96</xdr:row>
      <xdr:rowOff>117703</xdr:rowOff>
    </xdr:to>
    <xdr:sp macro="" textlink="">
      <xdr:nvSpPr>
        <xdr:cNvPr id="261" name="楕円 260"/>
        <xdr:cNvSpPr/>
      </xdr:nvSpPr>
      <xdr:spPr>
        <a:xfrm>
          <a:off x="1079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108830</xdr:rowOff>
    </xdr:from>
    <xdr:ext cx="534377" cy="259045"/>
    <xdr:sp macro="" textlink="">
      <xdr:nvSpPr>
        <xdr:cNvPr id="262" name="テキスト ボックス 261"/>
        <xdr:cNvSpPr txBox="1"/>
      </xdr:nvSpPr>
      <xdr:spPr>
        <a:xfrm>
          <a:off x="863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132781</xdr:rowOff>
    </xdr:from>
    <xdr:to>
      <xdr:col>55</xdr:col>
      <xdr:colOff>0</xdr:colOff>
      <xdr:row>38</xdr:row>
      <xdr:rowOff>39055</xdr:rowOff>
    </xdr:to>
    <xdr:cxnSp macro="">
      <xdr:nvCxnSpPr>
        <xdr:cNvPr id="291" name="直線コネクタ 290"/>
        <xdr:cNvCxnSpPr/>
      </xdr:nvCxnSpPr>
      <xdr:spPr>
        <a:xfrm flipV="1">
          <a:off x="9639300" y="5790631"/>
          <a:ext cx="8382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39055</xdr:rowOff>
    </xdr:from>
    <xdr:to>
      <xdr:col>50</xdr:col>
      <xdr:colOff>114300</xdr:colOff>
      <xdr:row>38</xdr:row>
      <xdr:rowOff>40449</xdr:rowOff>
    </xdr:to>
    <xdr:cxnSp macro="">
      <xdr:nvCxnSpPr>
        <xdr:cNvPr id="294" name="直線コネクタ 293"/>
        <xdr:cNvCxnSpPr/>
      </xdr:nvCxnSpPr>
      <xdr:spPr>
        <a:xfrm flipV="1">
          <a:off x="8750300" y="6554155"/>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40449</xdr:rowOff>
    </xdr:from>
    <xdr:to>
      <xdr:col>45</xdr:col>
      <xdr:colOff>177800</xdr:colOff>
      <xdr:row>38</xdr:row>
      <xdr:rowOff>46454</xdr:rowOff>
    </xdr:to>
    <xdr:cxnSp macro="">
      <xdr:nvCxnSpPr>
        <xdr:cNvPr id="297" name="直線コネクタ 296"/>
        <xdr:cNvCxnSpPr/>
      </xdr:nvCxnSpPr>
      <xdr:spPr>
        <a:xfrm flipV="1">
          <a:off x="7861300" y="6555549"/>
          <a:ext cx="889000" cy="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46454</xdr:rowOff>
    </xdr:from>
    <xdr:to>
      <xdr:col>41</xdr:col>
      <xdr:colOff>50800</xdr:colOff>
      <xdr:row>38</xdr:row>
      <xdr:rowOff>49708</xdr:rowOff>
    </xdr:to>
    <xdr:cxnSp macro="">
      <xdr:nvCxnSpPr>
        <xdr:cNvPr id="300" name="直線コネクタ 299"/>
        <xdr:cNvCxnSpPr/>
      </xdr:nvCxnSpPr>
      <xdr:spPr>
        <a:xfrm flipV="1">
          <a:off x="6972300" y="6561554"/>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81981</xdr:rowOff>
    </xdr:from>
    <xdr:to>
      <xdr:col>55</xdr:col>
      <xdr:colOff>50800</xdr:colOff>
      <xdr:row>34</xdr:row>
      <xdr:rowOff>12131</xdr:rowOff>
    </xdr:to>
    <xdr:sp macro="" textlink="">
      <xdr:nvSpPr>
        <xdr:cNvPr id="310" name="楕円 309"/>
        <xdr:cNvSpPr/>
      </xdr:nvSpPr>
      <xdr:spPr>
        <a:xfrm>
          <a:off x="10426700" y="57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168358</xdr:rowOff>
    </xdr:from>
    <xdr:ext cx="599010" cy="259045"/>
    <xdr:sp macro="" textlink="">
      <xdr:nvSpPr>
        <xdr:cNvPr id="311" name="補助費等該当値テキスト"/>
        <xdr:cNvSpPr txBox="1"/>
      </xdr:nvSpPr>
      <xdr:spPr>
        <a:xfrm>
          <a:off x="10528300" y="565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159705</xdr:rowOff>
    </xdr:from>
    <xdr:to>
      <xdr:col>50</xdr:col>
      <xdr:colOff>165100</xdr:colOff>
      <xdr:row>38</xdr:row>
      <xdr:rowOff>89855</xdr:rowOff>
    </xdr:to>
    <xdr:sp macro="" textlink="">
      <xdr:nvSpPr>
        <xdr:cNvPr id="312" name="楕円 311"/>
        <xdr:cNvSpPr/>
      </xdr:nvSpPr>
      <xdr:spPr>
        <a:xfrm>
          <a:off x="9588500" y="65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80982</xdr:rowOff>
    </xdr:from>
    <xdr:ext cx="534377" cy="259045"/>
    <xdr:sp macro="" textlink="">
      <xdr:nvSpPr>
        <xdr:cNvPr id="313" name="テキスト ボックス 312"/>
        <xdr:cNvSpPr txBox="1"/>
      </xdr:nvSpPr>
      <xdr:spPr>
        <a:xfrm>
          <a:off x="9372111" y="65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161099</xdr:rowOff>
    </xdr:from>
    <xdr:to>
      <xdr:col>46</xdr:col>
      <xdr:colOff>38100</xdr:colOff>
      <xdr:row>38</xdr:row>
      <xdr:rowOff>91249</xdr:rowOff>
    </xdr:to>
    <xdr:sp macro="" textlink="">
      <xdr:nvSpPr>
        <xdr:cNvPr id="314" name="楕円 313"/>
        <xdr:cNvSpPr/>
      </xdr:nvSpPr>
      <xdr:spPr>
        <a:xfrm>
          <a:off x="8699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82376</xdr:rowOff>
    </xdr:from>
    <xdr:ext cx="534377" cy="259045"/>
    <xdr:sp macro="" textlink="">
      <xdr:nvSpPr>
        <xdr:cNvPr id="315" name="テキスト ボックス 314"/>
        <xdr:cNvSpPr txBox="1"/>
      </xdr:nvSpPr>
      <xdr:spPr>
        <a:xfrm>
          <a:off x="8483111" y="65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167104</xdr:rowOff>
    </xdr:from>
    <xdr:to>
      <xdr:col>41</xdr:col>
      <xdr:colOff>101600</xdr:colOff>
      <xdr:row>38</xdr:row>
      <xdr:rowOff>97254</xdr:rowOff>
    </xdr:to>
    <xdr:sp macro="" textlink="">
      <xdr:nvSpPr>
        <xdr:cNvPr id="316" name="楕円 315"/>
        <xdr:cNvSpPr/>
      </xdr:nvSpPr>
      <xdr:spPr>
        <a:xfrm>
          <a:off x="7810500" y="65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88381</xdr:rowOff>
    </xdr:from>
    <xdr:ext cx="534377" cy="259045"/>
    <xdr:sp macro="" textlink="">
      <xdr:nvSpPr>
        <xdr:cNvPr id="317" name="テキスト ボックス 316"/>
        <xdr:cNvSpPr txBox="1"/>
      </xdr:nvSpPr>
      <xdr:spPr>
        <a:xfrm>
          <a:off x="7594111" y="66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170358</xdr:rowOff>
    </xdr:from>
    <xdr:to>
      <xdr:col>36</xdr:col>
      <xdr:colOff>165100</xdr:colOff>
      <xdr:row>38</xdr:row>
      <xdr:rowOff>100508</xdr:rowOff>
    </xdr:to>
    <xdr:sp macro="" textlink="">
      <xdr:nvSpPr>
        <xdr:cNvPr id="318" name="楕円 317"/>
        <xdr:cNvSpPr/>
      </xdr:nvSpPr>
      <xdr:spPr>
        <a:xfrm>
          <a:off x="6921500" y="65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91635</xdr:rowOff>
    </xdr:from>
    <xdr:ext cx="534377" cy="259045"/>
    <xdr:sp macro="" textlink="">
      <xdr:nvSpPr>
        <xdr:cNvPr id="319" name="テキスト ボックス 318"/>
        <xdr:cNvSpPr txBox="1"/>
      </xdr:nvSpPr>
      <xdr:spPr>
        <a:xfrm>
          <a:off x="6705111" y="66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8843</xdr:rowOff>
    </xdr:from>
    <xdr:to>
      <xdr:col>55</xdr:col>
      <xdr:colOff>0</xdr:colOff>
      <xdr:row>58</xdr:row>
      <xdr:rowOff>59984</xdr:rowOff>
    </xdr:to>
    <xdr:cxnSp macro="">
      <xdr:nvCxnSpPr>
        <xdr:cNvPr id="351" name="直線コネクタ 350"/>
        <xdr:cNvCxnSpPr/>
      </xdr:nvCxnSpPr>
      <xdr:spPr>
        <a:xfrm flipV="1">
          <a:off x="9639300" y="9781493"/>
          <a:ext cx="838200" cy="2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20910</xdr:rowOff>
    </xdr:from>
    <xdr:to>
      <xdr:col>50</xdr:col>
      <xdr:colOff>114300</xdr:colOff>
      <xdr:row>58</xdr:row>
      <xdr:rowOff>59984</xdr:rowOff>
    </xdr:to>
    <xdr:cxnSp macro="">
      <xdr:nvCxnSpPr>
        <xdr:cNvPr id="354" name="直線コネクタ 353"/>
        <xdr:cNvCxnSpPr/>
      </xdr:nvCxnSpPr>
      <xdr:spPr>
        <a:xfrm>
          <a:off x="8750300" y="9965010"/>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20910</xdr:rowOff>
    </xdr:from>
    <xdr:to>
      <xdr:col>45</xdr:col>
      <xdr:colOff>177800</xdr:colOff>
      <xdr:row>58</xdr:row>
      <xdr:rowOff>139831</xdr:rowOff>
    </xdr:to>
    <xdr:cxnSp macro="">
      <xdr:nvCxnSpPr>
        <xdr:cNvPr id="357" name="直線コネクタ 356"/>
        <xdr:cNvCxnSpPr/>
      </xdr:nvCxnSpPr>
      <xdr:spPr>
        <a:xfrm flipV="1">
          <a:off x="7861300" y="9965010"/>
          <a:ext cx="889000" cy="1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139831</xdr:rowOff>
    </xdr:from>
    <xdr:to>
      <xdr:col>41</xdr:col>
      <xdr:colOff>50800</xdr:colOff>
      <xdr:row>59</xdr:row>
      <xdr:rowOff>42022</xdr:rowOff>
    </xdr:to>
    <xdr:cxnSp macro="">
      <xdr:nvCxnSpPr>
        <xdr:cNvPr id="360" name="直線コネクタ 359"/>
        <xdr:cNvCxnSpPr/>
      </xdr:nvCxnSpPr>
      <xdr:spPr>
        <a:xfrm flipV="1">
          <a:off x="6972300" y="10083931"/>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129493</xdr:rowOff>
    </xdr:from>
    <xdr:to>
      <xdr:col>55</xdr:col>
      <xdr:colOff>50800</xdr:colOff>
      <xdr:row>57</xdr:row>
      <xdr:rowOff>59643</xdr:rowOff>
    </xdr:to>
    <xdr:sp macro="" textlink="">
      <xdr:nvSpPr>
        <xdr:cNvPr id="370" name="楕円 369"/>
        <xdr:cNvSpPr/>
      </xdr:nvSpPr>
      <xdr:spPr>
        <a:xfrm>
          <a:off x="10426700" y="9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107920</xdr:rowOff>
    </xdr:from>
    <xdr:ext cx="534377" cy="259045"/>
    <xdr:sp macro="" textlink="">
      <xdr:nvSpPr>
        <xdr:cNvPr id="371" name="普通建設事業費該当値テキスト"/>
        <xdr:cNvSpPr txBox="1"/>
      </xdr:nvSpPr>
      <xdr:spPr>
        <a:xfrm>
          <a:off x="10528300" y="97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9184</xdr:rowOff>
    </xdr:from>
    <xdr:to>
      <xdr:col>50</xdr:col>
      <xdr:colOff>165100</xdr:colOff>
      <xdr:row>58</xdr:row>
      <xdr:rowOff>110784</xdr:rowOff>
    </xdr:to>
    <xdr:sp macro="" textlink="">
      <xdr:nvSpPr>
        <xdr:cNvPr id="372" name="楕円 371"/>
        <xdr:cNvSpPr/>
      </xdr:nvSpPr>
      <xdr:spPr>
        <a:xfrm>
          <a:off x="9588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101911</xdr:rowOff>
    </xdr:from>
    <xdr:ext cx="534377" cy="259045"/>
    <xdr:sp macro="" textlink="">
      <xdr:nvSpPr>
        <xdr:cNvPr id="373" name="テキスト ボックス 372"/>
        <xdr:cNvSpPr txBox="1"/>
      </xdr:nvSpPr>
      <xdr:spPr>
        <a:xfrm>
          <a:off x="9372111" y="100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141560</xdr:rowOff>
    </xdr:from>
    <xdr:to>
      <xdr:col>46</xdr:col>
      <xdr:colOff>38100</xdr:colOff>
      <xdr:row>58</xdr:row>
      <xdr:rowOff>71710</xdr:rowOff>
    </xdr:to>
    <xdr:sp macro="" textlink="">
      <xdr:nvSpPr>
        <xdr:cNvPr id="374" name="楕円 373"/>
        <xdr:cNvSpPr/>
      </xdr:nvSpPr>
      <xdr:spPr>
        <a:xfrm>
          <a:off x="8699500" y="99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62837</xdr:rowOff>
    </xdr:from>
    <xdr:ext cx="534377" cy="259045"/>
    <xdr:sp macro="" textlink="">
      <xdr:nvSpPr>
        <xdr:cNvPr id="375" name="テキスト ボックス 374"/>
        <xdr:cNvSpPr txBox="1"/>
      </xdr:nvSpPr>
      <xdr:spPr>
        <a:xfrm>
          <a:off x="8483111" y="100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89031</xdr:rowOff>
    </xdr:from>
    <xdr:to>
      <xdr:col>41</xdr:col>
      <xdr:colOff>101600</xdr:colOff>
      <xdr:row>59</xdr:row>
      <xdr:rowOff>19181</xdr:rowOff>
    </xdr:to>
    <xdr:sp macro="" textlink="">
      <xdr:nvSpPr>
        <xdr:cNvPr id="376" name="楕円 375"/>
        <xdr:cNvSpPr/>
      </xdr:nvSpPr>
      <xdr:spPr>
        <a:xfrm>
          <a:off x="7810500" y="100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10308</xdr:rowOff>
    </xdr:from>
    <xdr:ext cx="534377" cy="259045"/>
    <xdr:sp macro="" textlink="">
      <xdr:nvSpPr>
        <xdr:cNvPr id="377" name="テキスト ボックス 376"/>
        <xdr:cNvSpPr txBox="1"/>
      </xdr:nvSpPr>
      <xdr:spPr>
        <a:xfrm>
          <a:off x="7594111" y="101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162672</xdr:rowOff>
    </xdr:from>
    <xdr:to>
      <xdr:col>36</xdr:col>
      <xdr:colOff>165100</xdr:colOff>
      <xdr:row>59</xdr:row>
      <xdr:rowOff>92822</xdr:rowOff>
    </xdr:to>
    <xdr:sp macro="" textlink="">
      <xdr:nvSpPr>
        <xdr:cNvPr id="378" name="楕円 377"/>
        <xdr:cNvSpPr/>
      </xdr:nvSpPr>
      <xdr:spPr>
        <a:xfrm>
          <a:off x="6921500" y="10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83949</xdr:rowOff>
    </xdr:from>
    <xdr:ext cx="534377" cy="259045"/>
    <xdr:sp macro="" textlink="">
      <xdr:nvSpPr>
        <xdr:cNvPr id="379" name="テキスト ボックス 378"/>
        <xdr:cNvSpPr txBox="1"/>
      </xdr:nvSpPr>
      <xdr:spPr>
        <a:xfrm>
          <a:off x="6705111" y="101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1008</xdr:rowOff>
    </xdr:from>
    <xdr:to>
      <xdr:col>55</xdr:col>
      <xdr:colOff>0</xdr:colOff>
      <xdr:row>77</xdr:row>
      <xdr:rowOff>134351</xdr:rowOff>
    </xdr:to>
    <xdr:cxnSp macro="">
      <xdr:nvCxnSpPr>
        <xdr:cNvPr id="406" name="直線コネクタ 405"/>
        <xdr:cNvCxnSpPr/>
      </xdr:nvCxnSpPr>
      <xdr:spPr>
        <a:xfrm flipV="1">
          <a:off x="9639300" y="13202658"/>
          <a:ext cx="838200" cy="1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134351</xdr:rowOff>
    </xdr:from>
    <xdr:to>
      <xdr:col>50</xdr:col>
      <xdr:colOff>114300</xdr:colOff>
      <xdr:row>78</xdr:row>
      <xdr:rowOff>43574</xdr:rowOff>
    </xdr:to>
    <xdr:cxnSp macro="">
      <xdr:nvCxnSpPr>
        <xdr:cNvPr id="409" name="直線コネクタ 408"/>
        <xdr:cNvCxnSpPr/>
      </xdr:nvCxnSpPr>
      <xdr:spPr>
        <a:xfrm flipV="1">
          <a:off x="8750300" y="13336001"/>
          <a:ext cx="889000" cy="8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43574</xdr:rowOff>
    </xdr:from>
    <xdr:to>
      <xdr:col>45</xdr:col>
      <xdr:colOff>177800</xdr:colOff>
      <xdr:row>78</xdr:row>
      <xdr:rowOff>72789</xdr:rowOff>
    </xdr:to>
    <xdr:cxnSp macro="">
      <xdr:nvCxnSpPr>
        <xdr:cNvPr id="412" name="直線コネクタ 411"/>
        <xdr:cNvCxnSpPr/>
      </xdr:nvCxnSpPr>
      <xdr:spPr>
        <a:xfrm flipV="1">
          <a:off x="7861300" y="13416674"/>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72789</xdr:rowOff>
    </xdr:from>
    <xdr:to>
      <xdr:col>41</xdr:col>
      <xdr:colOff>50800</xdr:colOff>
      <xdr:row>78</xdr:row>
      <xdr:rowOff>86779</xdr:rowOff>
    </xdr:to>
    <xdr:cxnSp macro="">
      <xdr:nvCxnSpPr>
        <xdr:cNvPr id="415" name="直線コネクタ 414"/>
        <xdr:cNvCxnSpPr/>
      </xdr:nvCxnSpPr>
      <xdr:spPr>
        <a:xfrm flipV="1">
          <a:off x="6972300" y="13445889"/>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121658</xdr:rowOff>
    </xdr:from>
    <xdr:to>
      <xdr:col>55</xdr:col>
      <xdr:colOff>50800</xdr:colOff>
      <xdr:row>77</xdr:row>
      <xdr:rowOff>51808</xdr:rowOff>
    </xdr:to>
    <xdr:sp macro="" textlink="">
      <xdr:nvSpPr>
        <xdr:cNvPr id="425" name="楕円 424"/>
        <xdr:cNvSpPr/>
      </xdr:nvSpPr>
      <xdr:spPr>
        <a:xfrm>
          <a:off x="10426700" y="131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100085</xdr:rowOff>
    </xdr:from>
    <xdr:ext cx="534377" cy="259045"/>
    <xdr:sp macro="" textlink="">
      <xdr:nvSpPr>
        <xdr:cNvPr id="426" name="普通建設事業費 （ うち新規整備　）該当値テキスト"/>
        <xdr:cNvSpPr txBox="1"/>
      </xdr:nvSpPr>
      <xdr:spPr>
        <a:xfrm>
          <a:off x="10528300" y="131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83551</xdr:rowOff>
    </xdr:from>
    <xdr:to>
      <xdr:col>50</xdr:col>
      <xdr:colOff>165100</xdr:colOff>
      <xdr:row>78</xdr:row>
      <xdr:rowOff>13701</xdr:rowOff>
    </xdr:to>
    <xdr:sp macro="" textlink="">
      <xdr:nvSpPr>
        <xdr:cNvPr id="427" name="楕円 426"/>
        <xdr:cNvSpPr/>
      </xdr:nvSpPr>
      <xdr:spPr>
        <a:xfrm>
          <a:off x="9588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4828</xdr:rowOff>
    </xdr:from>
    <xdr:ext cx="469744" cy="259045"/>
    <xdr:sp macro="" textlink="">
      <xdr:nvSpPr>
        <xdr:cNvPr id="428" name="テキスト ボックス 427"/>
        <xdr:cNvSpPr txBox="1"/>
      </xdr:nvSpPr>
      <xdr:spPr>
        <a:xfrm>
          <a:off x="9404428" y="133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164224</xdr:rowOff>
    </xdr:from>
    <xdr:to>
      <xdr:col>46</xdr:col>
      <xdr:colOff>38100</xdr:colOff>
      <xdr:row>78</xdr:row>
      <xdr:rowOff>94374</xdr:rowOff>
    </xdr:to>
    <xdr:sp macro="" textlink="">
      <xdr:nvSpPr>
        <xdr:cNvPr id="429" name="楕円 428"/>
        <xdr:cNvSpPr/>
      </xdr:nvSpPr>
      <xdr:spPr>
        <a:xfrm>
          <a:off x="8699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85501</xdr:rowOff>
    </xdr:from>
    <xdr:ext cx="469744" cy="259045"/>
    <xdr:sp macro="" textlink="">
      <xdr:nvSpPr>
        <xdr:cNvPr id="430" name="テキスト ボックス 429"/>
        <xdr:cNvSpPr txBox="1"/>
      </xdr:nvSpPr>
      <xdr:spPr>
        <a:xfrm>
          <a:off x="8515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21989</xdr:rowOff>
    </xdr:from>
    <xdr:to>
      <xdr:col>41</xdr:col>
      <xdr:colOff>101600</xdr:colOff>
      <xdr:row>78</xdr:row>
      <xdr:rowOff>123589</xdr:rowOff>
    </xdr:to>
    <xdr:sp macro="" textlink="">
      <xdr:nvSpPr>
        <xdr:cNvPr id="431" name="楕円 430"/>
        <xdr:cNvSpPr/>
      </xdr:nvSpPr>
      <xdr:spPr>
        <a:xfrm>
          <a:off x="7810500" y="133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114716</xdr:rowOff>
    </xdr:from>
    <xdr:ext cx="469744" cy="259045"/>
    <xdr:sp macro="" textlink="">
      <xdr:nvSpPr>
        <xdr:cNvPr id="432" name="テキスト ボックス 431"/>
        <xdr:cNvSpPr txBox="1"/>
      </xdr:nvSpPr>
      <xdr:spPr>
        <a:xfrm>
          <a:off x="7626428" y="1348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35979</xdr:rowOff>
    </xdr:from>
    <xdr:to>
      <xdr:col>36</xdr:col>
      <xdr:colOff>165100</xdr:colOff>
      <xdr:row>78</xdr:row>
      <xdr:rowOff>137579</xdr:rowOff>
    </xdr:to>
    <xdr:sp macro="" textlink="">
      <xdr:nvSpPr>
        <xdr:cNvPr id="433" name="楕円 432"/>
        <xdr:cNvSpPr/>
      </xdr:nvSpPr>
      <xdr:spPr>
        <a:xfrm>
          <a:off x="6921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128706</xdr:rowOff>
    </xdr:from>
    <xdr:ext cx="469744" cy="259045"/>
    <xdr:sp macro="" textlink="">
      <xdr:nvSpPr>
        <xdr:cNvPr id="434" name="テキスト ボックス 433"/>
        <xdr:cNvSpPr txBox="1"/>
      </xdr:nvSpPr>
      <xdr:spPr>
        <a:xfrm>
          <a:off x="6737428" y="135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168928</xdr:rowOff>
    </xdr:from>
    <xdr:to>
      <xdr:col>55</xdr:col>
      <xdr:colOff>0</xdr:colOff>
      <xdr:row>97</xdr:row>
      <xdr:rowOff>97752</xdr:rowOff>
    </xdr:to>
    <xdr:cxnSp macro="">
      <xdr:nvCxnSpPr>
        <xdr:cNvPr id="465" name="直線コネクタ 464"/>
        <xdr:cNvCxnSpPr/>
      </xdr:nvCxnSpPr>
      <xdr:spPr>
        <a:xfrm flipV="1">
          <a:off x="9639300" y="16628128"/>
          <a:ext cx="838200" cy="10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40945</xdr:rowOff>
    </xdr:from>
    <xdr:to>
      <xdr:col>50</xdr:col>
      <xdr:colOff>114300</xdr:colOff>
      <xdr:row>97</xdr:row>
      <xdr:rowOff>97752</xdr:rowOff>
    </xdr:to>
    <xdr:cxnSp macro="">
      <xdr:nvCxnSpPr>
        <xdr:cNvPr id="468" name="直線コネクタ 467"/>
        <xdr:cNvCxnSpPr/>
      </xdr:nvCxnSpPr>
      <xdr:spPr>
        <a:xfrm>
          <a:off x="8750300" y="16671595"/>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40945</xdr:rowOff>
    </xdr:from>
    <xdr:to>
      <xdr:col>45</xdr:col>
      <xdr:colOff>177800</xdr:colOff>
      <xdr:row>97</xdr:row>
      <xdr:rowOff>117346</xdr:rowOff>
    </xdr:to>
    <xdr:cxnSp macro="">
      <xdr:nvCxnSpPr>
        <xdr:cNvPr id="471" name="直線コネクタ 470"/>
        <xdr:cNvCxnSpPr/>
      </xdr:nvCxnSpPr>
      <xdr:spPr>
        <a:xfrm flipV="1">
          <a:off x="7861300" y="16671595"/>
          <a:ext cx="889000" cy="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117346</xdr:rowOff>
    </xdr:from>
    <xdr:to>
      <xdr:col>41</xdr:col>
      <xdr:colOff>50800</xdr:colOff>
      <xdr:row>97</xdr:row>
      <xdr:rowOff>169140</xdr:rowOff>
    </xdr:to>
    <xdr:cxnSp macro="">
      <xdr:nvCxnSpPr>
        <xdr:cNvPr id="474" name="直線コネクタ 473"/>
        <xdr:cNvCxnSpPr/>
      </xdr:nvCxnSpPr>
      <xdr:spPr>
        <a:xfrm flipV="1">
          <a:off x="6972300" y="16747996"/>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118128</xdr:rowOff>
    </xdr:from>
    <xdr:to>
      <xdr:col>55</xdr:col>
      <xdr:colOff>50800</xdr:colOff>
      <xdr:row>97</xdr:row>
      <xdr:rowOff>48278</xdr:rowOff>
    </xdr:to>
    <xdr:sp macro="" textlink="">
      <xdr:nvSpPr>
        <xdr:cNvPr id="484" name="楕円 483"/>
        <xdr:cNvSpPr/>
      </xdr:nvSpPr>
      <xdr:spPr>
        <a:xfrm>
          <a:off x="10426700" y="165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96555</xdr:rowOff>
    </xdr:from>
    <xdr:ext cx="534377" cy="259045"/>
    <xdr:sp macro="" textlink="">
      <xdr:nvSpPr>
        <xdr:cNvPr id="485" name="普通建設事業費 （ うち更新整備　）該当値テキスト"/>
        <xdr:cNvSpPr txBox="1"/>
      </xdr:nvSpPr>
      <xdr:spPr>
        <a:xfrm>
          <a:off x="10528300"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46952</xdr:rowOff>
    </xdr:from>
    <xdr:to>
      <xdr:col>50</xdr:col>
      <xdr:colOff>165100</xdr:colOff>
      <xdr:row>97</xdr:row>
      <xdr:rowOff>148552</xdr:rowOff>
    </xdr:to>
    <xdr:sp macro="" textlink="">
      <xdr:nvSpPr>
        <xdr:cNvPr id="486" name="楕円 485"/>
        <xdr:cNvSpPr/>
      </xdr:nvSpPr>
      <xdr:spPr>
        <a:xfrm>
          <a:off x="95885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139679</xdr:rowOff>
    </xdr:from>
    <xdr:ext cx="534377" cy="259045"/>
    <xdr:sp macro="" textlink="">
      <xdr:nvSpPr>
        <xdr:cNvPr id="487" name="テキスト ボックス 486"/>
        <xdr:cNvSpPr txBox="1"/>
      </xdr:nvSpPr>
      <xdr:spPr>
        <a:xfrm>
          <a:off x="9372111" y="167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161595</xdr:rowOff>
    </xdr:from>
    <xdr:to>
      <xdr:col>46</xdr:col>
      <xdr:colOff>38100</xdr:colOff>
      <xdr:row>97</xdr:row>
      <xdr:rowOff>91745</xdr:rowOff>
    </xdr:to>
    <xdr:sp macro="" textlink="">
      <xdr:nvSpPr>
        <xdr:cNvPr id="488" name="楕円 487"/>
        <xdr:cNvSpPr/>
      </xdr:nvSpPr>
      <xdr:spPr>
        <a:xfrm>
          <a:off x="8699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82872</xdr:rowOff>
    </xdr:from>
    <xdr:ext cx="534377" cy="259045"/>
    <xdr:sp macro="" textlink="">
      <xdr:nvSpPr>
        <xdr:cNvPr id="489" name="テキスト ボックス 488"/>
        <xdr:cNvSpPr txBox="1"/>
      </xdr:nvSpPr>
      <xdr:spPr>
        <a:xfrm>
          <a:off x="8483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66546</xdr:rowOff>
    </xdr:from>
    <xdr:to>
      <xdr:col>41</xdr:col>
      <xdr:colOff>101600</xdr:colOff>
      <xdr:row>97</xdr:row>
      <xdr:rowOff>168146</xdr:rowOff>
    </xdr:to>
    <xdr:sp macro="" textlink="">
      <xdr:nvSpPr>
        <xdr:cNvPr id="490" name="楕円 489"/>
        <xdr:cNvSpPr/>
      </xdr:nvSpPr>
      <xdr:spPr>
        <a:xfrm>
          <a:off x="7810500" y="166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159273</xdr:rowOff>
    </xdr:from>
    <xdr:ext cx="534377" cy="259045"/>
    <xdr:sp macro="" textlink="">
      <xdr:nvSpPr>
        <xdr:cNvPr id="491" name="テキスト ボックス 490"/>
        <xdr:cNvSpPr txBox="1"/>
      </xdr:nvSpPr>
      <xdr:spPr>
        <a:xfrm>
          <a:off x="7594111" y="167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118340</xdr:rowOff>
    </xdr:from>
    <xdr:to>
      <xdr:col>36</xdr:col>
      <xdr:colOff>165100</xdr:colOff>
      <xdr:row>98</xdr:row>
      <xdr:rowOff>48490</xdr:rowOff>
    </xdr:to>
    <xdr:sp macro="" textlink="">
      <xdr:nvSpPr>
        <xdr:cNvPr id="492" name="楕円 491"/>
        <xdr:cNvSpPr/>
      </xdr:nvSpPr>
      <xdr:spPr>
        <a:xfrm>
          <a:off x="6921500" y="167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39617</xdr:rowOff>
    </xdr:from>
    <xdr:ext cx="534377" cy="259045"/>
    <xdr:sp macro="" textlink="">
      <xdr:nvSpPr>
        <xdr:cNvPr id="493" name="テキスト ボックス 492"/>
        <xdr:cNvSpPr txBox="1"/>
      </xdr:nvSpPr>
      <xdr:spPr>
        <a:xfrm>
          <a:off x="6705111" y="168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43879</xdr:rowOff>
    </xdr:from>
    <xdr:to>
      <xdr:col>85</xdr:col>
      <xdr:colOff>127000</xdr:colOff>
      <xdr:row>39</xdr:row>
      <xdr:rowOff>43897</xdr:rowOff>
    </xdr:to>
    <xdr:cxnSp macro="">
      <xdr:nvCxnSpPr>
        <xdr:cNvPr id="522" name="直線コネクタ 521"/>
        <xdr:cNvCxnSpPr/>
      </xdr:nvCxnSpPr>
      <xdr:spPr>
        <a:xfrm flipV="1">
          <a:off x="15481300" y="6730429"/>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43897</xdr:rowOff>
    </xdr:from>
    <xdr:to>
      <xdr:col>81</xdr:col>
      <xdr:colOff>50800</xdr:colOff>
      <xdr:row>39</xdr:row>
      <xdr:rowOff>44241</xdr:rowOff>
    </xdr:to>
    <xdr:cxnSp macro="">
      <xdr:nvCxnSpPr>
        <xdr:cNvPr id="525" name="直線コネクタ 524"/>
        <xdr:cNvCxnSpPr/>
      </xdr:nvCxnSpPr>
      <xdr:spPr>
        <a:xfrm flipV="1">
          <a:off x="14592300" y="673044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44241</xdr:rowOff>
    </xdr:from>
    <xdr:to>
      <xdr:col>76</xdr:col>
      <xdr:colOff>114300</xdr:colOff>
      <xdr:row>39</xdr:row>
      <xdr:rowOff>44431</xdr:rowOff>
    </xdr:to>
    <xdr:cxnSp macro="">
      <xdr:nvCxnSpPr>
        <xdr:cNvPr id="528" name="直線コネクタ 527"/>
        <xdr:cNvCxnSpPr/>
      </xdr:nvCxnSpPr>
      <xdr:spPr>
        <a:xfrm flipV="1">
          <a:off x="13703300" y="67307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44450</xdr:rowOff>
    </xdr:to>
    <xdr:cxnSp macro="">
      <xdr:nvCxnSpPr>
        <xdr:cNvPr id="531" name="直線コネクタ 530"/>
        <xdr:cNvCxnSpPr/>
      </xdr:nvCxnSpPr>
      <xdr:spPr>
        <a:xfrm flipV="1">
          <a:off x="1281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164529</xdr:rowOff>
    </xdr:from>
    <xdr:to>
      <xdr:col>85</xdr:col>
      <xdr:colOff>177800</xdr:colOff>
      <xdr:row>39</xdr:row>
      <xdr:rowOff>94679</xdr:rowOff>
    </xdr:to>
    <xdr:sp macro="" textlink="">
      <xdr:nvSpPr>
        <xdr:cNvPr id="541" name="楕円 540"/>
        <xdr:cNvSpPr/>
      </xdr:nvSpPr>
      <xdr:spPr>
        <a:xfrm>
          <a:off x="16268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13932" cy="259045"/>
    <xdr:sp macro="" textlink="">
      <xdr:nvSpPr>
        <xdr:cNvPr id="542" name="災害復旧事業費該当値テキスト"/>
        <xdr:cNvSpPr txBox="1"/>
      </xdr:nvSpPr>
      <xdr:spPr>
        <a:xfrm>
          <a:off x="16370300" y="6601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164547</xdr:rowOff>
    </xdr:from>
    <xdr:to>
      <xdr:col>81</xdr:col>
      <xdr:colOff>101600</xdr:colOff>
      <xdr:row>39</xdr:row>
      <xdr:rowOff>94697</xdr:rowOff>
    </xdr:to>
    <xdr:sp macro="" textlink="">
      <xdr:nvSpPr>
        <xdr:cNvPr id="543" name="楕円 542"/>
        <xdr:cNvSpPr/>
      </xdr:nvSpPr>
      <xdr:spPr>
        <a:xfrm>
          <a:off x="1543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85824</xdr:rowOff>
    </xdr:from>
    <xdr:ext cx="313932" cy="259045"/>
    <xdr:sp macro="" textlink="">
      <xdr:nvSpPr>
        <xdr:cNvPr id="544" name="テキスト ボックス 543"/>
        <xdr:cNvSpPr txBox="1"/>
      </xdr:nvSpPr>
      <xdr:spPr>
        <a:xfrm>
          <a:off x="1532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164891</xdr:rowOff>
    </xdr:from>
    <xdr:to>
      <xdr:col>76</xdr:col>
      <xdr:colOff>165100</xdr:colOff>
      <xdr:row>39</xdr:row>
      <xdr:rowOff>95041</xdr:rowOff>
    </xdr:to>
    <xdr:sp macro="" textlink="">
      <xdr:nvSpPr>
        <xdr:cNvPr id="545" name="楕円 544"/>
        <xdr:cNvSpPr/>
      </xdr:nvSpPr>
      <xdr:spPr>
        <a:xfrm>
          <a:off x="14541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86168</xdr:rowOff>
    </xdr:from>
    <xdr:ext cx="313932" cy="259045"/>
    <xdr:sp macro="" textlink="">
      <xdr:nvSpPr>
        <xdr:cNvPr id="546" name="テキスト ボックス 545"/>
        <xdr:cNvSpPr txBox="1"/>
      </xdr:nvSpPr>
      <xdr:spPr>
        <a:xfrm>
          <a:off x="14435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47" name="楕円 546"/>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48" name="テキスト ボックス 547"/>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127333</xdr:rowOff>
    </xdr:from>
    <xdr:to>
      <xdr:col>85</xdr:col>
      <xdr:colOff>127000</xdr:colOff>
      <xdr:row>74</xdr:row>
      <xdr:rowOff>146032</xdr:rowOff>
    </xdr:to>
    <xdr:cxnSp macro="">
      <xdr:nvCxnSpPr>
        <xdr:cNvPr id="626" name="直線コネクタ 625"/>
        <xdr:cNvCxnSpPr/>
      </xdr:nvCxnSpPr>
      <xdr:spPr>
        <a:xfrm>
          <a:off x="15481300" y="12814633"/>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127333</xdr:rowOff>
    </xdr:from>
    <xdr:to>
      <xdr:col>81</xdr:col>
      <xdr:colOff>50800</xdr:colOff>
      <xdr:row>74</xdr:row>
      <xdr:rowOff>129825</xdr:rowOff>
    </xdr:to>
    <xdr:cxnSp macro="">
      <xdr:nvCxnSpPr>
        <xdr:cNvPr id="629" name="直線コネクタ 628"/>
        <xdr:cNvCxnSpPr/>
      </xdr:nvCxnSpPr>
      <xdr:spPr>
        <a:xfrm flipV="1">
          <a:off x="14592300" y="12814633"/>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129825</xdr:rowOff>
    </xdr:from>
    <xdr:to>
      <xdr:col>76</xdr:col>
      <xdr:colOff>114300</xdr:colOff>
      <xdr:row>74</xdr:row>
      <xdr:rowOff>143929</xdr:rowOff>
    </xdr:to>
    <xdr:cxnSp macro="">
      <xdr:nvCxnSpPr>
        <xdr:cNvPr id="632" name="直線コネクタ 631"/>
        <xdr:cNvCxnSpPr/>
      </xdr:nvCxnSpPr>
      <xdr:spPr>
        <a:xfrm flipV="1">
          <a:off x="13703300" y="12817125"/>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21994</xdr:rowOff>
    </xdr:from>
    <xdr:to>
      <xdr:col>71</xdr:col>
      <xdr:colOff>177800</xdr:colOff>
      <xdr:row>74</xdr:row>
      <xdr:rowOff>143929</xdr:rowOff>
    </xdr:to>
    <xdr:cxnSp macro="">
      <xdr:nvCxnSpPr>
        <xdr:cNvPr id="635" name="直線コネクタ 634"/>
        <xdr:cNvCxnSpPr/>
      </xdr:nvCxnSpPr>
      <xdr:spPr>
        <a:xfrm>
          <a:off x="12814300" y="12709294"/>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95232</xdr:rowOff>
    </xdr:from>
    <xdr:to>
      <xdr:col>85</xdr:col>
      <xdr:colOff>177800</xdr:colOff>
      <xdr:row>75</xdr:row>
      <xdr:rowOff>25382</xdr:rowOff>
    </xdr:to>
    <xdr:sp macro="" textlink="">
      <xdr:nvSpPr>
        <xdr:cNvPr id="645" name="楕円 644"/>
        <xdr:cNvSpPr/>
      </xdr:nvSpPr>
      <xdr:spPr>
        <a:xfrm>
          <a:off x="16268700" y="127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73659</xdr:rowOff>
    </xdr:from>
    <xdr:ext cx="534377" cy="259045"/>
    <xdr:sp macro="" textlink="">
      <xdr:nvSpPr>
        <xdr:cNvPr id="646" name="公債費該当値テキスト"/>
        <xdr:cNvSpPr txBox="1"/>
      </xdr:nvSpPr>
      <xdr:spPr>
        <a:xfrm>
          <a:off x="16370300" y="127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76533</xdr:rowOff>
    </xdr:from>
    <xdr:to>
      <xdr:col>81</xdr:col>
      <xdr:colOff>101600</xdr:colOff>
      <xdr:row>75</xdr:row>
      <xdr:rowOff>6683</xdr:rowOff>
    </xdr:to>
    <xdr:sp macro="" textlink="">
      <xdr:nvSpPr>
        <xdr:cNvPr id="647" name="楕円 646"/>
        <xdr:cNvSpPr/>
      </xdr:nvSpPr>
      <xdr:spPr>
        <a:xfrm>
          <a:off x="15430500" y="127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169260</xdr:rowOff>
    </xdr:from>
    <xdr:ext cx="534377" cy="259045"/>
    <xdr:sp macro="" textlink="">
      <xdr:nvSpPr>
        <xdr:cNvPr id="648" name="テキスト ボックス 647"/>
        <xdr:cNvSpPr txBox="1"/>
      </xdr:nvSpPr>
      <xdr:spPr>
        <a:xfrm>
          <a:off x="15214111" y="128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79025</xdr:rowOff>
    </xdr:from>
    <xdr:to>
      <xdr:col>76</xdr:col>
      <xdr:colOff>165100</xdr:colOff>
      <xdr:row>75</xdr:row>
      <xdr:rowOff>9175</xdr:rowOff>
    </xdr:to>
    <xdr:sp macro="" textlink="">
      <xdr:nvSpPr>
        <xdr:cNvPr id="649" name="楕円 648"/>
        <xdr:cNvSpPr/>
      </xdr:nvSpPr>
      <xdr:spPr>
        <a:xfrm>
          <a:off x="14541500" y="127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302</xdr:rowOff>
    </xdr:from>
    <xdr:ext cx="534377" cy="259045"/>
    <xdr:sp macro="" textlink="">
      <xdr:nvSpPr>
        <xdr:cNvPr id="650" name="テキスト ボックス 649"/>
        <xdr:cNvSpPr txBox="1"/>
      </xdr:nvSpPr>
      <xdr:spPr>
        <a:xfrm>
          <a:off x="14325111" y="128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93129</xdr:rowOff>
    </xdr:from>
    <xdr:to>
      <xdr:col>72</xdr:col>
      <xdr:colOff>38100</xdr:colOff>
      <xdr:row>75</xdr:row>
      <xdr:rowOff>23279</xdr:rowOff>
    </xdr:to>
    <xdr:sp macro="" textlink="">
      <xdr:nvSpPr>
        <xdr:cNvPr id="651" name="楕円 650"/>
        <xdr:cNvSpPr/>
      </xdr:nvSpPr>
      <xdr:spPr>
        <a:xfrm>
          <a:off x="13652500" y="127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14406</xdr:rowOff>
    </xdr:from>
    <xdr:ext cx="534377" cy="259045"/>
    <xdr:sp macro="" textlink="">
      <xdr:nvSpPr>
        <xdr:cNvPr id="652" name="テキスト ボックス 651"/>
        <xdr:cNvSpPr txBox="1"/>
      </xdr:nvSpPr>
      <xdr:spPr>
        <a:xfrm>
          <a:off x="13436111" y="12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142644</xdr:rowOff>
    </xdr:from>
    <xdr:to>
      <xdr:col>67</xdr:col>
      <xdr:colOff>101600</xdr:colOff>
      <xdr:row>74</xdr:row>
      <xdr:rowOff>72794</xdr:rowOff>
    </xdr:to>
    <xdr:sp macro="" textlink="">
      <xdr:nvSpPr>
        <xdr:cNvPr id="653" name="楕円 652"/>
        <xdr:cNvSpPr/>
      </xdr:nvSpPr>
      <xdr:spPr>
        <a:xfrm>
          <a:off x="12763500" y="126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63921</xdr:rowOff>
    </xdr:from>
    <xdr:ext cx="534377" cy="259045"/>
    <xdr:sp macro="" textlink="">
      <xdr:nvSpPr>
        <xdr:cNvPr id="654" name="テキスト ボックス 653"/>
        <xdr:cNvSpPr txBox="1"/>
      </xdr:nvSpPr>
      <xdr:spPr>
        <a:xfrm>
          <a:off x="12547111" y="127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74321</xdr:rowOff>
    </xdr:from>
    <xdr:to>
      <xdr:col>85</xdr:col>
      <xdr:colOff>127000</xdr:colOff>
      <xdr:row>98</xdr:row>
      <xdr:rowOff>119887</xdr:rowOff>
    </xdr:to>
    <xdr:cxnSp macro="">
      <xdr:nvCxnSpPr>
        <xdr:cNvPr id="683" name="直線コネクタ 682"/>
        <xdr:cNvCxnSpPr/>
      </xdr:nvCxnSpPr>
      <xdr:spPr>
        <a:xfrm flipV="1">
          <a:off x="15481300" y="16876421"/>
          <a:ext cx="8382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57290</xdr:rowOff>
    </xdr:from>
    <xdr:to>
      <xdr:col>81</xdr:col>
      <xdr:colOff>50800</xdr:colOff>
      <xdr:row>98</xdr:row>
      <xdr:rowOff>119887</xdr:rowOff>
    </xdr:to>
    <xdr:cxnSp macro="">
      <xdr:nvCxnSpPr>
        <xdr:cNvPr id="686" name="直線コネクタ 685"/>
        <xdr:cNvCxnSpPr/>
      </xdr:nvCxnSpPr>
      <xdr:spPr>
        <a:xfrm>
          <a:off x="14592300" y="16859390"/>
          <a:ext cx="8890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53099</xdr:rowOff>
    </xdr:from>
    <xdr:to>
      <xdr:col>76</xdr:col>
      <xdr:colOff>114300</xdr:colOff>
      <xdr:row>98</xdr:row>
      <xdr:rowOff>57290</xdr:rowOff>
    </xdr:to>
    <xdr:cxnSp macro="">
      <xdr:nvCxnSpPr>
        <xdr:cNvPr id="689" name="直線コネクタ 688"/>
        <xdr:cNvCxnSpPr/>
      </xdr:nvCxnSpPr>
      <xdr:spPr>
        <a:xfrm>
          <a:off x="13703300" y="1685519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36525</xdr:rowOff>
    </xdr:from>
    <xdr:to>
      <xdr:col>71</xdr:col>
      <xdr:colOff>177800</xdr:colOff>
      <xdr:row>98</xdr:row>
      <xdr:rowOff>53099</xdr:rowOff>
    </xdr:to>
    <xdr:cxnSp macro="">
      <xdr:nvCxnSpPr>
        <xdr:cNvPr id="692" name="直線コネクタ 691"/>
        <xdr:cNvCxnSpPr/>
      </xdr:nvCxnSpPr>
      <xdr:spPr>
        <a:xfrm>
          <a:off x="12814300" y="1683862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23521</xdr:rowOff>
    </xdr:from>
    <xdr:to>
      <xdr:col>85</xdr:col>
      <xdr:colOff>177800</xdr:colOff>
      <xdr:row>98</xdr:row>
      <xdr:rowOff>125121</xdr:rowOff>
    </xdr:to>
    <xdr:sp macro="" textlink="">
      <xdr:nvSpPr>
        <xdr:cNvPr id="702" name="楕円 701"/>
        <xdr:cNvSpPr/>
      </xdr:nvSpPr>
      <xdr:spPr>
        <a:xfrm>
          <a:off x="16268700" y="168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1948</xdr:rowOff>
    </xdr:from>
    <xdr:ext cx="469744" cy="259045"/>
    <xdr:sp macro="" textlink="">
      <xdr:nvSpPr>
        <xdr:cNvPr id="703" name="積立金該当値テキスト"/>
        <xdr:cNvSpPr txBox="1"/>
      </xdr:nvSpPr>
      <xdr:spPr>
        <a:xfrm>
          <a:off x="16370300" y="168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69087</xdr:rowOff>
    </xdr:from>
    <xdr:to>
      <xdr:col>81</xdr:col>
      <xdr:colOff>101600</xdr:colOff>
      <xdr:row>98</xdr:row>
      <xdr:rowOff>170687</xdr:rowOff>
    </xdr:to>
    <xdr:sp macro="" textlink="">
      <xdr:nvSpPr>
        <xdr:cNvPr id="704" name="楕円 703"/>
        <xdr:cNvSpPr/>
      </xdr:nvSpPr>
      <xdr:spPr>
        <a:xfrm>
          <a:off x="15430500" y="16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161814</xdr:rowOff>
    </xdr:from>
    <xdr:ext cx="469744" cy="259045"/>
    <xdr:sp macro="" textlink="">
      <xdr:nvSpPr>
        <xdr:cNvPr id="705" name="テキスト ボックス 704"/>
        <xdr:cNvSpPr txBox="1"/>
      </xdr:nvSpPr>
      <xdr:spPr>
        <a:xfrm>
          <a:off x="15246428" y="169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6490</xdr:rowOff>
    </xdr:from>
    <xdr:to>
      <xdr:col>76</xdr:col>
      <xdr:colOff>165100</xdr:colOff>
      <xdr:row>98</xdr:row>
      <xdr:rowOff>108090</xdr:rowOff>
    </xdr:to>
    <xdr:sp macro="" textlink="">
      <xdr:nvSpPr>
        <xdr:cNvPr id="706" name="楕円 705"/>
        <xdr:cNvSpPr/>
      </xdr:nvSpPr>
      <xdr:spPr>
        <a:xfrm>
          <a:off x="14541500" y="16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99217</xdr:rowOff>
    </xdr:from>
    <xdr:ext cx="469744" cy="259045"/>
    <xdr:sp macro="" textlink="">
      <xdr:nvSpPr>
        <xdr:cNvPr id="707" name="テキスト ボックス 706"/>
        <xdr:cNvSpPr txBox="1"/>
      </xdr:nvSpPr>
      <xdr:spPr>
        <a:xfrm>
          <a:off x="14357428"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2299</xdr:rowOff>
    </xdr:from>
    <xdr:to>
      <xdr:col>72</xdr:col>
      <xdr:colOff>38100</xdr:colOff>
      <xdr:row>98</xdr:row>
      <xdr:rowOff>103899</xdr:rowOff>
    </xdr:to>
    <xdr:sp macro="" textlink="">
      <xdr:nvSpPr>
        <xdr:cNvPr id="708" name="楕円 707"/>
        <xdr:cNvSpPr/>
      </xdr:nvSpPr>
      <xdr:spPr>
        <a:xfrm>
          <a:off x="13652500" y="168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95026</xdr:rowOff>
    </xdr:from>
    <xdr:ext cx="469744" cy="259045"/>
    <xdr:sp macro="" textlink="">
      <xdr:nvSpPr>
        <xdr:cNvPr id="709" name="テキスト ボックス 708"/>
        <xdr:cNvSpPr txBox="1"/>
      </xdr:nvSpPr>
      <xdr:spPr>
        <a:xfrm>
          <a:off x="13468428" y="1689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157175</xdr:rowOff>
    </xdr:from>
    <xdr:to>
      <xdr:col>67</xdr:col>
      <xdr:colOff>101600</xdr:colOff>
      <xdr:row>98</xdr:row>
      <xdr:rowOff>87325</xdr:rowOff>
    </xdr:to>
    <xdr:sp macro="" textlink="">
      <xdr:nvSpPr>
        <xdr:cNvPr id="710" name="楕円 709"/>
        <xdr:cNvSpPr/>
      </xdr:nvSpPr>
      <xdr:spPr>
        <a:xfrm>
          <a:off x="12763500" y="167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78452</xdr:rowOff>
    </xdr:from>
    <xdr:ext cx="469744" cy="259045"/>
    <xdr:sp macro="" textlink="">
      <xdr:nvSpPr>
        <xdr:cNvPr id="711" name="テキスト ボックス 710"/>
        <xdr:cNvSpPr txBox="1"/>
      </xdr:nvSpPr>
      <xdr:spPr>
        <a:xfrm>
          <a:off x="12579428" y="168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116350</xdr:rowOff>
    </xdr:from>
    <xdr:to>
      <xdr:col>116</xdr:col>
      <xdr:colOff>63500</xdr:colOff>
      <xdr:row>38</xdr:row>
      <xdr:rowOff>37647</xdr:rowOff>
    </xdr:to>
    <xdr:cxnSp macro="">
      <xdr:nvCxnSpPr>
        <xdr:cNvPr id="742" name="直線コネクタ 741"/>
        <xdr:cNvCxnSpPr/>
      </xdr:nvCxnSpPr>
      <xdr:spPr>
        <a:xfrm>
          <a:off x="21323300" y="6460000"/>
          <a:ext cx="8382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116350</xdr:rowOff>
    </xdr:from>
    <xdr:to>
      <xdr:col>111</xdr:col>
      <xdr:colOff>177800</xdr:colOff>
      <xdr:row>37</xdr:row>
      <xdr:rowOff>168111</xdr:rowOff>
    </xdr:to>
    <xdr:cxnSp macro="">
      <xdr:nvCxnSpPr>
        <xdr:cNvPr id="745" name="直線コネクタ 744"/>
        <xdr:cNvCxnSpPr/>
      </xdr:nvCxnSpPr>
      <xdr:spPr>
        <a:xfrm flipV="1">
          <a:off x="20434300" y="6460000"/>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168111</xdr:rowOff>
    </xdr:from>
    <xdr:to>
      <xdr:col>107</xdr:col>
      <xdr:colOff>50800</xdr:colOff>
      <xdr:row>38</xdr:row>
      <xdr:rowOff>109982</xdr:rowOff>
    </xdr:to>
    <xdr:cxnSp macro="">
      <xdr:nvCxnSpPr>
        <xdr:cNvPr id="748" name="直線コネクタ 747"/>
        <xdr:cNvCxnSpPr/>
      </xdr:nvCxnSpPr>
      <xdr:spPr>
        <a:xfrm flipV="1">
          <a:off x="19545300" y="6511761"/>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109982</xdr:rowOff>
    </xdr:from>
    <xdr:to>
      <xdr:col>102</xdr:col>
      <xdr:colOff>114300</xdr:colOff>
      <xdr:row>38</xdr:row>
      <xdr:rowOff>132025</xdr:rowOff>
    </xdr:to>
    <xdr:cxnSp macro="">
      <xdr:nvCxnSpPr>
        <xdr:cNvPr id="751" name="直線コネクタ 750"/>
        <xdr:cNvCxnSpPr/>
      </xdr:nvCxnSpPr>
      <xdr:spPr>
        <a:xfrm flipV="1">
          <a:off x="18656300" y="662508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158297</xdr:rowOff>
    </xdr:from>
    <xdr:to>
      <xdr:col>116</xdr:col>
      <xdr:colOff>114300</xdr:colOff>
      <xdr:row>38</xdr:row>
      <xdr:rowOff>88447</xdr:rowOff>
    </xdr:to>
    <xdr:sp macro="" textlink="">
      <xdr:nvSpPr>
        <xdr:cNvPr id="761" name="楕円 760"/>
        <xdr:cNvSpPr/>
      </xdr:nvSpPr>
      <xdr:spPr>
        <a:xfrm>
          <a:off x="22110700" y="6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136724</xdr:rowOff>
    </xdr:from>
    <xdr:ext cx="469744" cy="259045"/>
    <xdr:sp macro="" textlink="">
      <xdr:nvSpPr>
        <xdr:cNvPr id="762" name="投資及び出資金該当値テキスト"/>
        <xdr:cNvSpPr txBox="1"/>
      </xdr:nvSpPr>
      <xdr:spPr>
        <a:xfrm>
          <a:off x="22212300" y="64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65550</xdr:rowOff>
    </xdr:from>
    <xdr:to>
      <xdr:col>112</xdr:col>
      <xdr:colOff>38100</xdr:colOff>
      <xdr:row>37</xdr:row>
      <xdr:rowOff>167150</xdr:rowOff>
    </xdr:to>
    <xdr:sp macro="" textlink="">
      <xdr:nvSpPr>
        <xdr:cNvPr id="763" name="楕円 762"/>
        <xdr:cNvSpPr/>
      </xdr:nvSpPr>
      <xdr:spPr>
        <a:xfrm>
          <a:off x="21272500" y="64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158277</xdr:rowOff>
    </xdr:from>
    <xdr:ext cx="469744" cy="259045"/>
    <xdr:sp macro="" textlink="">
      <xdr:nvSpPr>
        <xdr:cNvPr id="764" name="テキスト ボックス 763"/>
        <xdr:cNvSpPr txBox="1"/>
      </xdr:nvSpPr>
      <xdr:spPr>
        <a:xfrm>
          <a:off x="21088428"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117312</xdr:rowOff>
    </xdr:from>
    <xdr:to>
      <xdr:col>107</xdr:col>
      <xdr:colOff>101600</xdr:colOff>
      <xdr:row>38</xdr:row>
      <xdr:rowOff>47462</xdr:rowOff>
    </xdr:to>
    <xdr:sp macro="" textlink="">
      <xdr:nvSpPr>
        <xdr:cNvPr id="765" name="楕円 764"/>
        <xdr:cNvSpPr/>
      </xdr:nvSpPr>
      <xdr:spPr>
        <a:xfrm>
          <a:off x="20383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38588</xdr:rowOff>
    </xdr:from>
    <xdr:ext cx="469744" cy="259045"/>
    <xdr:sp macro="" textlink="">
      <xdr:nvSpPr>
        <xdr:cNvPr id="766" name="テキスト ボックス 765"/>
        <xdr:cNvSpPr txBox="1"/>
      </xdr:nvSpPr>
      <xdr:spPr>
        <a:xfrm>
          <a:off x="20199428"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59182</xdr:rowOff>
    </xdr:from>
    <xdr:to>
      <xdr:col>102</xdr:col>
      <xdr:colOff>165100</xdr:colOff>
      <xdr:row>38</xdr:row>
      <xdr:rowOff>160782</xdr:rowOff>
    </xdr:to>
    <xdr:sp macro="" textlink="">
      <xdr:nvSpPr>
        <xdr:cNvPr id="767" name="楕円 766"/>
        <xdr:cNvSpPr/>
      </xdr:nvSpPr>
      <xdr:spPr>
        <a:xfrm>
          <a:off x="19494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151909</xdr:rowOff>
    </xdr:from>
    <xdr:ext cx="378565" cy="259045"/>
    <xdr:sp macro="" textlink="">
      <xdr:nvSpPr>
        <xdr:cNvPr id="768" name="テキスト ボックス 767"/>
        <xdr:cNvSpPr txBox="1"/>
      </xdr:nvSpPr>
      <xdr:spPr>
        <a:xfrm>
          <a:off x="19356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81225</xdr:rowOff>
    </xdr:from>
    <xdr:to>
      <xdr:col>98</xdr:col>
      <xdr:colOff>38100</xdr:colOff>
      <xdr:row>39</xdr:row>
      <xdr:rowOff>11375</xdr:rowOff>
    </xdr:to>
    <xdr:sp macro="" textlink="">
      <xdr:nvSpPr>
        <xdr:cNvPr id="769" name="楕円 768"/>
        <xdr:cNvSpPr/>
      </xdr:nvSpPr>
      <xdr:spPr>
        <a:xfrm>
          <a:off x="18605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2502</xdr:rowOff>
    </xdr:from>
    <xdr:ext cx="378565" cy="259045"/>
    <xdr:sp macro="" textlink="">
      <xdr:nvSpPr>
        <xdr:cNvPr id="770" name="テキスト ボックス 769"/>
        <xdr:cNvSpPr txBox="1"/>
      </xdr:nvSpPr>
      <xdr:spPr>
        <a:xfrm>
          <a:off x="18467017" y="668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67805</xdr:rowOff>
    </xdr:from>
    <xdr:to>
      <xdr:col>116</xdr:col>
      <xdr:colOff>63500</xdr:colOff>
      <xdr:row>59</xdr:row>
      <xdr:rowOff>68491</xdr:rowOff>
    </xdr:to>
    <xdr:cxnSp macro="">
      <xdr:nvCxnSpPr>
        <xdr:cNvPr id="801" name="直線コネクタ 800"/>
        <xdr:cNvCxnSpPr/>
      </xdr:nvCxnSpPr>
      <xdr:spPr>
        <a:xfrm>
          <a:off x="21323300" y="1018335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57665</xdr:rowOff>
    </xdr:from>
    <xdr:to>
      <xdr:col>111</xdr:col>
      <xdr:colOff>177800</xdr:colOff>
      <xdr:row>59</xdr:row>
      <xdr:rowOff>67805</xdr:rowOff>
    </xdr:to>
    <xdr:cxnSp macro="">
      <xdr:nvCxnSpPr>
        <xdr:cNvPr id="804" name="直線コネクタ 803"/>
        <xdr:cNvCxnSpPr/>
      </xdr:nvCxnSpPr>
      <xdr:spPr>
        <a:xfrm>
          <a:off x="20434300" y="10173215"/>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55069</xdr:rowOff>
    </xdr:from>
    <xdr:to>
      <xdr:col>107</xdr:col>
      <xdr:colOff>50800</xdr:colOff>
      <xdr:row>59</xdr:row>
      <xdr:rowOff>57665</xdr:rowOff>
    </xdr:to>
    <xdr:cxnSp macro="">
      <xdr:nvCxnSpPr>
        <xdr:cNvPr id="807" name="直線コネクタ 806"/>
        <xdr:cNvCxnSpPr/>
      </xdr:nvCxnSpPr>
      <xdr:spPr>
        <a:xfrm>
          <a:off x="19545300" y="10170619"/>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23212</xdr:rowOff>
    </xdr:from>
    <xdr:to>
      <xdr:col>102</xdr:col>
      <xdr:colOff>114300</xdr:colOff>
      <xdr:row>59</xdr:row>
      <xdr:rowOff>55069</xdr:rowOff>
    </xdr:to>
    <xdr:cxnSp macro="">
      <xdr:nvCxnSpPr>
        <xdr:cNvPr id="810" name="直線コネクタ 809"/>
        <xdr:cNvCxnSpPr/>
      </xdr:nvCxnSpPr>
      <xdr:spPr>
        <a:xfrm>
          <a:off x="18656300" y="10138762"/>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17691</xdr:rowOff>
    </xdr:from>
    <xdr:to>
      <xdr:col>116</xdr:col>
      <xdr:colOff>114300</xdr:colOff>
      <xdr:row>59</xdr:row>
      <xdr:rowOff>119291</xdr:rowOff>
    </xdr:to>
    <xdr:sp macro="" textlink="">
      <xdr:nvSpPr>
        <xdr:cNvPr id="820" name="楕円 819"/>
        <xdr:cNvSpPr/>
      </xdr:nvSpPr>
      <xdr:spPr>
        <a:xfrm>
          <a:off x="22110700" y="101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104068</xdr:rowOff>
    </xdr:from>
    <xdr:ext cx="469744" cy="259045"/>
    <xdr:sp macro="" textlink="">
      <xdr:nvSpPr>
        <xdr:cNvPr id="821" name="貸付金該当値テキスト"/>
        <xdr:cNvSpPr txBox="1"/>
      </xdr:nvSpPr>
      <xdr:spPr>
        <a:xfrm>
          <a:off x="22212300" y="100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17005</xdr:rowOff>
    </xdr:from>
    <xdr:to>
      <xdr:col>112</xdr:col>
      <xdr:colOff>38100</xdr:colOff>
      <xdr:row>59</xdr:row>
      <xdr:rowOff>118605</xdr:rowOff>
    </xdr:to>
    <xdr:sp macro="" textlink="">
      <xdr:nvSpPr>
        <xdr:cNvPr id="822" name="楕円 821"/>
        <xdr:cNvSpPr/>
      </xdr:nvSpPr>
      <xdr:spPr>
        <a:xfrm>
          <a:off x="21272500" y="101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109732</xdr:rowOff>
    </xdr:from>
    <xdr:ext cx="469744" cy="259045"/>
    <xdr:sp macro="" textlink="">
      <xdr:nvSpPr>
        <xdr:cNvPr id="823" name="テキスト ボックス 822"/>
        <xdr:cNvSpPr txBox="1"/>
      </xdr:nvSpPr>
      <xdr:spPr>
        <a:xfrm>
          <a:off x="21088428" y="1022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6865</xdr:rowOff>
    </xdr:from>
    <xdr:to>
      <xdr:col>107</xdr:col>
      <xdr:colOff>101600</xdr:colOff>
      <xdr:row>59</xdr:row>
      <xdr:rowOff>108465</xdr:rowOff>
    </xdr:to>
    <xdr:sp macro="" textlink="">
      <xdr:nvSpPr>
        <xdr:cNvPr id="824" name="楕円 823"/>
        <xdr:cNvSpPr/>
      </xdr:nvSpPr>
      <xdr:spPr>
        <a:xfrm>
          <a:off x="20383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99592</xdr:rowOff>
    </xdr:from>
    <xdr:ext cx="469744" cy="259045"/>
    <xdr:sp macro="" textlink="">
      <xdr:nvSpPr>
        <xdr:cNvPr id="825" name="テキスト ボックス 824"/>
        <xdr:cNvSpPr txBox="1"/>
      </xdr:nvSpPr>
      <xdr:spPr>
        <a:xfrm>
          <a:off x="20199428" y="102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4269</xdr:rowOff>
    </xdr:from>
    <xdr:to>
      <xdr:col>102</xdr:col>
      <xdr:colOff>165100</xdr:colOff>
      <xdr:row>59</xdr:row>
      <xdr:rowOff>105869</xdr:rowOff>
    </xdr:to>
    <xdr:sp macro="" textlink="">
      <xdr:nvSpPr>
        <xdr:cNvPr id="826" name="楕円 825"/>
        <xdr:cNvSpPr/>
      </xdr:nvSpPr>
      <xdr:spPr>
        <a:xfrm>
          <a:off x="19494500" y="101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96996</xdr:rowOff>
    </xdr:from>
    <xdr:ext cx="469744" cy="259045"/>
    <xdr:sp macro="" textlink="">
      <xdr:nvSpPr>
        <xdr:cNvPr id="827" name="テキスト ボックス 826"/>
        <xdr:cNvSpPr txBox="1"/>
      </xdr:nvSpPr>
      <xdr:spPr>
        <a:xfrm>
          <a:off x="19310428" y="1021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143862</xdr:rowOff>
    </xdr:from>
    <xdr:to>
      <xdr:col>98</xdr:col>
      <xdr:colOff>38100</xdr:colOff>
      <xdr:row>59</xdr:row>
      <xdr:rowOff>74012</xdr:rowOff>
    </xdr:to>
    <xdr:sp macro="" textlink="">
      <xdr:nvSpPr>
        <xdr:cNvPr id="828" name="楕円 827"/>
        <xdr:cNvSpPr/>
      </xdr:nvSpPr>
      <xdr:spPr>
        <a:xfrm>
          <a:off x="18605500" y="100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65139</xdr:rowOff>
    </xdr:from>
    <xdr:ext cx="469744" cy="259045"/>
    <xdr:sp macro="" textlink="">
      <xdr:nvSpPr>
        <xdr:cNvPr id="829" name="テキスト ボックス 828"/>
        <xdr:cNvSpPr txBox="1"/>
      </xdr:nvSpPr>
      <xdr:spPr>
        <a:xfrm>
          <a:off x="18421428" y="101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36640</xdr:rowOff>
    </xdr:from>
    <xdr:to>
      <xdr:col>116</xdr:col>
      <xdr:colOff>63500</xdr:colOff>
      <xdr:row>76</xdr:row>
      <xdr:rowOff>77139</xdr:rowOff>
    </xdr:to>
    <xdr:cxnSp macro="">
      <xdr:nvCxnSpPr>
        <xdr:cNvPr id="859" name="直線コネクタ 858"/>
        <xdr:cNvCxnSpPr/>
      </xdr:nvCxnSpPr>
      <xdr:spPr>
        <a:xfrm flipV="1">
          <a:off x="21323300" y="13066840"/>
          <a:ext cx="8382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77139</xdr:rowOff>
    </xdr:from>
    <xdr:to>
      <xdr:col>111</xdr:col>
      <xdr:colOff>177800</xdr:colOff>
      <xdr:row>76</xdr:row>
      <xdr:rowOff>123546</xdr:rowOff>
    </xdr:to>
    <xdr:cxnSp macro="">
      <xdr:nvCxnSpPr>
        <xdr:cNvPr id="862" name="直線コネクタ 861"/>
        <xdr:cNvCxnSpPr/>
      </xdr:nvCxnSpPr>
      <xdr:spPr>
        <a:xfrm flipV="1">
          <a:off x="20434300" y="13107339"/>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123546</xdr:rowOff>
    </xdr:from>
    <xdr:to>
      <xdr:col>107</xdr:col>
      <xdr:colOff>50800</xdr:colOff>
      <xdr:row>76</xdr:row>
      <xdr:rowOff>125679</xdr:rowOff>
    </xdr:to>
    <xdr:cxnSp macro="">
      <xdr:nvCxnSpPr>
        <xdr:cNvPr id="865" name="直線コネクタ 864"/>
        <xdr:cNvCxnSpPr/>
      </xdr:nvCxnSpPr>
      <xdr:spPr>
        <a:xfrm flipV="1">
          <a:off x="19545300" y="1315374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125679</xdr:rowOff>
    </xdr:from>
    <xdr:to>
      <xdr:col>102</xdr:col>
      <xdr:colOff>114300</xdr:colOff>
      <xdr:row>77</xdr:row>
      <xdr:rowOff>9322</xdr:rowOff>
    </xdr:to>
    <xdr:cxnSp macro="">
      <xdr:nvCxnSpPr>
        <xdr:cNvPr id="868" name="直線コネクタ 867"/>
        <xdr:cNvCxnSpPr/>
      </xdr:nvCxnSpPr>
      <xdr:spPr>
        <a:xfrm flipV="1">
          <a:off x="18656300" y="13155879"/>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157290</xdr:rowOff>
    </xdr:from>
    <xdr:to>
      <xdr:col>116</xdr:col>
      <xdr:colOff>114300</xdr:colOff>
      <xdr:row>76</xdr:row>
      <xdr:rowOff>87440</xdr:rowOff>
    </xdr:to>
    <xdr:sp macro="" textlink="">
      <xdr:nvSpPr>
        <xdr:cNvPr id="878" name="楕円 877"/>
        <xdr:cNvSpPr/>
      </xdr:nvSpPr>
      <xdr:spPr>
        <a:xfrm>
          <a:off x="221107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135717</xdr:rowOff>
    </xdr:from>
    <xdr:ext cx="534377" cy="259045"/>
    <xdr:sp macro="" textlink="">
      <xdr:nvSpPr>
        <xdr:cNvPr id="879" name="繰出金該当値テキスト"/>
        <xdr:cNvSpPr txBox="1"/>
      </xdr:nvSpPr>
      <xdr:spPr>
        <a:xfrm>
          <a:off x="22212300" y="129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26339</xdr:rowOff>
    </xdr:from>
    <xdr:to>
      <xdr:col>112</xdr:col>
      <xdr:colOff>38100</xdr:colOff>
      <xdr:row>76</xdr:row>
      <xdr:rowOff>127939</xdr:rowOff>
    </xdr:to>
    <xdr:sp macro="" textlink="">
      <xdr:nvSpPr>
        <xdr:cNvPr id="880" name="楕円 879"/>
        <xdr:cNvSpPr/>
      </xdr:nvSpPr>
      <xdr:spPr>
        <a:xfrm>
          <a:off x="21272500" y="130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119066</xdr:rowOff>
    </xdr:from>
    <xdr:ext cx="534377" cy="259045"/>
    <xdr:sp macro="" textlink="">
      <xdr:nvSpPr>
        <xdr:cNvPr id="881" name="テキスト ボックス 880"/>
        <xdr:cNvSpPr txBox="1"/>
      </xdr:nvSpPr>
      <xdr:spPr>
        <a:xfrm>
          <a:off x="21056111" y="131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72746</xdr:rowOff>
    </xdr:from>
    <xdr:to>
      <xdr:col>107</xdr:col>
      <xdr:colOff>101600</xdr:colOff>
      <xdr:row>77</xdr:row>
      <xdr:rowOff>2896</xdr:rowOff>
    </xdr:to>
    <xdr:sp macro="" textlink="">
      <xdr:nvSpPr>
        <xdr:cNvPr id="882" name="楕円 881"/>
        <xdr:cNvSpPr/>
      </xdr:nvSpPr>
      <xdr:spPr>
        <a:xfrm>
          <a:off x="20383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165473</xdr:rowOff>
    </xdr:from>
    <xdr:ext cx="534377" cy="259045"/>
    <xdr:sp macro="" textlink="">
      <xdr:nvSpPr>
        <xdr:cNvPr id="883" name="テキスト ボックス 882"/>
        <xdr:cNvSpPr txBox="1"/>
      </xdr:nvSpPr>
      <xdr:spPr>
        <a:xfrm>
          <a:off x="20167111"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74879</xdr:rowOff>
    </xdr:from>
    <xdr:to>
      <xdr:col>102</xdr:col>
      <xdr:colOff>165100</xdr:colOff>
      <xdr:row>77</xdr:row>
      <xdr:rowOff>5029</xdr:rowOff>
    </xdr:to>
    <xdr:sp macro="" textlink="">
      <xdr:nvSpPr>
        <xdr:cNvPr id="884" name="楕円 883"/>
        <xdr:cNvSpPr/>
      </xdr:nvSpPr>
      <xdr:spPr>
        <a:xfrm>
          <a:off x="19494500" y="131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167606</xdr:rowOff>
    </xdr:from>
    <xdr:ext cx="534377" cy="259045"/>
    <xdr:sp macro="" textlink="">
      <xdr:nvSpPr>
        <xdr:cNvPr id="885" name="テキスト ボックス 884"/>
        <xdr:cNvSpPr txBox="1"/>
      </xdr:nvSpPr>
      <xdr:spPr>
        <a:xfrm>
          <a:off x="19278111" y="13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129972</xdr:rowOff>
    </xdr:from>
    <xdr:to>
      <xdr:col>98</xdr:col>
      <xdr:colOff>38100</xdr:colOff>
      <xdr:row>77</xdr:row>
      <xdr:rowOff>60122</xdr:rowOff>
    </xdr:to>
    <xdr:sp macro="" textlink="">
      <xdr:nvSpPr>
        <xdr:cNvPr id="886" name="楕円 885"/>
        <xdr:cNvSpPr/>
      </xdr:nvSpPr>
      <xdr:spPr>
        <a:xfrm>
          <a:off x="18605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51249</xdr:rowOff>
    </xdr:from>
    <xdr:ext cx="534377" cy="259045"/>
    <xdr:sp macro="" textlink="">
      <xdr:nvSpPr>
        <xdr:cNvPr id="887" name="テキスト ボックス 886"/>
        <xdr:cNvSpPr txBox="1"/>
      </xdr:nvSpPr>
      <xdr:spPr>
        <a:xfrm>
          <a:off x="18389111" y="132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年度より、職務給の原則をより一層徹底した給与制度に見直し、給料水準を抑制する効果のある給料表を導入しており、今後も事務の効率化や適正な定員管理も合わせて総人件費の抑制に努める。</a:t>
          </a:r>
        </a:p>
        <a:p>
          <a:r>
            <a:rPr kumimoji="1" lang="ja-JP" altLang="en-US" sz="1200">
              <a:latin typeface="ＭＳ ゴシック" panose="020B0609070205080204" pitchFamily="49" charset="-128"/>
              <a:ea typeface="ＭＳ ゴシック" panose="020B0609070205080204" pitchFamily="49" charset="-128"/>
            </a:rPr>
            <a:t>　普通建設事業費は類似団体と比較して低い水準となっているが、令和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年度においては、第二庁舎新築工事や小学校の改築工事の実施などにより増となっている。今後については施設の老朽化対策などの対応のため増加が見込まれる。</a:t>
          </a:r>
        </a:p>
        <a:p>
          <a:r>
            <a:rPr kumimoji="1" lang="ja-JP" altLang="en-US" sz="1200">
              <a:latin typeface="ＭＳ ゴシック" panose="020B0609070205080204" pitchFamily="49" charset="-128"/>
              <a:ea typeface="ＭＳ ゴシック" panose="020B0609070205080204" pitchFamily="49" charset="-128"/>
            </a:rPr>
            <a:t>　公債費は震災復興事業のために借り入れた市債のうち、一部の償還が平成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年度で終了したことなどにより類似団体と比較して、低い水準となっているが、今後は投資的経費の増大によって多額の市債発行が見込まれており、増加傾向で推移することが予測される。</a:t>
          </a:r>
        </a:p>
        <a:p>
          <a:r>
            <a:rPr kumimoji="1" lang="ja-JP" altLang="en-US" sz="1200">
              <a:latin typeface="ＭＳ ゴシック" panose="020B0609070205080204" pitchFamily="49" charset="-128"/>
              <a:ea typeface="ＭＳ ゴシック" panose="020B0609070205080204" pitchFamily="49" charset="-128"/>
            </a:rPr>
            <a:t>　なお、平成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a:p>
          <a:r>
            <a:rPr kumimoji="1" lang="ja-JP" altLang="en-US" sz="1200">
              <a:latin typeface="ＭＳ ゴシック" panose="020B0609070205080204" pitchFamily="49" charset="-128"/>
              <a:ea typeface="ＭＳ ゴシック" panose="020B0609070205080204" pitchFamily="49" charset="-128"/>
            </a:rPr>
            <a:t>　また、補助費等については、令和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年度においては、特別定額給付金事業の実施により、類似団体と同様に大幅な増となっている。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147320</xdr:rowOff>
    </xdr:from>
    <xdr:to>
      <xdr:col>24</xdr:col>
      <xdr:colOff>63500</xdr:colOff>
      <xdr:row>36</xdr:row>
      <xdr:rowOff>96266</xdr:rowOff>
    </xdr:to>
    <xdr:cxnSp macro="">
      <xdr:nvCxnSpPr>
        <xdr:cNvPr id="61" name="直線コネクタ 60"/>
        <xdr:cNvCxnSpPr/>
      </xdr:nvCxnSpPr>
      <xdr:spPr>
        <a:xfrm>
          <a:off x="3797300" y="6148070"/>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141224</xdr:rowOff>
    </xdr:from>
    <xdr:to>
      <xdr:col>19</xdr:col>
      <xdr:colOff>177800</xdr:colOff>
      <xdr:row>35</xdr:row>
      <xdr:rowOff>147320</xdr:rowOff>
    </xdr:to>
    <xdr:cxnSp macro="">
      <xdr:nvCxnSpPr>
        <xdr:cNvPr id="64" name="直線コネクタ 63"/>
        <xdr:cNvCxnSpPr/>
      </xdr:nvCxnSpPr>
      <xdr:spPr>
        <a:xfrm>
          <a:off x="2908300" y="61419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124460</xdr:rowOff>
    </xdr:from>
    <xdr:to>
      <xdr:col>15</xdr:col>
      <xdr:colOff>50800</xdr:colOff>
      <xdr:row>35</xdr:row>
      <xdr:rowOff>141224</xdr:rowOff>
    </xdr:to>
    <xdr:cxnSp macro="">
      <xdr:nvCxnSpPr>
        <xdr:cNvPr id="67" name="直線コネクタ 66"/>
        <xdr:cNvCxnSpPr/>
      </xdr:nvCxnSpPr>
      <xdr:spPr>
        <a:xfrm>
          <a:off x="2019300" y="612521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35</xdr:row>
      <xdr:rowOff>124460</xdr:rowOff>
    </xdr:to>
    <xdr:cxnSp macro="">
      <xdr:nvCxnSpPr>
        <xdr:cNvPr id="70" name="直線コネクタ 69"/>
        <xdr:cNvCxnSpPr/>
      </xdr:nvCxnSpPr>
      <xdr:spPr>
        <a:xfrm>
          <a:off x="1130300" y="611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45466</xdr:rowOff>
    </xdr:from>
    <xdr:to>
      <xdr:col>24</xdr:col>
      <xdr:colOff>114300</xdr:colOff>
      <xdr:row>36</xdr:row>
      <xdr:rowOff>147066</xdr:rowOff>
    </xdr:to>
    <xdr:sp macro="" textlink="">
      <xdr:nvSpPr>
        <xdr:cNvPr id="80" name="楕円 79"/>
        <xdr:cNvSpPr/>
      </xdr:nvSpPr>
      <xdr:spPr>
        <a:xfrm>
          <a:off x="45847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23893</xdr:rowOff>
    </xdr:from>
    <xdr:ext cx="469744" cy="259045"/>
    <xdr:sp macro="" textlink="">
      <xdr:nvSpPr>
        <xdr:cNvPr id="81" name="議会費該当値テキスト"/>
        <xdr:cNvSpPr txBox="1"/>
      </xdr:nvSpPr>
      <xdr:spPr>
        <a:xfrm>
          <a:off x="4686300"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96520</xdr:rowOff>
    </xdr:from>
    <xdr:to>
      <xdr:col>20</xdr:col>
      <xdr:colOff>38100</xdr:colOff>
      <xdr:row>36</xdr:row>
      <xdr:rowOff>26670</xdr:rowOff>
    </xdr:to>
    <xdr:sp macro="" textlink="">
      <xdr:nvSpPr>
        <xdr:cNvPr id="82" name="楕円 81"/>
        <xdr:cNvSpPr/>
      </xdr:nvSpPr>
      <xdr:spPr>
        <a:xfrm>
          <a:off x="3746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17797</xdr:rowOff>
    </xdr:from>
    <xdr:ext cx="469744" cy="259045"/>
    <xdr:sp macro="" textlink="">
      <xdr:nvSpPr>
        <xdr:cNvPr id="83" name="テキスト ボックス 82"/>
        <xdr:cNvSpPr txBox="1"/>
      </xdr:nvSpPr>
      <xdr:spPr>
        <a:xfrm>
          <a:off x="3562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90424</xdr:rowOff>
    </xdr:from>
    <xdr:to>
      <xdr:col>15</xdr:col>
      <xdr:colOff>101600</xdr:colOff>
      <xdr:row>36</xdr:row>
      <xdr:rowOff>20574</xdr:rowOff>
    </xdr:to>
    <xdr:sp macro="" textlink="">
      <xdr:nvSpPr>
        <xdr:cNvPr id="84" name="楕円 83"/>
        <xdr:cNvSpPr/>
      </xdr:nvSpPr>
      <xdr:spPr>
        <a:xfrm>
          <a:off x="2857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11701</xdr:rowOff>
    </xdr:from>
    <xdr:ext cx="469744" cy="259045"/>
    <xdr:sp macro="" textlink="">
      <xdr:nvSpPr>
        <xdr:cNvPr id="85" name="テキスト ボックス 84"/>
        <xdr:cNvSpPr txBox="1"/>
      </xdr:nvSpPr>
      <xdr:spPr>
        <a:xfrm>
          <a:off x="2673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73660</xdr:rowOff>
    </xdr:from>
    <xdr:to>
      <xdr:col>10</xdr:col>
      <xdr:colOff>165100</xdr:colOff>
      <xdr:row>36</xdr:row>
      <xdr:rowOff>3810</xdr:rowOff>
    </xdr:to>
    <xdr:sp macro="" textlink="">
      <xdr:nvSpPr>
        <xdr:cNvPr id="86" name="楕円 85"/>
        <xdr:cNvSpPr/>
      </xdr:nvSpPr>
      <xdr:spPr>
        <a:xfrm>
          <a:off x="1968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166387</xdr:rowOff>
    </xdr:from>
    <xdr:ext cx="469744" cy="259045"/>
    <xdr:sp macro="" textlink="">
      <xdr:nvSpPr>
        <xdr:cNvPr id="87" name="テキスト ボックス 86"/>
        <xdr:cNvSpPr txBox="1"/>
      </xdr:nvSpPr>
      <xdr:spPr>
        <a:xfrm>
          <a:off x="1784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macro="" textlink="">
      <xdr:nvSpPr>
        <xdr:cNvPr id="88" name="楕円 87"/>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151909</xdr:rowOff>
    </xdr:from>
    <xdr:ext cx="469744" cy="259045"/>
    <xdr:sp macro="" textlink="">
      <xdr:nvSpPr>
        <xdr:cNvPr id="89" name="テキスト ボックス 88"/>
        <xdr:cNvSpPr txBox="1"/>
      </xdr:nvSpPr>
      <xdr:spPr>
        <a:xfrm>
          <a:off x="895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73189</xdr:rowOff>
    </xdr:from>
    <xdr:to>
      <xdr:col>24</xdr:col>
      <xdr:colOff>63500</xdr:colOff>
      <xdr:row>59</xdr:row>
      <xdr:rowOff>47073</xdr:rowOff>
    </xdr:to>
    <xdr:cxnSp macro="">
      <xdr:nvCxnSpPr>
        <xdr:cNvPr id="121" name="直線コネクタ 120"/>
        <xdr:cNvCxnSpPr/>
      </xdr:nvCxnSpPr>
      <xdr:spPr>
        <a:xfrm flipV="1">
          <a:off x="3797300" y="8988589"/>
          <a:ext cx="838200" cy="1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46867</xdr:rowOff>
    </xdr:from>
    <xdr:to>
      <xdr:col>19</xdr:col>
      <xdr:colOff>177800</xdr:colOff>
      <xdr:row>59</xdr:row>
      <xdr:rowOff>47073</xdr:rowOff>
    </xdr:to>
    <xdr:cxnSp macro="">
      <xdr:nvCxnSpPr>
        <xdr:cNvPr id="124" name="直線コネクタ 123"/>
        <xdr:cNvCxnSpPr/>
      </xdr:nvCxnSpPr>
      <xdr:spPr>
        <a:xfrm>
          <a:off x="2908300" y="101624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46867</xdr:rowOff>
    </xdr:from>
    <xdr:to>
      <xdr:col>15</xdr:col>
      <xdr:colOff>50800</xdr:colOff>
      <xdr:row>59</xdr:row>
      <xdr:rowOff>78098</xdr:rowOff>
    </xdr:to>
    <xdr:cxnSp macro="">
      <xdr:nvCxnSpPr>
        <xdr:cNvPr id="127" name="直線コネクタ 126"/>
        <xdr:cNvCxnSpPr/>
      </xdr:nvCxnSpPr>
      <xdr:spPr>
        <a:xfrm flipV="1">
          <a:off x="2019300" y="10162417"/>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78098</xdr:rowOff>
    </xdr:from>
    <xdr:to>
      <xdr:col>10</xdr:col>
      <xdr:colOff>114300</xdr:colOff>
      <xdr:row>59</xdr:row>
      <xdr:rowOff>89636</xdr:rowOff>
    </xdr:to>
    <xdr:cxnSp macro="">
      <xdr:nvCxnSpPr>
        <xdr:cNvPr id="130" name="直線コネクタ 129"/>
        <xdr:cNvCxnSpPr/>
      </xdr:nvCxnSpPr>
      <xdr:spPr>
        <a:xfrm flipV="1">
          <a:off x="1130300" y="10193648"/>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22389</xdr:rowOff>
    </xdr:from>
    <xdr:to>
      <xdr:col>24</xdr:col>
      <xdr:colOff>114300</xdr:colOff>
      <xdr:row>52</xdr:row>
      <xdr:rowOff>123989</xdr:rowOff>
    </xdr:to>
    <xdr:sp macro="" textlink="">
      <xdr:nvSpPr>
        <xdr:cNvPr id="140" name="楕円 139"/>
        <xdr:cNvSpPr/>
      </xdr:nvSpPr>
      <xdr:spPr>
        <a:xfrm>
          <a:off x="4584700" y="89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45266</xdr:rowOff>
    </xdr:from>
    <xdr:ext cx="599010" cy="259045"/>
    <xdr:sp macro="" textlink="">
      <xdr:nvSpPr>
        <xdr:cNvPr id="141" name="総務費該当値テキスト"/>
        <xdr:cNvSpPr txBox="1"/>
      </xdr:nvSpPr>
      <xdr:spPr>
        <a:xfrm>
          <a:off x="4686300" y="87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167723</xdr:rowOff>
    </xdr:from>
    <xdr:to>
      <xdr:col>20</xdr:col>
      <xdr:colOff>38100</xdr:colOff>
      <xdr:row>59</xdr:row>
      <xdr:rowOff>97873</xdr:rowOff>
    </xdr:to>
    <xdr:sp macro="" textlink="">
      <xdr:nvSpPr>
        <xdr:cNvPr id="142" name="楕円 141"/>
        <xdr:cNvSpPr/>
      </xdr:nvSpPr>
      <xdr:spPr>
        <a:xfrm>
          <a:off x="3746500" y="101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89000</xdr:rowOff>
    </xdr:from>
    <xdr:ext cx="534377" cy="259045"/>
    <xdr:sp macro="" textlink="">
      <xdr:nvSpPr>
        <xdr:cNvPr id="143" name="テキスト ボックス 142"/>
        <xdr:cNvSpPr txBox="1"/>
      </xdr:nvSpPr>
      <xdr:spPr>
        <a:xfrm>
          <a:off x="3530111" y="102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167517</xdr:rowOff>
    </xdr:from>
    <xdr:to>
      <xdr:col>15</xdr:col>
      <xdr:colOff>101600</xdr:colOff>
      <xdr:row>59</xdr:row>
      <xdr:rowOff>97667</xdr:rowOff>
    </xdr:to>
    <xdr:sp macro="" textlink="">
      <xdr:nvSpPr>
        <xdr:cNvPr id="144" name="楕円 143"/>
        <xdr:cNvSpPr/>
      </xdr:nvSpPr>
      <xdr:spPr>
        <a:xfrm>
          <a:off x="2857500" y="101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88794</xdr:rowOff>
    </xdr:from>
    <xdr:ext cx="534377" cy="259045"/>
    <xdr:sp macro="" textlink="">
      <xdr:nvSpPr>
        <xdr:cNvPr id="145" name="テキスト ボックス 144"/>
        <xdr:cNvSpPr txBox="1"/>
      </xdr:nvSpPr>
      <xdr:spPr>
        <a:xfrm>
          <a:off x="2641111" y="102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27298</xdr:rowOff>
    </xdr:from>
    <xdr:to>
      <xdr:col>10</xdr:col>
      <xdr:colOff>165100</xdr:colOff>
      <xdr:row>59</xdr:row>
      <xdr:rowOff>128898</xdr:rowOff>
    </xdr:to>
    <xdr:sp macro="" textlink="">
      <xdr:nvSpPr>
        <xdr:cNvPr id="146" name="楕円 145"/>
        <xdr:cNvSpPr/>
      </xdr:nvSpPr>
      <xdr:spPr>
        <a:xfrm>
          <a:off x="1968500" y="101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120025</xdr:rowOff>
    </xdr:from>
    <xdr:ext cx="534377" cy="259045"/>
    <xdr:sp macro="" textlink="">
      <xdr:nvSpPr>
        <xdr:cNvPr id="147" name="テキスト ボックス 146"/>
        <xdr:cNvSpPr txBox="1"/>
      </xdr:nvSpPr>
      <xdr:spPr>
        <a:xfrm>
          <a:off x="1752111" y="10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38836</xdr:rowOff>
    </xdr:from>
    <xdr:to>
      <xdr:col>6</xdr:col>
      <xdr:colOff>38100</xdr:colOff>
      <xdr:row>59</xdr:row>
      <xdr:rowOff>140436</xdr:rowOff>
    </xdr:to>
    <xdr:sp macro="" textlink="">
      <xdr:nvSpPr>
        <xdr:cNvPr id="148" name="楕円 147"/>
        <xdr:cNvSpPr/>
      </xdr:nvSpPr>
      <xdr:spPr>
        <a:xfrm>
          <a:off x="10795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131563</xdr:rowOff>
    </xdr:from>
    <xdr:ext cx="534377" cy="259045"/>
    <xdr:sp macro="" textlink="">
      <xdr:nvSpPr>
        <xdr:cNvPr id="149" name="テキスト ボックス 148"/>
        <xdr:cNvSpPr txBox="1"/>
      </xdr:nvSpPr>
      <xdr:spPr>
        <a:xfrm>
          <a:off x="863111" y="102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70838</xdr:rowOff>
    </xdr:from>
    <xdr:to>
      <xdr:col>24</xdr:col>
      <xdr:colOff>63500</xdr:colOff>
      <xdr:row>76</xdr:row>
      <xdr:rowOff>151250</xdr:rowOff>
    </xdr:to>
    <xdr:cxnSp macro="">
      <xdr:nvCxnSpPr>
        <xdr:cNvPr id="181" name="直線コネクタ 180"/>
        <xdr:cNvCxnSpPr/>
      </xdr:nvCxnSpPr>
      <xdr:spPr>
        <a:xfrm flipV="1">
          <a:off x="3797300" y="13101038"/>
          <a:ext cx="838200" cy="8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151250</xdr:rowOff>
    </xdr:from>
    <xdr:to>
      <xdr:col>19</xdr:col>
      <xdr:colOff>177800</xdr:colOff>
      <xdr:row>77</xdr:row>
      <xdr:rowOff>12064</xdr:rowOff>
    </xdr:to>
    <xdr:cxnSp macro="">
      <xdr:nvCxnSpPr>
        <xdr:cNvPr id="184" name="直線コネクタ 183"/>
        <xdr:cNvCxnSpPr/>
      </xdr:nvCxnSpPr>
      <xdr:spPr>
        <a:xfrm flipV="1">
          <a:off x="2908300" y="13181450"/>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4009</xdr:rowOff>
    </xdr:from>
    <xdr:to>
      <xdr:col>15</xdr:col>
      <xdr:colOff>50800</xdr:colOff>
      <xdr:row>77</xdr:row>
      <xdr:rowOff>12064</xdr:rowOff>
    </xdr:to>
    <xdr:cxnSp macro="">
      <xdr:nvCxnSpPr>
        <xdr:cNvPr id="187" name="直線コネクタ 186"/>
        <xdr:cNvCxnSpPr/>
      </xdr:nvCxnSpPr>
      <xdr:spPr>
        <a:xfrm>
          <a:off x="2019300" y="1320565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4009</xdr:rowOff>
    </xdr:from>
    <xdr:to>
      <xdr:col>10</xdr:col>
      <xdr:colOff>114300</xdr:colOff>
      <xdr:row>77</xdr:row>
      <xdr:rowOff>96189</xdr:rowOff>
    </xdr:to>
    <xdr:cxnSp macro="">
      <xdr:nvCxnSpPr>
        <xdr:cNvPr id="190" name="直線コネクタ 189"/>
        <xdr:cNvCxnSpPr/>
      </xdr:nvCxnSpPr>
      <xdr:spPr>
        <a:xfrm flipV="1">
          <a:off x="1130300" y="13205659"/>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20038</xdr:rowOff>
    </xdr:from>
    <xdr:to>
      <xdr:col>24</xdr:col>
      <xdr:colOff>114300</xdr:colOff>
      <xdr:row>76</xdr:row>
      <xdr:rowOff>121638</xdr:rowOff>
    </xdr:to>
    <xdr:sp macro="" textlink="">
      <xdr:nvSpPr>
        <xdr:cNvPr id="200" name="楕円 199"/>
        <xdr:cNvSpPr/>
      </xdr:nvSpPr>
      <xdr:spPr>
        <a:xfrm>
          <a:off x="4584700" y="130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169915</xdr:rowOff>
    </xdr:from>
    <xdr:ext cx="599010" cy="259045"/>
    <xdr:sp macro="" textlink="">
      <xdr:nvSpPr>
        <xdr:cNvPr id="201" name="民生費該当値テキスト"/>
        <xdr:cNvSpPr txBox="1"/>
      </xdr:nvSpPr>
      <xdr:spPr>
        <a:xfrm>
          <a:off x="4686300" y="130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100450</xdr:rowOff>
    </xdr:from>
    <xdr:to>
      <xdr:col>20</xdr:col>
      <xdr:colOff>38100</xdr:colOff>
      <xdr:row>77</xdr:row>
      <xdr:rowOff>30600</xdr:rowOff>
    </xdr:to>
    <xdr:sp macro="" textlink="">
      <xdr:nvSpPr>
        <xdr:cNvPr id="202" name="楕円 201"/>
        <xdr:cNvSpPr/>
      </xdr:nvSpPr>
      <xdr:spPr>
        <a:xfrm>
          <a:off x="3746500" y="131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21727</xdr:rowOff>
    </xdr:from>
    <xdr:ext cx="599010" cy="259045"/>
    <xdr:sp macro="" textlink="">
      <xdr:nvSpPr>
        <xdr:cNvPr id="203" name="テキスト ボックス 202"/>
        <xdr:cNvSpPr txBox="1"/>
      </xdr:nvSpPr>
      <xdr:spPr>
        <a:xfrm>
          <a:off x="3497795" y="132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132714</xdr:rowOff>
    </xdr:from>
    <xdr:to>
      <xdr:col>15</xdr:col>
      <xdr:colOff>101600</xdr:colOff>
      <xdr:row>77</xdr:row>
      <xdr:rowOff>62864</xdr:rowOff>
    </xdr:to>
    <xdr:sp macro="" textlink="">
      <xdr:nvSpPr>
        <xdr:cNvPr id="204" name="楕円 203"/>
        <xdr:cNvSpPr/>
      </xdr:nvSpPr>
      <xdr:spPr>
        <a:xfrm>
          <a:off x="2857500" y="131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53991</xdr:rowOff>
    </xdr:from>
    <xdr:ext cx="599010" cy="259045"/>
    <xdr:sp macro="" textlink="">
      <xdr:nvSpPr>
        <xdr:cNvPr id="205" name="テキスト ボックス 204"/>
        <xdr:cNvSpPr txBox="1"/>
      </xdr:nvSpPr>
      <xdr:spPr>
        <a:xfrm>
          <a:off x="2608795" y="1325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124659</xdr:rowOff>
    </xdr:from>
    <xdr:to>
      <xdr:col>10</xdr:col>
      <xdr:colOff>165100</xdr:colOff>
      <xdr:row>77</xdr:row>
      <xdr:rowOff>54809</xdr:rowOff>
    </xdr:to>
    <xdr:sp macro="" textlink="">
      <xdr:nvSpPr>
        <xdr:cNvPr id="206" name="楕円 205"/>
        <xdr:cNvSpPr/>
      </xdr:nvSpPr>
      <xdr:spPr>
        <a:xfrm>
          <a:off x="1968500" y="131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45936</xdr:rowOff>
    </xdr:from>
    <xdr:ext cx="599010" cy="259045"/>
    <xdr:sp macro="" textlink="">
      <xdr:nvSpPr>
        <xdr:cNvPr id="207" name="テキスト ボックス 206"/>
        <xdr:cNvSpPr txBox="1"/>
      </xdr:nvSpPr>
      <xdr:spPr>
        <a:xfrm>
          <a:off x="1719795" y="1324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45389</xdr:rowOff>
    </xdr:from>
    <xdr:to>
      <xdr:col>6</xdr:col>
      <xdr:colOff>38100</xdr:colOff>
      <xdr:row>77</xdr:row>
      <xdr:rowOff>146989</xdr:rowOff>
    </xdr:to>
    <xdr:sp macro="" textlink="">
      <xdr:nvSpPr>
        <xdr:cNvPr id="208" name="楕円 207"/>
        <xdr:cNvSpPr/>
      </xdr:nvSpPr>
      <xdr:spPr>
        <a:xfrm>
          <a:off x="1079500" y="132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138116</xdr:rowOff>
    </xdr:from>
    <xdr:ext cx="599010" cy="259045"/>
    <xdr:sp macro="" textlink="">
      <xdr:nvSpPr>
        <xdr:cNvPr id="209" name="テキスト ボックス 208"/>
        <xdr:cNvSpPr txBox="1"/>
      </xdr:nvSpPr>
      <xdr:spPr>
        <a:xfrm>
          <a:off x="830795" y="133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5446</xdr:rowOff>
    </xdr:from>
    <xdr:to>
      <xdr:col>24</xdr:col>
      <xdr:colOff>63500</xdr:colOff>
      <xdr:row>97</xdr:row>
      <xdr:rowOff>82355</xdr:rowOff>
    </xdr:to>
    <xdr:cxnSp macro="">
      <xdr:nvCxnSpPr>
        <xdr:cNvPr id="241" name="直線コネクタ 240"/>
        <xdr:cNvCxnSpPr/>
      </xdr:nvCxnSpPr>
      <xdr:spPr>
        <a:xfrm flipV="1">
          <a:off x="3797300" y="16636096"/>
          <a:ext cx="838200" cy="7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82355</xdr:rowOff>
    </xdr:from>
    <xdr:to>
      <xdr:col>19</xdr:col>
      <xdr:colOff>177800</xdr:colOff>
      <xdr:row>97</xdr:row>
      <xdr:rowOff>92413</xdr:rowOff>
    </xdr:to>
    <xdr:cxnSp macro="">
      <xdr:nvCxnSpPr>
        <xdr:cNvPr id="244" name="直線コネクタ 243"/>
        <xdr:cNvCxnSpPr/>
      </xdr:nvCxnSpPr>
      <xdr:spPr>
        <a:xfrm flipV="1">
          <a:off x="2908300" y="1671300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73177</xdr:rowOff>
    </xdr:from>
    <xdr:to>
      <xdr:col>15</xdr:col>
      <xdr:colOff>50800</xdr:colOff>
      <xdr:row>97</xdr:row>
      <xdr:rowOff>92413</xdr:rowOff>
    </xdr:to>
    <xdr:cxnSp macro="">
      <xdr:nvCxnSpPr>
        <xdr:cNvPr id="247" name="直線コネクタ 246"/>
        <xdr:cNvCxnSpPr/>
      </xdr:nvCxnSpPr>
      <xdr:spPr>
        <a:xfrm>
          <a:off x="2019300" y="16703827"/>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19293</xdr:rowOff>
    </xdr:from>
    <xdr:to>
      <xdr:col>10</xdr:col>
      <xdr:colOff>114300</xdr:colOff>
      <xdr:row>97</xdr:row>
      <xdr:rowOff>73177</xdr:rowOff>
    </xdr:to>
    <xdr:cxnSp macro="">
      <xdr:nvCxnSpPr>
        <xdr:cNvPr id="250" name="直線コネクタ 249"/>
        <xdr:cNvCxnSpPr/>
      </xdr:nvCxnSpPr>
      <xdr:spPr>
        <a:xfrm>
          <a:off x="1130300" y="166499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126096</xdr:rowOff>
    </xdr:from>
    <xdr:to>
      <xdr:col>24</xdr:col>
      <xdr:colOff>114300</xdr:colOff>
      <xdr:row>97</xdr:row>
      <xdr:rowOff>56246</xdr:rowOff>
    </xdr:to>
    <xdr:sp macro="" textlink="">
      <xdr:nvSpPr>
        <xdr:cNvPr id="260" name="楕円 259"/>
        <xdr:cNvSpPr/>
      </xdr:nvSpPr>
      <xdr:spPr>
        <a:xfrm>
          <a:off x="4584700" y="16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104523</xdr:rowOff>
    </xdr:from>
    <xdr:ext cx="534377" cy="259045"/>
    <xdr:sp macro="" textlink="">
      <xdr:nvSpPr>
        <xdr:cNvPr id="261" name="衛生費該当値テキスト"/>
        <xdr:cNvSpPr txBox="1"/>
      </xdr:nvSpPr>
      <xdr:spPr>
        <a:xfrm>
          <a:off x="4686300" y="165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31555</xdr:rowOff>
    </xdr:from>
    <xdr:to>
      <xdr:col>20</xdr:col>
      <xdr:colOff>38100</xdr:colOff>
      <xdr:row>97</xdr:row>
      <xdr:rowOff>133155</xdr:rowOff>
    </xdr:to>
    <xdr:sp macro="" textlink="">
      <xdr:nvSpPr>
        <xdr:cNvPr id="262" name="楕円 261"/>
        <xdr:cNvSpPr/>
      </xdr:nvSpPr>
      <xdr:spPr>
        <a:xfrm>
          <a:off x="3746500" y="166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124282</xdr:rowOff>
    </xdr:from>
    <xdr:ext cx="534377" cy="259045"/>
    <xdr:sp macro="" textlink="">
      <xdr:nvSpPr>
        <xdr:cNvPr id="263" name="テキスト ボックス 262"/>
        <xdr:cNvSpPr txBox="1"/>
      </xdr:nvSpPr>
      <xdr:spPr>
        <a:xfrm>
          <a:off x="3530111" y="167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41613</xdr:rowOff>
    </xdr:from>
    <xdr:to>
      <xdr:col>15</xdr:col>
      <xdr:colOff>101600</xdr:colOff>
      <xdr:row>97</xdr:row>
      <xdr:rowOff>143213</xdr:rowOff>
    </xdr:to>
    <xdr:sp macro="" textlink="">
      <xdr:nvSpPr>
        <xdr:cNvPr id="264" name="楕円 263"/>
        <xdr:cNvSpPr/>
      </xdr:nvSpPr>
      <xdr:spPr>
        <a:xfrm>
          <a:off x="2857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134340</xdr:rowOff>
    </xdr:from>
    <xdr:ext cx="534377" cy="259045"/>
    <xdr:sp macro="" textlink="">
      <xdr:nvSpPr>
        <xdr:cNvPr id="265" name="テキスト ボックス 264"/>
        <xdr:cNvSpPr txBox="1"/>
      </xdr:nvSpPr>
      <xdr:spPr>
        <a:xfrm>
          <a:off x="2641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22377</xdr:rowOff>
    </xdr:from>
    <xdr:to>
      <xdr:col>10</xdr:col>
      <xdr:colOff>165100</xdr:colOff>
      <xdr:row>97</xdr:row>
      <xdr:rowOff>123977</xdr:rowOff>
    </xdr:to>
    <xdr:sp macro="" textlink="">
      <xdr:nvSpPr>
        <xdr:cNvPr id="266" name="楕円 265"/>
        <xdr:cNvSpPr/>
      </xdr:nvSpPr>
      <xdr:spPr>
        <a:xfrm>
          <a:off x="1968500" y="166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115104</xdr:rowOff>
    </xdr:from>
    <xdr:ext cx="534377" cy="259045"/>
    <xdr:sp macro="" textlink="">
      <xdr:nvSpPr>
        <xdr:cNvPr id="267" name="テキスト ボックス 266"/>
        <xdr:cNvSpPr txBox="1"/>
      </xdr:nvSpPr>
      <xdr:spPr>
        <a:xfrm>
          <a:off x="1752111" y="167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139943</xdr:rowOff>
    </xdr:from>
    <xdr:to>
      <xdr:col>6</xdr:col>
      <xdr:colOff>38100</xdr:colOff>
      <xdr:row>97</xdr:row>
      <xdr:rowOff>70093</xdr:rowOff>
    </xdr:to>
    <xdr:sp macro="" textlink="">
      <xdr:nvSpPr>
        <xdr:cNvPr id="268" name="楕円 267"/>
        <xdr:cNvSpPr/>
      </xdr:nvSpPr>
      <xdr:spPr>
        <a:xfrm>
          <a:off x="1079500" y="165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86620</xdr:rowOff>
    </xdr:from>
    <xdr:ext cx="534377" cy="259045"/>
    <xdr:sp macro="" textlink="">
      <xdr:nvSpPr>
        <xdr:cNvPr id="269" name="テキスト ボックス 268"/>
        <xdr:cNvSpPr txBox="1"/>
      </xdr:nvSpPr>
      <xdr:spPr>
        <a:xfrm>
          <a:off x="863111" y="163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120955</xdr:rowOff>
    </xdr:from>
    <xdr:to>
      <xdr:col>55</xdr:col>
      <xdr:colOff>0</xdr:colOff>
      <xdr:row>36</xdr:row>
      <xdr:rowOff>171247</xdr:rowOff>
    </xdr:to>
    <xdr:cxnSp macro="">
      <xdr:nvCxnSpPr>
        <xdr:cNvPr id="296" name="直線コネクタ 295"/>
        <xdr:cNvCxnSpPr/>
      </xdr:nvCxnSpPr>
      <xdr:spPr>
        <a:xfrm flipV="1">
          <a:off x="9639300" y="6293155"/>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30429</xdr:rowOff>
    </xdr:from>
    <xdr:to>
      <xdr:col>50</xdr:col>
      <xdr:colOff>114300</xdr:colOff>
      <xdr:row>36</xdr:row>
      <xdr:rowOff>171247</xdr:rowOff>
    </xdr:to>
    <xdr:cxnSp macro="">
      <xdr:nvCxnSpPr>
        <xdr:cNvPr id="299" name="直線コネクタ 298"/>
        <xdr:cNvCxnSpPr/>
      </xdr:nvCxnSpPr>
      <xdr:spPr>
        <a:xfrm>
          <a:off x="8750300" y="6202629"/>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30429</xdr:rowOff>
    </xdr:from>
    <xdr:to>
      <xdr:col>45</xdr:col>
      <xdr:colOff>177800</xdr:colOff>
      <xdr:row>37</xdr:row>
      <xdr:rowOff>1625</xdr:rowOff>
    </xdr:to>
    <xdr:cxnSp macro="">
      <xdr:nvCxnSpPr>
        <xdr:cNvPr id="302" name="直線コネクタ 301"/>
        <xdr:cNvCxnSpPr/>
      </xdr:nvCxnSpPr>
      <xdr:spPr>
        <a:xfrm flipV="1">
          <a:off x="7861300" y="620262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xdr:rowOff>
    </xdr:from>
    <xdr:to>
      <xdr:col>41</xdr:col>
      <xdr:colOff>50800</xdr:colOff>
      <xdr:row>37</xdr:row>
      <xdr:rowOff>8484</xdr:rowOff>
    </xdr:to>
    <xdr:cxnSp macro="">
      <xdr:nvCxnSpPr>
        <xdr:cNvPr id="305" name="直線コネクタ 304"/>
        <xdr:cNvCxnSpPr/>
      </xdr:nvCxnSpPr>
      <xdr:spPr>
        <a:xfrm flipV="1">
          <a:off x="6972300" y="634527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70155</xdr:rowOff>
    </xdr:from>
    <xdr:to>
      <xdr:col>55</xdr:col>
      <xdr:colOff>50800</xdr:colOff>
      <xdr:row>37</xdr:row>
      <xdr:rowOff>305</xdr:rowOff>
    </xdr:to>
    <xdr:sp macro="" textlink="">
      <xdr:nvSpPr>
        <xdr:cNvPr id="315" name="楕円 314"/>
        <xdr:cNvSpPr/>
      </xdr:nvSpPr>
      <xdr:spPr>
        <a:xfrm>
          <a:off x="10426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93032</xdr:rowOff>
    </xdr:from>
    <xdr:ext cx="378565" cy="259045"/>
    <xdr:sp macro="" textlink="">
      <xdr:nvSpPr>
        <xdr:cNvPr id="316" name="労働費該当値テキスト"/>
        <xdr:cNvSpPr txBox="1"/>
      </xdr:nvSpPr>
      <xdr:spPr>
        <a:xfrm>
          <a:off x="10528300" y="609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120447</xdr:rowOff>
    </xdr:from>
    <xdr:to>
      <xdr:col>50</xdr:col>
      <xdr:colOff>165100</xdr:colOff>
      <xdr:row>37</xdr:row>
      <xdr:rowOff>50597</xdr:rowOff>
    </xdr:to>
    <xdr:sp macro="" textlink="">
      <xdr:nvSpPr>
        <xdr:cNvPr id="317" name="楕円 316"/>
        <xdr:cNvSpPr/>
      </xdr:nvSpPr>
      <xdr:spPr>
        <a:xfrm>
          <a:off x="9588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41724</xdr:rowOff>
    </xdr:from>
    <xdr:ext cx="378565" cy="259045"/>
    <xdr:sp macro="" textlink="">
      <xdr:nvSpPr>
        <xdr:cNvPr id="318" name="テキスト ボックス 317"/>
        <xdr:cNvSpPr txBox="1"/>
      </xdr:nvSpPr>
      <xdr:spPr>
        <a:xfrm>
          <a:off x="9450017"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151079</xdr:rowOff>
    </xdr:from>
    <xdr:to>
      <xdr:col>46</xdr:col>
      <xdr:colOff>38100</xdr:colOff>
      <xdr:row>36</xdr:row>
      <xdr:rowOff>81229</xdr:rowOff>
    </xdr:to>
    <xdr:sp macro="" textlink="">
      <xdr:nvSpPr>
        <xdr:cNvPr id="319" name="楕円 318"/>
        <xdr:cNvSpPr/>
      </xdr:nvSpPr>
      <xdr:spPr>
        <a:xfrm>
          <a:off x="8699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97756</xdr:rowOff>
    </xdr:from>
    <xdr:ext cx="378565" cy="259045"/>
    <xdr:sp macro="" textlink="">
      <xdr:nvSpPr>
        <xdr:cNvPr id="320" name="テキスト ボックス 319"/>
        <xdr:cNvSpPr txBox="1"/>
      </xdr:nvSpPr>
      <xdr:spPr>
        <a:xfrm>
          <a:off x="8561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122275</xdr:rowOff>
    </xdr:from>
    <xdr:to>
      <xdr:col>41</xdr:col>
      <xdr:colOff>101600</xdr:colOff>
      <xdr:row>37</xdr:row>
      <xdr:rowOff>52425</xdr:rowOff>
    </xdr:to>
    <xdr:sp macro="" textlink="">
      <xdr:nvSpPr>
        <xdr:cNvPr id="321" name="楕円 320"/>
        <xdr:cNvSpPr/>
      </xdr:nvSpPr>
      <xdr:spPr>
        <a:xfrm>
          <a:off x="7810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68952</xdr:rowOff>
    </xdr:from>
    <xdr:ext cx="378565" cy="259045"/>
    <xdr:sp macro="" textlink="">
      <xdr:nvSpPr>
        <xdr:cNvPr id="322" name="テキスト ボックス 321"/>
        <xdr:cNvSpPr txBox="1"/>
      </xdr:nvSpPr>
      <xdr:spPr>
        <a:xfrm>
          <a:off x="7672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23" name="楕円 322"/>
        <xdr:cNvSpPr/>
      </xdr:nvSpPr>
      <xdr:spPr>
        <a:xfrm>
          <a:off x="6921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24" name="テキスト ボックス 323"/>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4026</xdr:rowOff>
    </xdr:from>
    <xdr:to>
      <xdr:col>55</xdr:col>
      <xdr:colOff>0</xdr:colOff>
      <xdr:row>58</xdr:row>
      <xdr:rowOff>5340</xdr:rowOff>
    </xdr:to>
    <xdr:cxnSp macro="">
      <xdr:nvCxnSpPr>
        <xdr:cNvPr id="349" name="直線コネクタ 348"/>
        <xdr:cNvCxnSpPr/>
      </xdr:nvCxnSpPr>
      <xdr:spPr>
        <a:xfrm flipV="1">
          <a:off x="9639300" y="9948126"/>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5340</xdr:rowOff>
    </xdr:from>
    <xdr:to>
      <xdr:col>50</xdr:col>
      <xdr:colOff>114300</xdr:colOff>
      <xdr:row>58</xdr:row>
      <xdr:rowOff>6541</xdr:rowOff>
    </xdr:to>
    <xdr:cxnSp macro="">
      <xdr:nvCxnSpPr>
        <xdr:cNvPr id="352" name="直線コネクタ 351"/>
        <xdr:cNvCxnSpPr/>
      </xdr:nvCxnSpPr>
      <xdr:spPr>
        <a:xfrm flipV="1">
          <a:off x="8750300" y="9949440"/>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5683</xdr:rowOff>
    </xdr:from>
    <xdr:to>
      <xdr:col>45</xdr:col>
      <xdr:colOff>177800</xdr:colOff>
      <xdr:row>58</xdr:row>
      <xdr:rowOff>6541</xdr:rowOff>
    </xdr:to>
    <xdr:cxnSp macro="">
      <xdr:nvCxnSpPr>
        <xdr:cNvPr id="355" name="直線コネクタ 354"/>
        <xdr:cNvCxnSpPr/>
      </xdr:nvCxnSpPr>
      <xdr:spPr>
        <a:xfrm>
          <a:off x="7861300" y="994978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xdr:rowOff>
    </xdr:from>
    <xdr:to>
      <xdr:col>41</xdr:col>
      <xdr:colOff>50800</xdr:colOff>
      <xdr:row>58</xdr:row>
      <xdr:rowOff>5683</xdr:rowOff>
    </xdr:to>
    <xdr:cxnSp macro="">
      <xdr:nvCxnSpPr>
        <xdr:cNvPr id="358" name="直線コネクタ 357"/>
        <xdr:cNvCxnSpPr/>
      </xdr:nvCxnSpPr>
      <xdr:spPr>
        <a:xfrm>
          <a:off x="6972300" y="9945725"/>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124676</xdr:rowOff>
    </xdr:from>
    <xdr:to>
      <xdr:col>55</xdr:col>
      <xdr:colOff>50800</xdr:colOff>
      <xdr:row>58</xdr:row>
      <xdr:rowOff>54826</xdr:rowOff>
    </xdr:to>
    <xdr:sp macro="" textlink="">
      <xdr:nvSpPr>
        <xdr:cNvPr id="368" name="楕円 367"/>
        <xdr:cNvSpPr/>
      </xdr:nvSpPr>
      <xdr:spPr>
        <a:xfrm>
          <a:off x="10426700" y="98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39603</xdr:rowOff>
    </xdr:from>
    <xdr:ext cx="378565" cy="259045"/>
    <xdr:sp macro="" textlink="">
      <xdr:nvSpPr>
        <xdr:cNvPr id="369" name="農林水産業費該当値テキスト"/>
        <xdr:cNvSpPr txBox="1"/>
      </xdr:nvSpPr>
      <xdr:spPr>
        <a:xfrm>
          <a:off x="10528300" y="981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125990</xdr:rowOff>
    </xdr:from>
    <xdr:to>
      <xdr:col>50</xdr:col>
      <xdr:colOff>165100</xdr:colOff>
      <xdr:row>58</xdr:row>
      <xdr:rowOff>56140</xdr:rowOff>
    </xdr:to>
    <xdr:sp macro="" textlink="">
      <xdr:nvSpPr>
        <xdr:cNvPr id="370" name="楕円 369"/>
        <xdr:cNvSpPr/>
      </xdr:nvSpPr>
      <xdr:spPr>
        <a:xfrm>
          <a:off x="9588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47267</xdr:rowOff>
    </xdr:from>
    <xdr:ext cx="378565" cy="259045"/>
    <xdr:sp macro="" textlink="">
      <xdr:nvSpPr>
        <xdr:cNvPr id="371" name="テキスト ボックス 370"/>
        <xdr:cNvSpPr txBox="1"/>
      </xdr:nvSpPr>
      <xdr:spPr>
        <a:xfrm>
          <a:off x="9450017" y="999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127191</xdr:rowOff>
    </xdr:from>
    <xdr:to>
      <xdr:col>46</xdr:col>
      <xdr:colOff>38100</xdr:colOff>
      <xdr:row>58</xdr:row>
      <xdr:rowOff>57341</xdr:rowOff>
    </xdr:to>
    <xdr:sp macro="" textlink="">
      <xdr:nvSpPr>
        <xdr:cNvPr id="372" name="楕円 371"/>
        <xdr:cNvSpPr/>
      </xdr:nvSpPr>
      <xdr:spPr>
        <a:xfrm>
          <a:off x="8699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48468</xdr:rowOff>
    </xdr:from>
    <xdr:ext cx="378565" cy="259045"/>
    <xdr:sp macro="" textlink="">
      <xdr:nvSpPr>
        <xdr:cNvPr id="373" name="テキスト ボックス 372"/>
        <xdr:cNvSpPr txBox="1"/>
      </xdr:nvSpPr>
      <xdr:spPr>
        <a:xfrm>
          <a:off x="8561017" y="999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126333</xdr:rowOff>
    </xdr:from>
    <xdr:to>
      <xdr:col>41</xdr:col>
      <xdr:colOff>101600</xdr:colOff>
      <xdr:row>58</xdr:row>
      <xdr:rowOff>56483</xdr:rowOff>
    </xdr:to>
    <xdr:sp macro="" textlink="">
      <xdr:nvSpPr>
        <xdr:cNvPr id="374" name="楕円 373"/>
        <xdr:cNvSpPr/>
      </xdr:nvSpPr>
      <xdr:spPr>
        <a:xfrm>
          <a:off x="7810500" y="98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47610</xdr:rowOff>
    </xdr:from>
    <xdr:ext cx="378565" cy="259045"/>
    <xdr:sp macro="" textlink="">
      <xdr:nvSpPr>
        <xdr:cNvPr id="375" name="テキスト ボックス 374"/>
        <xdr:cNvSpPr txBox="1"/>
      </xdr:nvSpPr>
      <xdr:spPr>
        <a:xfrm>
          <a:off x="7672017" y="999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122275</xdr:rowOff>
    </xdr:from>
    <xdr:to>
      <xdr:col>36</xdr:col>
      <xdr:colOff>165100</xdr:colOff>
      <xdr:row>58</xdr:row>
      <xdr:rowOff>52425</xdr:rowOff>
    </xdr:to>
    <xdr:sp macro="" textlink="">
      <xdr:nvSpPr>
        <xdr:cNvPr id="376" name="楕円 375"/>
        <xdr:cNvSpPr/>
      </xdr:nvSpPr>
      <xdr:spPr>
        <a:xfrm>
          <a:off x="6921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43552</xdr:rowOff>
    </xdr:from>
    <xdr:ext cx="378565" cy="259045"/>
    <xdr:sp macro="" textlink="">
      <xdr:nvSpPr>
        <xdr:cNvPr id="377" name="テキスト ボックス 376"/>
        <xdr:cNvSpPr txBox="1"/>
      </xdr:nvSpPr>
      <xdr:spPr>
        <a:xfrm>
          <a:off x="6783017" y="99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4178</xdr:rowOff>
    </xdr:from>
    <xdr:to>
      <xdr:col>55</xdr:col>
      <xdr:colOff>0</xdr:colOff>
      <xdr:row>79</xdr:row>
      <xdr:rowOff>15036</xdr:rowOff>
    </xdr:to>
    <xdr:cxnSp macro="">
      <xdr:nvCxnSpPr>
        <xdr:cNvPr id="406" name="直線コネクタ 405"/>
        <xdr:cNvCxnSpPr/>
      </xdr:nvCxnSpPr>
      <xdr:spPr>
        <a:xfrm flipV="1">
          <a:off x="9639300" y="13548728"/>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15036</xdr:rowOff>
    </xdr:from>
    <xdr:to>
      <xdr:col>50</xdr:col>
      <xdr:colOff>114300</xdr:colOff>
      <xdr:row>79</xdr:row>
      <xdr:rowOff>25933</xdr:rowOff>
    </xdr:to>
    <xdr:cxnSp macro="">
      <xdr:nvCxnSpPr>
        <xdr:cNvPr id="409" name="直線コネクタ 408"/>
        <xdr:cNvCxnSpPr/>
      </xdr:nvCxnSpPr>
      <xdr:spPr>
        <a:xfrm flipV="1">
          <a:off x="8750300" y="1355958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24664</xdr:rowOff>
    </xdr:from>
    <xdr:to>
      <xdr:col>45</xdr:col>
      <xdr:colOff>177800</xdr:colOff>
      <xdr:row>79</xdr:row>
      <xdr:rowOff>25933</xdr:rowOff>
    </xdr:to>
    <xdr:cxnSp macro="">
      <xdr:nvCxnSpPr>
        <xdr:cNvPr id="412" name="直線コネクタ 411"/>
        <xdr:cNvCxnSpPr/>
      </xdr:nvCxnSpPr>
      <xdr:spPr>
        <a:xfrm>
          <a:off x="7861300" y="13569214"/>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24664</xdr:rowOff>
    </xdr:from>
    <xdr:to>
      <xdr:col>41</xdr:col>
      <xdr:colOff>50800</xdr:colOff>
      <xdr:row>79</xdr:row>
      <xdr:rowOff>24918</xdr:rowOff>
    </xdr:to>
    <xdr:cxnSp macro="">
      <xdr:nvCxnSpPr>
        <xdr:cNvPr id="415" name="直線コネクタ 414"/>
        <xdr:cNvCxnSpPr/>
      </xdr:nvCxnSpPr>
      <xdr:spPr>
        <a:xfrm flipV="1">
          <a:off x="6972300" y="1356921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124828</xdr:rowOff>
    </xdr:from>
    <xdr:to>
      <xdr:col>55</xdr:col>
      <xdr:colOff>50800</xdr:colOff>
      <xdr:row>79</xdr:row>
      <xdr:rowOff>54978</xdr:rowOff>
    </xdr:to>
    <xdr:sp macro="" textlink="">
      <xdr:nvSpPr>
        <xdr:cNvPr id="425" name="楕円 424"/>
        <xdr:cNvSpPr/>
      </xdr:nvSpPr>
      <xdr:spPr>
        <a:xfrm>
          <a:off x="10426700" y="134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39755</xdr:rowOff>
    </xdr:from>
    <xdr:ext cx="469744" cy="259045"/>
    <xdr:sp macro="" textlink="">
      <xdr:nvSpPr>
        <xdr:cNvPr id="426" name="商工費該当値テキスト"/>
        <xdr:cNvSpPr txBox="1"/>
      </xdr:nvSpPr>
      <xdr:spPr>
        <a:xfrm>
          <a:off x="10528300" y="134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135686</xdr:rowOff>
    </xdr:from>
    <xdr:to>
      <xdr:col>50</xdr:col>
      <xdr:colOff>165100</xdr:colOff>
      <xdr:row>79</xdr:row>
      <xdr:rowOff>65836</xdr:rowOff>
    </xdr:to>
    <xdr:sp macro="" textlink="">
      <xdr:nvSpPr>
        <xdr:cNvPr id="427" name="楕円 426"/>
        <xdr:cNvSpPr/>
      </xdr:nvSpPr>
      <xdr:spPr>
        <a:xfrm>
          <a:off x="9588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56963</xdr:rowOff>
    </xdr:from>
    <xdr:ext cx="469744" cy="259045"/>
    <xdr:sp macro="" textlink="">
      <xdr:nvSpPr>
        <xdr:cNvPr id="428" name="テキスト ボックス 427"/>
        <xdr:cNvSpPr txBox="1"/>
      </xdr:nvSpPr>
      <xdr:spPr>
        <a:xfrm>
          <a:off x="9404428" y="136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146583</xdr:rowOff>
    </xdr:from>
    <xdr:to>
      <xdr:col>46</xdr:col>
      <xdr:colOff>38100</xdr:colOff>
      <xdr:row>79</xdr:row>
      <xdr:rowOff>76733</xdr:rowOff>
    </xdr:to>
    <xdr:sp macro="" textlink="">
      <xdr:nvSpPr>
        <xdr:cNvPr id="429" name="楕円 428"/>
        <xdr:cNvSpPr/>
      </xdr:nvSpPr>
      <xdr:spPr>
        <a:xfrm>
          <a:off x="8699500" y="135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67860</xdr:rowOff>
    </xdr:from>
    <xdr:ext cx="469744" cy="259045"/>
    <xdr:sp macro="" textlink="">
      <xdr:nvSpPr>
        <xdr:cNvPr id="430" name="テキスト ボックス 429"/>
        <xdr:cNvSpPr txBox="1"/>
      </xdr:nvSpPr>
      <xdr:spPr>
        <a:xfrm>
          <a:off x="8515428" y="1361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145314</xdr:rowOff>
    </xdr:from>
    <xdr:to>
      <xdr:col>41</xdr:col>
      <xdr:colOff>101600</xdr:colOff>
      <xdr:row>79</xdr:row>
      <xdr:rowOff>75464</xdr:rowOff>
    </xdr:to>
    <xdr:sp macro="" textlink="">
      <xdr:nvSpPr>
        <xdr:cNvPr id="431" name="楕円 430"/>
        <xdr:cNvSpPr/>
      </xdr:nvSpPr>
      <xdr:spPr>
        <a:xfrm>
          <a:off x="78105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66591</xdr:rowOff>
    </xdr:from>
    <xdr:ext cx="469744" cy="259045"/>
    <xdr:sp macro="" textlink="">
      <xdr:nvSpPr>
        <xdr:cNvPr id="432" name="テキスト ボックス 431"/>
        <xdr:cNvSpPr txBox="1"/>
      </xdr:nvSpPr>
      <xdr:spPr>
        <a:xfrm>
          <a:off x="7626428" y="136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145568</xdr:rowOff>
    </xdr:from>
    <xdr:to>
      <xdr:col>36</xdr:col>
      <xdr:colOff>165100</xdr:colOff>
      <xdr:row>79</xdr:row>
      <xdr:rowOff>75718</xdr:rowOff>
    </xdr:to>
    <xdr:sp macro="" textlink="">
      <xdr:nvSpPr>
        <xdr:cNvPr id="433" name="楕円 432"/>
        <xdr:cNvSpPr/>
      </xdr:nvSpPr>
      <xdr:spPr>
        <a:xfrm>
          <a:off x="6921500" y="135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66845</xdr:rowOff>
    </xdr:from>
    <xdr:ext cx="469744" cy="259045"/>
    <xdr:sp macro="" textlink="">
      <xdr:nvSpPr>
        <xdr:cNvPr id="434" name="テキスト ボックス 433"/>
        <xdr:cNvSpPr txBox="1"/>
      </xdr:nvSpPr>
      <xdr:spPr>
        <a:xfrm>
          <a:off x="6737428" y="136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133414</xdr:rowOff>
    </xdr:from>
    <xdr:to>
      <xdr:col>55</xdr:col>
      <xdr:colOff>0</xdr:colOff>
      <xdr:row>98</xdr:row>
      <xdr:rowOff>10065</xdr:rowOff>
    </xdr:to>
    <xdr:cxnSp macro="">
      <xdr:nvCxnSpPr>
        <xdr:cNvPr id="464" name="直線コネクタ 463"/>
        <xdr:cNvCxnSpPr/>
      </xdr:nvCxnSpPr>
      <xdr:spPr>
        <a:xfrm>
          <a:off x="9639300" y="16764064"/>
          <a:ext cx="8382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70320</xdr:rowOff>
    </xdr:from>
    <xdr:to>
      <xdr:col>50</xdr:col>
      <xdr:colOff>114300</xdr:colOff>
      <xdr:row>97</xdr:row>
      <xdr:rowOff>133414</xdr:rowOff>
    </xdr:to>
    <xdr:cxnSp macro="">
      <xdr:nvCxnSpPr>
        <xdr:cNvPr id="467" name="直線コネクタ 466"/>
        <xdr:cNvCxnSpPr/>
      </xdr:nvCxnSpPr>
      <xdr:spPr>
        <a:xfrm>
          <a:off x="8750300" y="1670097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70320</xdr:rowOff>
    </xdr:from>
    <xdr:to>
      <xdr:col>45</xdr:col>
      <xdr:colOff>177800</xdr:colOff>
      <xdr:row>97</xdr:row>
      <xdr:rowOff>126842</xdr:rowOff>
    </xdr:to>
    <xdr:cxnSp macro="">
      <xdr:nvCxnSpPr>
        <xdr:cNvPr id="470" name="直線コネクタ 469"/>
        <xdr:cNvCxnSpPr/>
      </xdr:nvCxnSpPr>
      <xdr:spPr>
        <a:xfrm flipV="1">
          <a:off x="7861300" y="16700970"/>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100285</xdr:rowOff>
    </xdr:from>
    <xdr:to>
      <xdr:col>41</xdr:col>
      <xdr:colOff>50800</xdr:colOff>
      <xdr:row>97</xdr:row>
      <xdr:rowOff>126842</xdr:rowOff>
    </xdr:to>
    <xdr:cxnSp macro="">
      <xdr:nvCxnSpPr>
        <xdr:cNvPr id="473" name="直線コネクタ 472"/>
        <xdr:cNvCxnSpPr/>
      </xdr:nvCxnSpPr>
      <xdr:spPr>
        <a:xfrm>
          <a:off x="6972300" y="16730935"/>
          <a:ext cx="8890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130715</xdr:rowOff>
    </xdr:from>
    <xdr:to>
      <xdr:col>55</xdr:col>
      <xdr:colOff>50800</xdr:colOff>
      <xdr:row>98</xdr:row>
      <xdr:rowOff>60865</xdr:rowOff>
    </xdr:to>
    <xdr:sp macro="" textlink="">
      <xdr:nvSpPr>
        <xdr:cNvPr id="483" name="楕円 482"/>
        <xdr:cNvSpPr/>
      </xdr:nvSpPr>
      <xdr:spPr>
        <a:xfrm>
          <a:off x="10426700" y="167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109142</xdr:rowOff>
    </xdr:from>
    <xdr:ext cx="534377" cy="259045"/>
    <xdr:sp macro="" textlink="">
      <xdr:nvSpPr>
        <xdr:cNvPr id="484" name="土木費該当値テキスト"/>
        <xdr:cNvSpPr txBox="1"/>
      </xdr:nvSpPr>
      <xdr:spPr>
        <a:xfrm>
          <a:off x="10528300" y="167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82614</xdr:rowOff>
    </xdr:from>
    <xdr:to>
      <xdr:col>50</xdr:col>
      <xdr:colOff>165100</xdr:colOff>
      <xdr:row>98</xdr:row>
      <xdr:rowOff>12764</xdr:rowOff>
    </xdr:to>
    <xdr:sp macro="" textlink="">
      <xdr:nvSpPr>
        <xdr:cNvPr id="485" name="楕円 484"/>
        <xdr:cNvSpPr/>
      </xdr:nvSpPr>
      <xdr:spPr>
        <a:xfrm>
          <a:off x="9588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3891</xdr:rowOff>
    </xdr:from>
    <xdr:ext cx="534377" cy="259045"/>
    <xdr:sp macro="" textlink="">
      <xdr:nvSpPr>
        <xdr:cNvPr id="486" name="テキスト ボックス 485"/>
        <xdr:cNvSpPr txBox="1"/>
      </xdr:nvSpPr>
      <xdr:spPr>
        <a:xfrm>
          <a:off x="9372111" y="168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19520</xdr:rowOff>
    </xdr:from>
    <xdr:to>
      <xdr:col>46</xdr:col>
      <xdr:colOff>38100</xdr:colOff>
      <xdr:row>97</xdr:row>
      <xdr:rowOff>121120</xdr:rowOff>
    </xdr:to>
    <xdr:sp macro="" textlink="">
      <xdr:nvSpPr>
        <xdr:cNvPr id="487" name="楕円 486"/>
        <xdr:cNvSpPr/>
      </xdr:nvSpPr>
      <xdr:spPr>
        <a:xfrm>
          <a:off x="8699500" y="16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112247</xdr:rowOff>
    </xdr:from>
    <xdr:ext cx="534377" cy="259045"/>
    <xdr:sp macro="" textlink="">
      <xdr:nvSpPr>
        <xdr:cNvPr id="488" name="テキスト ボックス 487"/>
        <xdr:cNvSpPr txBox="1"/>
      </xdr:nvSpPr>
      <xdr:spPr>
        <a:xfrm>
          <a:off x="8483111" y="167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76042</xdr:rowOff>
    </xdr:from>
    <xdr:to>
      <xdr:col>41</xdr:col>
      <xdr:colOff>101600</xdr:colOff>
      <xdr:row>98</xdr:row>
      <xdr:rowOff>6192</xdr:rowOff>
    </xdr:to>
    <xdr:sp macro="" textlink="">
      <xdr:nvSpPr>
        <xdr:cNvPr id="489" name="楕円 488"/>
        <xdr:cNvSpPr/>
      </xdr:nvSpPr>
      <xdr:spPr>
        <a:xfrm>
          <a:off x="78105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168769</xdr:rowOff>
    </xdr:from>
    <xdr:ext cx="534377" cy="259045"/>
    <xdr:sp macro="" textlink="">
      <xdr:nvSpPr>
        <xdr:cNvPr id="490" name="テキスト ボックス 489"/>
        <xdr:cNvSpPr txBox="1"/>
      </xdr:nvSpPr>
      <xdr:spPr>
        <a:xfrm>
          <a:off x="7594111" y="167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49485</xdr:rowOff>
    </xdr:from>
    <xdr:to>
      <xdr:col>36</xdr:col>
      <xdr:colOff>165100</xdr:colOff>
      <xdr:row>97</xdr:row>
      <xdr:rowOff>151085</xdr:rowOff>
    </xdr:to>
    <xdr:sp macro="" textlink="">
      <xdr:nvSpPr>
        <xdr:cNvPr id="491" name="楕円 490"/>
        <xdr:cNvSpPr/>
      </xdr:nvSpPr>
      <xdr:spPr>
        <a:xfrm>
          <a:off x="69215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142212</xdr:rowOff>
    </xdr:from>
    <xdr:ext cx="534377" cy="259045"/>
    <xdr:sp macro="" textlink="">
      <xdr:nvSpPr>
        <xdr:cNvPr id="492" name="テキスト ボックス 491"/>
        <xdr:cNvSpPr txBox="1"/>
      </xdr:nvSpPr>
      <xdr:spPr>
        <a:xfrm>
          <a:off x="6705111" y="167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15276</xdr:rowOff>
    </xdr:from>
    <xdr:to>
      <xdr:col>85</xdr:col>
      <xdr:colOff>127000</xdr:colOff>
      <xdr:row>37</xdr:row>
      <xdr:rowOff>113466</xdr:rowOff>
    </xdr:to>
    <xdr:cxnSp macro="">
      <xdr:nvCxnSpPr>
        <xdr:cNvPr id="524" name="直線コネクタ 523"/>
        <xdr:cNvCxnSpPr/>
      </xdr:nvCxnSpPr>
      <xdr:spPr>
        <a:xfrm flipV="1">
          <a:off x="15481300" y="6187476"/>
          <a:ext cx="838200" cy="2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17454</xdr:rowOff>
    </xdr:from>
    <xdr:to>
      <xdr:col>81</xdr:col>
      <xdr:colOff>50800</xdr:colOff>
      <xdr:row>37</xdr:row>
      <xdr:rowOff>113466</xdr:rowOff>
    </xdr:to>
    <xdr:cxnSp macro="">
      <xdr:nvCxnSpPr>
        <xdr:cNvPr id="527" name="直線コネクタ 526"/>
        <xdr:cNvCxnSpPr/>
      </xdr:nvCxnSpPr>
      <xdr:spPr>
        <a:xfrm>
          <a:off x="14592300" y="63611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11575</xdr:rowOff>
    </xdr:from>
    <xdr:to>
      <xdr:col>76</xdr:col>
      <xdr:colOff>114300</xdr:colOff>
      <xdr:row>37</xdr:row>
      <xdr:rowOff>17454</xdr:rowOff>
    </xdr:to>
    <xdr:cxnSp macro="">
      <xdr:nvCxnSpPr>
        <xdr:cNvPr id="530" name="直線コネクタ 529"/>
        <xdr:cNvCxnSpPr/>
      </xdr:nvCxnSpPr>
      <xdr:spPr>
        <a:xfrm>
          <a:off x="13703300" y="635522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11575</xdr:rowOff>
    </xdr:from>
    <xdr:to>
      <xdr:col>71</xdr:col>
      <xdr:colOff>177800</xdr:colOff>
      <xdr:row>38</xdr:row>
      <xdr:rowOff>70467</xdr:rowOff>
    </xdr:to>
    <xdr:cxnSp macro="">
      <xdr:nvCxnSpPr>
        <xdr:cNvPr id="533" name="直線コネクタ 532"/>
        <xdr:cNvCxnSpPr/>
      </xdr:nvCxnSpPr>
      <xdr:spPr>
        <a:xfrm flipV="1">
          <a:off x="12814300" y="6355225"/>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135926</xdr:rowOff>
    </xdr:from>
    <xdr:to>
      <xdr:col>85</xdr:col>
      <xdr:colOff>177800</xdr:colOff>
      <xdr:row>36</xdr:row>
      <xdr:rowOff>66076</xdr:rowOff>
    </xdr:to>
    <xdr:sp macro="" textlink="">
      <xdr:nvSpPr>
        <xdr:cNvPr id="543" name="楕円 542"/>
        <xdr:cNvSpPr/>
      </xdr:nvSpPr>
      <xdr:spPr>
        <a:xfrm>
          <a:off x="16268700" y="6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158803</xdr:rowOff>
    </xdr:from>
    <xdr:ext cx="534377" cy="259045"/>
    <xdr:sp macro="" textlink="">
      <xdr:nvSpPr>
        <xdr:cNvPr id="544" name="消防費該当値テキスト"/>
        <xdr:cNvSpPr txBox="1"/>
      </xdr:nvSpPr>
      <xdr:spPr>
        <a:xfrm>
          <a:off x="16370300" y="5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62666</xdr:rowOff>
    </xdr:from>
    <xdr:to>
      <xdr:col>81</xdr:col>
      <xdr:colOff>101600</xdr:colOff>
      <xdr:row>37</xdr:row>
      <xdr:rowOff>164266</xdr:rowOff>
    </xdr:to>
    <xdr:sp macro="" textlink="">
      <xdr:nvSpPr>
        <xdr:cNvPr id="545" name="楕円 544"/>
        <xdr:cNvSpPr/>
      </xdr:nvSpPr>
      <xdr:spPr>
        <a:xfrm>
          <a:off x="15430500" y="6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155392</xdr:rowOff>
    </xdr:from>
    <xdr:ext cx="534377" cy="259045"/>
    <xdr:sp macro="" textlink="">
      <xdr:nvSpPr>
        <xdr:cNvPr id="546" name="テキスト ボックス 545"/>
        <xdr:cNvSpPr txBox="1"/>
      </xdr:nvSpPr>
      <xdr:spPr>
        <a:xfrm>
          <a:off x="15214111" y="64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138104</xdr:rowOff>
    </xdr:from>
    <xdr:to>
      <xdr:col>76</xdr:col>
      <xdr:colOff>165100</xdr:colOff>
      <xdr:row>37</xdr:row>
      <xdr:rowOff>68254</xdr:rowOff>
    </xdr:to>
    <xdr:sp macro="" textlink="">
      <xdr:nvSpPr>
        <xdr:cNvPr id="547" name="楕円 546"/>
        <xdr:cNvSpPr/>
      </xdr:nvSpPr>
      <xdr:spPr>
        <a:xfrm>
          <a:off x="14541500" y="63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84781</xdr:rowOff>
    </xdr:from>
    <xdr:ext cx="534377" cy="259045"/>
    <xdr:sp macro="" textlink="">
      <xdr:nvSpPr>
        <xdr:cNvPr id="548" name="テキスト ボックス 547"/>
        <xdr:cNvSpPr txBox="1"/>
      </xdr:nvSpPr>
      <xdr:spPr>
        <a:xfrm>
          <a:off x="14325111" y="6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132225</xdr:rowOff>
    </xdr:from>
    <xdr:to>
      <xdr:col>72</xdr:col>
      <xdr:colOff>38100</xdr:colOff>
      <xdr:row>37</xdr:row>
      <xdr:rowOff>62375</xdr:rowOff>
    </xdr:to>
    <xdr:sp macro="" textlink="">
      <xdr:nvSpPr>
        <xdr:cNvPr id="549" name="楕円 548"/>
        <xdr:cNvSpPr/>
      </xdr:nvSpPr>
      <xdr:spPr>
        <a:xfrm>
          <a:off x="13652500" y="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78902</xdr:rowOff>
    </xdr:from>
    <xdr:ext cx="534377" cy="259045"/>
    <xdr:sp macro="" textlink="">
      <xdr:nvSpPr>
        <xdr:cNvPr id="550" name="テキスト ボックス 549"/>
        <xdr:cNvSpPr txBox="1"/>
      </xdr:nvSpPr>
      <xdr:spPr>
        <a:xfrm>
          <a:off x="13436111" y="60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19667</xdr:rowOff>
    </xdr:from>
    <xdr:to>
      <xdr:col>67</xdr:col>
      <xdr:colOff>101600</xdr:colOff>
      <xdr:row>38</xdr:row>
      <xdr:rowOff>121267</xdr:rowOff>
    </xdr:to>
    <xdr:sp macro="" textlink="">
      <xdr:nvSpPr>
        <xdr:cNvPr id="551" name="楕円 550"/>
        <xdr:cNvSpPr/>
      </xdr:nvSpPr>
      <xdr:spPr>
        <a:xfrm>
          <a:off x="12763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112394</xdr:rowOff>
    </xdr:from>
    <xdr:ext cx="534377" cy="259045"/>
    <xdr:sp macro="" textlink="">
      <xdr:nvSpPr>
        <xdr:cNvPr id="552" name="テキスト ボックス 551"/>
        <xdr:cNvSpPr txBox="1"/>
      </xdr:nvSpPr>
      <xdr:spPr>
        <a:xfrm>
          <a:off x="12547111" y="66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42507</xdr:rowOff>
    </xdr:from>
    <xdr:to>
      <xdr:col>85</xdr:col>
      <xdr:colOff>127000</xdr:colOff>
      <xdr:row>54</xdr:row>
      <xdr:rowOff>109296</xdr:rowOff>
    </xdr:to>
    <xdr:cxnSp macro="">
      <xdr:nvCxnSpPr>
        <xdr:cNvPr id="582" name="直線コネクタ 581"/>
        <xdr:cNvCxnSpPr/>
      </xdr:nvCxnSpPr>
      <xdr:spPr>
        <a:xfrm flipV="1">
          <a:off x="15481300" y="9129357"/>
          <a:ext cx="838200" cy="23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109296</xdr:rowOff>
    </xdr:from>
    <xdr:to>
      <xdr:col>81</xdr:col>
      <xdr:colOff>50800</xdr:colOff>
      <xdr:row>55</xdr:row>
      <xdr:rowOff>149568</xdr:rowOff>
    </xdr:to>
    <xdr:cxnSp macro="">
      <xdr:nvCxnSpPr>
        <xdr:cNvPr id="585" name="直線コネクタ 584"/>
        <xdr:cNvCxnSpPr/>
      </xdr:nvCxnSpPr>
      <xdr:spPr>
        <a:xfrm flipV="1">
          <a:off x="14592300" y="9367596"/>
          <a:ext cx="889000" cy="2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149568</xdr:rowOff>
    </xdr:from>
    <xdr:to>
      <xdr:col>76</xdr:col>
      <xdr:colOff>114300</xdr:colOff>
      <xdr:row>56</xdr:row>
      <xdr:rowOff>48413</xdr:rowOff>
    </xdr:to>
    <xdr:cxnSp macro="">
      <xdr:nvCxnSpPr>
        <xdr:cNvPr id="588" name="直線コネクタ 587"/>
        <xdr:cNvCxnSpPr/>
      </xdr:nvCxnSpPr>
      <xdr:spPr>
        <a:xfrm flipV="1">
          <a:off x="13703300" y="9579318"/>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48413</xdr:rowOff>
    </xdr:from>
    <xdr:to>
      <xdr:col>71</xdr:col>
      <xdr:colOff>177800</xdr:colOff>
      <xdr:row>56</xdr:row>
      <xdr:rowOff>118783</xdr:rowOff>
    </xdr:to>
    <xdr:cxnSp macro="">
      <xdr:nvCxnSpPr>
        <xdr:cNvPr id="591" name="直線コネクタ 590"/>
        <xdr:cNvCxnSpPr/>
      </xdr:nvCxnSpPr>
      <xdr:spPr>
        <a:xfrm flipV="1">
          <a:off x="12814300" y="9649613"/>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163157</xdr:rowOff>
    </xdr:from>
    <xdr:to>
      <xdr:col>85</xdr:col>
      <xdr:colOff>177800</xdr:colOff>
      <xdr:row>53</xdr:row>
      <xdr:rowOff>93307</xdr:rowOff>
    </xdr:to>
    <xdr:sp macro="" textlink="">
      <xdr:nvSpPr>
        <xdr:cNvPr id="601" name="楕円 600"/>
        <xdr:cNvSpPr/>
      </xdr:nvSpPr>
      <xdr:spPr>
        <a:xfrm>
          <a:off x="16268700" y="9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14584</xdr:rowOff>
    </xdr:from>
    <xdr:ext cx="534377" cy="259045"/>
    <xdr:sp macro="" textlink="">
      <xdr:nvSpPr>
        <xdr:cNvPr id="602" name="教育費該当値テキスト"/>
        <xdr:cNvSpPr txBox="1"/>
      </xdr:nvSpPr>
      <xdr:spPr>
        <a:xfrm>
          <a:off x="16370300" y="89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58496</xdr:rowOff>
    </xdr:from>
    <xdr:to>
      <xdr:col>81</xdr:col>
      <xdr:colOff>101600</xdr:colOff>
      <xdr:row>54</xdr:row>
      <xdr:rowOff>160096</xdr:rowOff>
    </xdr:to>
    <xdr:sp macro="" textlink="">
      <xdr:nvSpPr>
        <xdr:cNvPr id="603" name="楕円 602"/>
        <xdr:cNvSpPr/>
      </xdr:nvSpPr>
      <xdr:spPr>
        <a:xfrm>
          <a:off x="15430500" y="93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5173</xdr:rowOff>
    </xdr:from>
    <xdr:ext cx="534377" cy="259045"/>
    <xdr:sp macro="" textlink="">
      <xdr:nvSpPr>
        <xdr:cNvPr id="604" name="テキスト ボックス 603"/>
        <xdr:cNvSpPr txBox="1"/>
      </xdr:nvSpPr>
      <xdr:spPr>
        <a:xfrm>
          <a:off x="15214111" y="909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98768</xdr:rowOff>
    </xdr:from>
    <xdr:to>
      <xdr:col>76</xdr:col>
      <xdr:colOff>165100</xdr:colOff>
      <xdr:row>56</xdr:row>
      <xdr:rowOff>28918</xdr:rowOff>
    </xdr:to>
    <xdr:sp macro="" textlink="">
      <xdr:nvSpPr>
        <xdr:cNvPr id="605" name="楕円 604"/>
        <xdr:cNvSpPr/>
      </xdr:nvSpPr>
      <xdr:spPr>
        <a:xfrm>
          <a:off x="14541500" y="95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45445</xdr:rowOff>
    </xdr:from>
    <xdr:ext cx="534377" cy="259045"/>
    <xdr:sp macro="" textlink="">
      <xdr:nvSpPr>
        <xdr:cNvPr id="606" name="テキスト ボックス 605"/>
        <xdr:cNvSpPr txBox="1"/>
      </xdr:nvSpPr>
      <xdr:spPr>
        <a:xfrm>
          <a:off x="14325111" y="93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169063</xdr:rowOff>
    </xdr:from>
    <xdr:to>
      <xdr:col>72</xdr:col>
      <xdr:colOff>38100</xdr:colOff>
      <xdr:row>56</xdr:row>
      <xdr:rowOff>99213</xdr:rowOff>
    </xdr:to>
    <xdr:sp macro="" textlink="">
      <xdr:nvSpPr>
        <xdr:cNvPr id="607" name="楕円 606"/>
        <xdr:cNvSpPr/>
      </xdr:nvSpPr>
      <xdr:spPr>
        <a:xfrm>
          <a:off x="13652500" y="95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115740</xdr:rowOff>
    </xdr:from>
    <xdr:ext cx="534377" cy="259045"/>
    <xdr:sp macro="" textlink="">
      <xdr:nvSpPr>
        <xdr:cNvPr id="608" name="テキスト ボックス 607"/>
        <xdr:cNvSpPr txBox="1"/>
      </xdr:nvSpPr>
      <xdr:spPr>
        <a:xfrm>
          <a:off x="13436111" y="93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67983</xdr:rowOff>
    </xdr:from>
    <xdr:to>
      <xdr:col>67</xdr:col>
      <xdr:colOff>101600</xdr:colOff>
      <xdr:row>56</xdr:row>
      <xdr:rowOff>169583</xdr:rowOff>
    </xdr:to>
    <xdr:sp macro="" textlink="">
      <xdr:nvSpPr>
        <xdr:cNvPr id="609" name="楕円 608"/>
        <xdr:cNvSpPr/>
      </xdr:nvSpPr>
      <xdr:spPr>
        <a:xfrm>
          <a:off x="12763500" y="96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14660</xdr:rowOff>
    </xdr:from>
    <xdr:ext cx="534377" cy="259045"/>
    <xdr:sp macro="" textlink="">
      <xdr:nvSpPr>
        <xdr:cNvPr id="610" name="テキスト ボックス 609"/>
        <xdr:cNvSpPr txBox="1"/>
      </xdr:nvSpPr>
      <xdr:spPr>
        <a:xfrm>
          <a:off x="12547111" y="94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43878</xdr:rowOff>
    </xdr:from>
    <xdr:to>
      <xdr:col>85</xdr:col>
      <xdr:colOff>127000</xdr:colOff>
      <xdr:row>79</xdr:row>
      <xdr:rowOff>43898</xdr:rowOff>
    </xdr:to>
    <xdr:cxnSp macro="">
      <xdr:nvCxnSpPr>
        <xdr:cNvPr id="639" name="直線コネクタ 638"/>
        <xdr:cNvCxnSpPr/>
      </xdr:nvCxnSpPr>
      <xdr:spPr>
        <a:xfrm flipV="1">
          <a:off x="15481300" y="13588428"/>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43898</xdr:rowOff>
    </xdr:from>
    <xdr:to>
      <xdr:col>81</xdr:col>
      <xdr:colOff>50800</xdr:colOff>
      <xdr:row>79</xdr:row>
      <xdr:rowOff>44241</xdr:rowOff>
    </xdr:to>
    <xdr:cxnSp macro="">
      <xdr:nvCxnSpPr>
        <xdr:cNvPr id="642" name="直線コネクタ 641"/>
        <xdr:cNvCxnSpPr/>
      </xdr:nvCxnSpPr>
      <xdr:spPr>
        <a:xfrm flipV="1">
          <a:off x="14592300" y="1358844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44241</xdr:rowOff>
    </xdr:from>
    <xdr:to>
      <xdr:col>76</xdr:col>
      <xdr:colOff>114300</xdr:colOff>
      <xdr:row>79</xdr:row>
      <xdr:rowOff>44431</xdr:rowOff>
    </xdr:to>
    <xdr:cxnSp macro="">
      <xdr:nvCxnSpPr>
        <xdr:cNvPr id="645" name="直線コネクタ 644"/>
        <xdr:cNvCxnSpPr/>
      </xdr:nvCxnSpPr>
      <xdr:spPr>
        <a:xfrm flipV="1">
          <a:off x="13703300" y="135887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44450</xdr:rowOff>
    </xdr:to>
    <xdr:cxnSp macro="">
      <xdr:nvCxnSpPr>
        <xdr:cNvPr id="648" name="直線コネクタ 647"/>
        <xdr:cNvCxnSpPr/>
      </xdr:nvCxnSpPr>
      <xdr:spPr>
        <a:xfrm flipV="1">
          <a:off x="12814300" y="13588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164528</xdr:rowOff>
    </xdr:from>
    <xdr:to>
      <xdr:col>85</xdr:col>
      <xdr:colOff>177800</xdr:colOff>
      <xdr:row>79</xdr:row>
      <xdr:rowOff>94678</xdr:rowOff>
    </xdr:to>
    <xdr:sp macro="" textlink="">
      <xdr:nvSpPr>
        <xdr:cNvPr id="658" name="楕円 657"/>
        <xdr:cNvSpPr/>
      </xdr:nvSpPr>
      <xdr:spPr>
        <a:xfrm>
          <a:off x="162687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164548</xdr:rowOff>
    </xdr:from>
    <xdr:to>
      <xdr:col>81</xdr:col>
      <xdr:colOff>101600</xdr:colOff>
      <xdr:row>79</xdr:row>
      <xdr:rowOff>94698</xdr:rowOff>
    </xdr:to>
    <xdr:sp macro="" textlink="">
      <xdr:nvSpPr>
        <xdr:cNvPr id="660" name="楕円 659"/>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85825</xdr:rowOff>
    </xdr:from>
    <xdr:ext cx="313932" cy="259045"/>
    <xdr:sp macro="" textlink="">
      <xdr:nvSpPr>
        <xdr:cNvPr id="661" name="テキスト ボックス 660"/>
        <xdr:cNvSpPr txBox="1"/>
      </xdr:nvSpPr>
      <xdr:spPr>
        <a:xfrm>
          <a:off x="15324333" y="1363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164891</xdr:rowOff>
    </xdr:from>
    <xdr:to>
      <xdr:col>76</xdr:col>
      <xdr:colOff>165100</xdr:colOff>
      <xdr:row>79</xdr:row>
      <xdr:rowOff>95041</xdr:rowOff>
    </xdr:to>
    <xdr:sp macro="" textlink="">
      <xdr:nvSpPr>
        <xdr:cNvPr id="662" name="楕円 661"/>
        <xdr:cNvSpPr/>
      </xdr:nvSpPr>
      <xdr:spPr>
        <a:xfrm>
          <a:off x="145415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86168</xdr:rowOff>
    </xdr:from>
    <xdr:ext cx="313932" cy="259045"/>
    <xdr:sp macro="" textlink="">
      <xdr:nvSpPr>
        <xdr:cNvPr id="663" name="テキスト ボックス 662"/>
        <xdr:cNvSpPr txBox="1"/>
      </xdr:nvSpPr>
      <xdr:spPr>
        <a:xfrm>
          <a:off x="14435333" y="13630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64" name="楕円 663"/>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65" name="テキスト ボックス 664"/>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127333</xdr:rowOff>
    </xdr:from>
    <xdr:to>
      <xdr:col>85</xdr:col>
      <xdr:colOff>127000</xdr:colOff>
      <xdr:row>94</xdr:row>
      <xdr:rowOff>146033</xdr:rowOff>
    </xdr:to>
    <xdr:cxnSp macro="">
      <xdr:nvCxnSpPr>
        <xdr:cNvPr id="694" name="直線コネクタ 693"/>
        <xdr:cNvCxnSpPr/>
      </xdr:nvCxnSpPr>
      <xdr:spPr>
        <a:xfrm>
          <a:off x="15481300" y="16243633"/>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127333</xdr:rowOff>
    </xdr:from>
    <xdr:to>
      <xdr:col>81</xdr:col>
      <xdr:colOff>50800</xdr:colOff>
      <xdr:row>94</xdr:row>
      <xdr:rowOff>129825</xdr:rowOff>
    </xdr:to>
    <xdr:cxnSp macro="">
      <xdr:nvCxnSpPr>
        <xdr:cNvPr id="697" name="直線コネクタ 696"/>
        <xdr:cNvCxnSpPr/>
      </xdr:nvCxnSpPr>
      <xdr:spPr>
        <a:xfrm flipV="1">
          <a:off x="14592300" y="16243633"/>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129825</xdr:rowOff>
    </xdr:from>
    <xdr:to>
      <xdr:col>76</xdr:col>
      <xdr:colOff>114300</xdr:colOff>
      <xdr:row>94</xdr:row>
      <xdr:rowOff>143929</xdr:rowOff>
    </xdr:to>
    <xdr:cxnSp macro="">
      <xdr:nvCxnSpPr>
        <xdr:cNvPr id="700" name="直線コネクタ 699"/>
        <xdr:cNvCxnSpPr/>
      </xdr:nvCxnSpPr>
      <xdr:spPr>
        <a:xfrm flipV="1">
          <a:off x="13703300" y="16246125"/>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21994</xdr:rowOff>
    </xdr:from>
    <xdr:to>
      <xdr:col>71</xdr:col>
      <xdr:colOff>177800</xdr:colOff>
      <xdr:row>94</xdr:row>
      <xdr:rowOff>143929</xdr:rowOff>
    </xdr:to>
    <xdr:cxnSp macro="">
      <xdr:nvCxnSpPr>
        <xdr:cNvPr id="703" name="直線コネクタ 702"/>
        <xdr:cNvCxnSpPr/>
      </xdr:nvCxnSpPr>
      <xdr:spPr>
        <a:xfrm>
          <a:off x="12814300" y="16138294"/>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95233</xdr:rowOff>
    </xdr:from>
    <xdr:to>
      <xdr:col>85</xdr:col>
      <xdr:colOff>177800</xdr:colOff>
      <xdr:row>95</xdr:row>
      <xdr:rowOff>25383</xdr:rowOff>
    </xdr:to>
    <xdr:sp macro="" textlink="">
      <xdr:nvSpPr>
        <xdr:cNvPr id="713" name="楕円 712"/>
        <xdr:cNvSpPr/>
      </xdr:nvSpPr>
      <xdr:spPr>
        <a:xfrm>
          <a:off x="16268700" y="162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73660</xdr:rowOff>
    </xdr:from>
    <xdr:ext cx="534377" cy="259045"/>
    <xdr:sp macro="" textlink="">
      <xdr:nvSpPr>
        <xdr:cNvPr id="714" name="公債費該当値テキスト"/>
        <xdr:cNvSpPr txBox="1"/>
      </xdr:nvSpPr>
      <xdr:spPr>
        <a:xfrm>
          <a:off x="16370300" y="161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76533</xdr:rowOff>
    </xdr:from>
    <xdr:to>
      <xdr:col>81</xdr:col>
      <xdr:colOff>101600</xdr:colOff>
      <xdr:row>95</xdr:row>
      <xdr:rowOff>6683</xdr:rowOff>
    </xdr:to>
    <xdr:sp macro="" textlink="">
      <xdr:nvSpPr>
        <xdr:cNvPr id="715" name="楕円 714"/>
        <xdr:cNvSpPr/>
      </xdr:nvSpPr>
      <xdr:spPr>
        <a:xfrm>
          <a:off x="15430500" y="161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169260</xdr:rowOff>
    </xdr:from>
    <xdr:ext cx="534377" cy="259045"/>
    <xdr:sp macro="" textlink="">
      <xdr:nvSpPr>
        <xdr:cNvPr id="716" name="テキスト ボックス 715"/>
        <xdr:cNvSpPr txBox="1"/>
      </xdr:nvSpPr>
      <xdr:spPr>
        <a:xfrm>
          <a:off x="15214111" y="1628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79025</xdr:rowOff>
    </xdr:from>
    <xdr:to>
      <xdr:col>76</xdr:col>
      <xdr:colOff>165100</xdr:colOff>
      <xdr:row>95</xdr:row>
      <xdr:rowOff>9175</xdr:rowOff>
    </xdr:to>
    <xdr:sp macro="" textlink="">
      <xdr:nvSpPr>
        <xdr:cNvPr id="717" name="楕円 716"/>
        <xdr:cNvSpPr/>
      </xdr:nvSpPr>
      <xdr:spPr>
        <a:xfrm>
          <a:off x="14541500" y="161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302</xdr:rowOff>
    </xdr:from>
    <xdr:ext cx="534377" cy="259045"/>
    <xdr:sp macro="" textlink="">
      <xdr:nvSpPr>
        <xdr:cNvPr id="718" name="テキスト ボックス 717"/>
        <xdr:cNvSpPr txBox="1"/>
      </xdr:nvSpPr>
      <xdr:spPr>
        <a:xfrm>
          <a:off x="14325111" y="162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93129</xdr:rowOff>
    </xdr:from>
    <xdr:to>
      <xdr:col>72</xdr:col>
      <xdr:colOff>38100</xdr:colOff>
      <xdr:row>95</xdr:row>
      <xdr:rowOff>23279</xdr:rowOff>
    </xdr:to>
    <xdr:sp macro="" textlink="">
      <xdr:nvSpPr>
        <xdr:cNvPr id="719" name="楕円 718"/>
        <xdr:cNvSpPr/>
      </xdr:nvSpPr>
      <xdr:spPr>
        <a:xfrm>
          <a:off x="13652500" y="16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14406</xdr:rowOff>
    </xdr:from>
    <xdr:ext cx="534377" cy="259045"/>
    <xdr:sp macro="" textlink="">
      <xdr:nvSpPr>
        <xdr:cNvPr id="720" name="テキスト ボックス 719"/>
        <xdr:cNvSpPr txBox="1"/>
      </xdr:nvSpPr>
      <xdr:spPr>
        <a:xfrm>
          <a:off x="13436111"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142644</xdr:rowOff>
    </xdr:from>
    <xdr:to>
      <xdr:col>67</xdr:col>
      <xdr:colOff>101600</xdr:colOff>
      <xdr:row>94</xdr:row>
      <xdr:rowOff>72794</xdr:rowOff>
    </xdr:to>
    <xdr:sp macro="" textlink="">
      <xdr:nvSpPr>
        <xdr:cNvPr id="721" name="楕円 720"/>
        <xdr:cNvSpPr/>
      </xdr:nvSpPr>
      <xdr:spPr>
        <a:xfrm>
          <a:off x="12763500" y="160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63921</xdr:rowOff>
    </xdr:from>
    <xdr:ext cx="534377" cy="259045"/>
    <xdr:sp macro="" textlink="">
      <xdr:nvSpPr>
        <xdr:cNvPr id="722" name="テキスト ボックス 721"/>
        <xdr:cNvSpPr txBox="1"/>
      </xdr:nvSpPr>
      <xdr:spPr>
        <a:xfrm>
          <a:off x="12547111" y="1618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200">
              <a:latin typeface="ＭＳ ゴシック" panose="020B0609070205080204" pitchFamily="49" charset="-128"/>
              <a:ea typeface="ＭＳ ゴシック" panose="020B0609070205080204" pitchFamily="49" charset="-128"/>
            </a:rPr>
            <a:t>25</a:t>
          </a:r>
          <a:r>
            <a:rPr kumimoji="1" lang="ja-JP" altLang="en-US" sz="1200">
              <a:latin typeface="ＭＳ ゴシック" panose="020B0609070205080204" pitchFamily="49" charset="-128"/>
              <a:ea typeface="ＭＳ ゴシック" panose="020B0609070205080204" pitchFamily="49" charset="-128"/>
            </a:rPr>
            <a:t>年度より学校給食が公金化されたことや、小中学校において自校調理方式で給食を実施していること、及び高等学校を２校有していることに加え、平成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以降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a:p>
          <a:r>
            <a:rPr kumimoji="1" lang="ja-JP" altLang="en-US" sz="1200">
              <a:latin typeface="ＭＳ ゴシック" panose="020B0609070205080204" pitchFamily="49" charset="-128"/>
              <a:ea typeface="ＭＳ ゴシック" panose="020B0609070205080204" pitchFamily="49" charset="-128"/>
            </a:rPr>
            <a:t>　なお、令和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特別定額給付金事業及び第二庁舎等整備事業の実施により、総務費が大幅な増となったほか、西宮消防署建替工事の進捗により、消防費の普通建設事業費が増となったため類似団体平均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年度を除いて黒字となっていたが、平成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年度、令和元年度においては赤字となった。しかし、令和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用地の先行取得にかかる土地開発公社貸付金の返還等により黒字となった。また、収支の改善により財政調整基金の残高は増加に転じることとなったが、今後は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単年での資金不足が生じている病院事業会計を除き、実質赤字は発生していない。なお、病院事業会計に対しては平成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年度に一般会計より長期貸付を行うとともに、平成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年度、令和元年度には補助金を交付することで資金不足を圧縮しているが、令和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年度については一般会計からの補助金及び空床補償による国県補助金により、実質黒字を確保している。一般会計では、土地開発公社貸付金の返還等により実質黒字額が増加した。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の推移については、病院事業会計において資金不足額が生じることが懸念され、水道事業会計においても給水量の減少が見込まれるため、経営状況は厳しくなると想定される。さらに一般会計においても、これまで減少傾向だった公債費は今後増加傾向で推移することが予測され、また扶助費等の社会保障関係経費や公共施設の老朽化対策などの投資的経費の増大が見込まれることなどから、厳しい財政運営が想定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49_&#35199;&#2347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29.1</v>
          </cell>
          <cell r="BX51">
            <v>18.899999999999999</v>
          </cell>
          <cell r="CF51">
            <v>8.6</v>
          </cell>
          <cell r="CN51">
            <v>6.3</v>
          </cell>
          <cell r="CV51">
            <v>6.3</v>
          </cell>
        </row>
        <row r="53">
          <cell r="BP53">
            <v>64.099999999999994</v>
          </cell>
          <cell r="BX53">
            <v>65.3</v>
          </cell>
          <cell r="CF53">
            <v>66.2</v>
          </cell>
          <cell r="CN53">
            <v>67</v>
          </cell>
          <cell r="CV53">
            <v>68</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29.1</v>
          </cell>
          <cell r="BX73">
            <v>18.899999999999999</v>
          </cell>
          <cell r="CF73">
            <v>8.6</v>
          </cell>
          <cell r="CN73">
            <v>6.3</v>
          </cell>
          <cell r="CV73">
            <v>6.3</v>
          </cell>
        </row>
        <row r="75">
          <cell r="BP75">
            <v>3.9</v>
          </cell>
          <cell r="BX75">
            <v>3.2</v>
          </cell>
          <cell r="CF75">
            <v>2.9</v>
          </cell>
          <cell r="CN75">
            <v>3.3</v>
          </cell>
          <cell r="CV75">
            <v>4.0999999999999996</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4" t="s">
        <v>80</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5" t="s">
        <v>82</v>
      </c>
      <c r="C3" s="406"/>
      <c r="D3" s="406"/>
      <c r="E3" s="407"/>
      <c r="F3" s="407"/>
      <c r="G3" s="407"/>
      <c r="H3" s="407"/>
      <c r="I3" s="407"/>
      <c r="J3" s="407"/>
      <c r="K3" s="407"/>
      <c r="L3" s="407" t="s">
        <v>83</v>
      </c>
      <c r="M3" s="407"/>
      <c r="N3" s="407"/>
      <c r="O3" s="407"/>
      <c r="P3" s="407"/>
      <c r="Q3" s="407"/>
      <c r="R3" s="414"/>
      <c r="S3" s="414"/>
      <c r="T3" s="414"/>
      <c r="U3" s="414"/>
      <c r="V3" s="415"/>
      <c r="W3" s="389" t="s">
        <v>84</v>
      </c>
      <c r="X3" s="390"/>
      <c r="Y3" s="390"/>
      <c r="Z3" s="390"/>
      <c r="AA3" s="390"/>
      <c r="AB3" s="406"/>
      <c r="AC3" s="414" t="s">
        <v>85</v>
      </c>
      <c r="AD3" s="390"/>
      <c r="AE3" s="390"/>
      <c r="AF3" s="390"/>
      <c r="AG3" s="390"/>
      <c r="AH3" s="390"/>
      <c r="AI3" s="390"/>
      <c r="AJ3" s="390"/>
      <c r="AK3" s="390"/>
      <c r="AL3" s="391"/>
      <c r="AM3" s="389" t="s">
        <v>86</v>
      </c>
      <c r="AN3" s="390"/>
      <c r="AO3" s="390"/>
      <c r="AP3" s="390"/>
      <c r="AQ3" s="390"/>
      <c r="AR3" s="390"/>
      <c r="AS3" s="390"/>
      <c r="AT3" s="390"/>
      <c r="AU3" s="390"/>
      <c r="AV3" s="390"/>
      <c r="AW3" s="390"/>
      <c r="AX3" s="391"/>
      <c r="AY3" s="426" t="s">
        <v>1</v>
      </c>
      <c r="AZ3" s="427"/>
      <c r="BA3" s="427"/>
      <c r="BB3" s="427"/>
      <c r="BC3" s="427"/>
      <c r="BD3" s="427"/>
      <c r="BE3" s="427"/>
      <c r="BF3" s="427"/>
      <c r="BG3" s="427"/>
      <c r="BH3" s="427"/>
      <c r="BI3" s="427"/>
      <c r="BJ3" s="427"/>
      <c r="BK3" s="427"/>
      <c r="BL3" s="427"/>
      <c r="BM3" s="428"/>
      <c r="BN3" s="389" t="s">
        <v>87</v>
      </c>
      <c r="BO3" s="390"/>
      <c r="BP3" s="390"/>
      <c r="BQ3" s="390"/>
      <c r="BR3" s="390"/>
      <c r="BS3" s="390"/>
      <c r="BT3" s="390"/>
      <c r="BU3" s="391"/>
      <c r="BV3" s="389" t="s">
        <v>88</v>
      </c>
      <c r="BW3" s="390"/>
      <c r="BX3" s="390"/>
      <c r="BY3" s="390"/>
      <c r="BZ3" s="390"/>
      <c r="CA3" s="390"/>
      <c r="CB3" s="390"/>
      <c r="CC3" s="391"/>
      <c r="CD3" s="426" t="s">
        <v>1</v>
      </c>
      <c r="CE3" s="427"/>
      <c r="CF3" s="427"/>
      <c r="CG3" s="427"/>
      <c r="CH3" s="427"/>
      <c r="CI3" s="427"/>
      <c r="CJ3" s="427"/>
      <c r="CK3" s="427"/>
      <c r="CL3" s="427"/>
      <c r="CM3" s="427"/>
      <c r="CN3" s="427"/>
      <c r="CO3" s="427"/>
      <c r="CP3" s="427"/>
      <c r="CQ3" s="427"/>
      <c r="CR3" s="427"/>
      <c r="CS3" s="428"/>
      <c r="CT3" s="389" t="s">
        <v>89</v>
      </c>
      <c r="CU3" s="390"/>
      <c r="CV3" s="390"/>
      <c r="CW3" s="390"/>
      <c r="CX3" s="390"/>
      <c r="CY3" s="390"/>
      <c r="CZ3" s="390"/>
      <c r="DA3" s="391"/>
      <c r="DB3" s="389" t="s">
        <v>90</v>
      </c>
      <c r="DC3" s="390"/>
      <c r="DD3" s="390"/>
      <c r="DE3" s="390"/>
      <c r="DF3" s="390"/>
      <c r="DG3" s="390"/>
      <c r="DH3" s="390"/>
      <c r="DI3" s="391"/>
      <c r="DJ3" s="186"/>
      <c r="DK3" s="186"/>
      <c r="DL3" s="186"/>
      <c r="DM3" s="186"/>
      <c r="DN3" s="186"/>
      <c r="DO3" s="186"/>
    </row>
    <row r="4" spans="1:119" ht="18.75" customHeight="1" x14ac:dyDescent="0.15">
      <c r="A4" s="187"/>
      <c r="B4" s="408"/>
      <c r="C4" s="409"/>
      <c r="D4" s="409"/>
      <c r="E4" s="410"/>
      <c r="F4" s="410"/>
      <c r="G4" s="410"/>
      <c r="H4" s="410"/>
      <c r="I4" s="410"/>
      <c r="J4" s="410"/>
      <c r="K4" s="410"/>
      <c r="L4" s="410"/>
      <c r="M4" s="410"/>
      <c r="N4" s="410"/>
      <c r="O4" s="410"/>
      <c r="P4" s="410"/>
      <c r="Q4" s="410"/>
      <c r="R4" s="416"/>
      <c r="S4" s="416"/>
      <c r="T4" s="416"/>
      <c r="U4" s="416"/>
      <c r="V4" s="417"/>
      <c r="W4" s="420"/>
      <c r="X4" s="421"/>
      <c r="Y4" s="421"/>
      <c r="Z4" s="421"/>
      <c r="AA4" s="421"/>
      <c r="AB4" s="409"/>
      <c r="AC4" s="416"/>
      <c r="AD4" s="421"/>
      <c r="AE4" s="421"/>
      <c r="AF4" s="421"/>
      <c r="AG4" s="421"/>
      <c r="AH4" s="421"/>
      <c r="AI4" s="421"/>
      <c r="AJ4" s="421"/>
      <c r="AK4" s="421"/>
      <c r="AL4" s="424"/>
      <c r="AM4" s="422"/>
      <c r="AN4" s="423"/>
      <c r="AO4" s="423"/>
      <c r="AP4" s="423"/>
      <c r="AQ4" s="423"/>
      <c r="AR4" s="423"/>
      <c r="AS4" s="423"/>
      <c r="AT4" s="423"/>
      <c r="AU4" s="423"/>
      <c r="AV4" s="423"/>
      <c r="AW4" s="423"/>
      <c r="AX4" s="425"/>
      <c r="AY4" s="392" t="s">
        <v>91</v>
      </c>
      <c r="AZ4" s="393"/>
      <c r="BA4" s="393"/>
      <c r="BB4" s="393"/>
      <c r="BC4" s="393"/>
      <c r="BD4" s="393"/>
      <c r="BE4" s="393"/>
      <c r="BF4" s="393"/>
      <c r="BG4" s="393"/>
      <c r="BH4" s="393"/>
      <c r="BI4" s="393"/>
      <c r="BJ4" s="393"/>
      <c r="BK4" s="393"/>
      <c r="BL4" s="393"/>
      <c r="BM4" s="394"/>
      <c r="BN4" s="395">
        <v>239347906</v>
      </c>
      <c r="BO4" s="396"/>
      <c r="BP4" s="396"/>
      <c r="BQ4" s="396"/>
      <c r="BR4" s="396"/>
      <c r="BS4" s="396"/>
      <c r="BT4" s="396"/>
      <c r="BU4" s="397"/>
      <c r="BV4" s="395">
        <v>175699538</v>
      </c>
      <c r="BW4" s="396"/>
      <c r="BX4" s="396"/>
      <c r="BY4" s="396"/>
      <c r="BZ4" s="396"/>
      <c r="CA4" s="396"/>
      <c r="CB4" s="396"/>
      <c r="CC4" s="397"/>
      <c r="CD4" s="398" t="s">
        <v>92</v>
      </c>
      <c r="CE4" s="399"/>
      <c r="CF4" s="399"/>
      <c r="CG4" s="399"/>
      <c r="CH4" s="399"/>
      <c r="CI4" s="399"/>
      <c r="CJ4" s="399"/>
      <c r="CK4" s="399"/>
      <c r="CL4" s="399"/>
      <c r="CM4" s="399"/>
      <c r="CN4" s="399"/>
      <c r="CO4" s="399"/>
      <c r="CP4" s="399"/>
      <c r="CQ4" s="399"/>
      <c r="CR4" s="399"/>
      <c r="CS4" s="400"/>
      <c r="CT4" s="401">
        <v>4.9000000000000004</v>
      </c>
      <c r="CU4" s="402"/>
      <c r="CV4" s="402"/>
      <c r="CW4" s="402"/>
      <c r="CX4" s="402"/>
      <c r="CY4" s="402"/>
      <c r="CZ4" s="402"/>
      <c r="DA4" s="403"/>
      <c r="DB4" s="401">
        <v>0.6</v>
      </c>
      <c r="DC4" s="402"/>
      <c r="DD4" s="402"/>
      <c r="DE4" s="402"/>
      <c r="DF4" s="402"/>
      <c r="DG4" s="402"/>
      <c r="DH4" s="402"/>
      <c r="DI4" s="403"/>
      <c r="DJ4" s="186"/>
      <c r="DK4" s="186"/>
      <c r="DL4" s="186"/>
      <c r="DM4" s="186"/>
      <c r="DN4" s="186"/>
      <c r="DO4" s="186"/>
    </row>
    <row r="5" spans="1:119" ht="18.75" customHeight="1" x14ac:dyDescent="0.15">
      <c r="A5" s="187"/>
      <c r="B5" s="411"/>
      <c r="C5" s="412"/>
      <c r="D5" s="412"/>
      <c r="E5" s="413"/>
      <c r="F5" s="413"/>
      <c r="G5" s="413"/>
      <c r="H5" s="413"/>
      <c r="I5" s="413"/>
      <c r="J5" s="413"/>
      <c r="K5" s="413"/>
      <c r="L5" s="413"/>
      <c r="M5" s="413"/>
      <c r="N5" s="413"/>
      <c r="O5" s="413"/>
      <c r="P5" s="413"/>
      <c r="Q5" s="413"/>
      <c r="R5" s="418"/>
      <c r="S5" s="418"/>
      <c r="T5" s="418"/>
      <c r="U5" s="418"/>
      <c r="V5" s="419"/>
      <c r="W5" s="422"/>
      <c r="X5" s="423"/>
      <c r="Y5" s="423"/>
      <c r="Z5" s="423"/>
      <c r="AA5" s="423"/>
      <c r="AB5" s="412"/>
      <c r="AC5" s="418"/>
      <c r="AD5" s="423"/>
      <c r="AE5" s="423"/>
      <c r="AF5" s="423"/>
      <c r="AG5" s="423"/>
      <c r="AH5" s="423"/>
      <c r="AI5" s="423"/>
      <c r="AJ5" s="423"/>
      <c r="AK5" s="423"/>
      <c r="AL5" s="425"/>
      <c r="AM5" s="461" t="s">
        <v>93</v>
      </c>
      <c r="AN5" s="462"/>
      <c r="AO5" s="462"/>
      <c r="AP5" s="462"/>
      <c r="AQ5" s="462"/>
      <c r="AR5" s="462"/>
      <c r="AS5" s="462"/>
      <c r="AT5" s="463"/>
      <c r="AU5" s="464" t="s">
        <v>94</v>
      </c>
      <c r="AV5" s="465"/>
      <c r="AW5" s="465"/>
      <c r="AX5" s="465"/>
      <c r="AY5" s="466" t="s">
        <v>95</v>
      </c>
      <c r="AZ5" s="467"/>
      <c r="BA5" s="467"/>
      <c r="BB5" s="467"/>
      <c r="BC5" s="467"/>
      <c r="BD5" s="467"/>
      <c r="BE5" s="467"/>
      <c r="BF5" s="467"/>
      <c r="BG5" s="467"/>
      <c r="BH5" s="467"/>
      <c r="BI5" s="467"/>
      <c r="BJ5" s="467"/>
      <c r="BK5" s="467"/>
      <c r="BL5" s="467"/>
      <c r="BM5" s="468"/>
      <c r="BN5" s="432">
        <v>234278623</v>
      </c>
      <c r="BO5" s="433"/>
      <c r="BP5" s="433"/>
      <c r="BQ5" s="433"/>
      <c r="BR5" s="433"/>
      <c r="BS5" s="433"/>
      <c r="BT5" s="433"/>
      <c r="BU5" s="434"/>
      <c r="BV5" s="432">
        <v>174383943</v>
      </c>
      <c r="BW5" s="433"/>
      <c r="BX5" s="433"/>
      <c r="BY5" s="433"/>
      <c r="BZ5" s="433"/>
      <c r="CA5" s="433"/>
      <c r="CB5" s="433"/>
      <c r="CC5" s="434"/>
      <c r="CD5" s="435" t="s">
        <v>96</v>
      </c>
      <c r="CE5" s="436"/>
      <c r="CF5" s="436"/>
      <c r="CG5" s="436"/>
      <c r="CH5" s="436"/>
      <c r="CI5" s="436"/>
      <c r="CJ5" s="436"/>
      <c r="CK5" s="436"/>
      <c r="CL5" s="436"/>
      <c r="CM5" s="436"/>
      <c r="CN5" s="436"/>
      <c r="CO5" s="436"/>
      <c r="CP5" s="436"/>
      <c r="CQ5" s="436"/>
      <c r="CR5" s="436"/>
      <c r="CS5" s="437"/>
      <c r="CT5" s="429">
        <v>97.3</v>
      </c>
      <c r="CU5" s="430"/>
      <c r="CV5" s="430"/>
      <c r="CW5" s="430"/>
      <c r="CX5" s="430"/>
      <c r="CY5" s="430"/>
      <c r="CZ5" s="430"/>
      <c r="DA5" s="431"/>
      <c r="DB5" s="429">
        <v>99.6</v>
      </c>
      <c r="DC5" s="430"/>
      <c r="DD5" s="430"/>
      <c r="DE5" s="430"/>
      <c r="DF5" s="430"/>
      <c r="DG5" s="430"/>
      <c r="DH5" s="430"/>
      <c r="DI5" s="431"/>
      <c r="DJ5" s="186"/>
      <c r="DK5" s="186"/>
      <c r="DL5" s="186"/>
      <c r="DM5" s="186"/>
      <c r="DN5" s="186"/>
      <c r="DO5" s="186"/>
    </row>
    <row r="6" spans="1:119" ht="18.75" customHeight="1" x14ac:dyDescent="0.15">
      <c r="A6" s="187"/>
      <c r="B6" s="438" t="s">
        <v>97</v>
      </c>
      <c r="C6" s="439"/>
      <c r="D6" s="439"/>
      <c r="E6" s="440"/>
      <c r="F6" s="440"/>
      <c r="G6" s="440"/>
      <c r="H6" s="440"/>
      <c r="I6" s="440"/>
      <c r="J6" s="440"/>
      <c r="K6" s="440"/>
      <c r="L6" s="440" t="s">
        <v>98</v>
      </c>
      <c r="M6" s="440"/>
      <c r="N6" s="440"/>
      <c r="O6" s="440"/>
      <c r="P6" s="440"/>
      <c r="Q6" s="440"/>
      <c r="R6" s="444"/>
      <c r="S6" s="444"/>
      <c r="T6" s="444"/>
      <c r="U6" s="444"/>
      <c r="V6" s="445"/>
      <c r="W6" s="448" t="s">
        <v>99</v>
      </c>
      <c r="X6" s="449"/>
      <c r="Y6" s="449"/>
      <c r="Z6" s="449"/>
      <c r="AA6" s="449"/>
      <c r="AB6" s="439"/>
      <c r="AC6" s="452" t="s">
        <v>100</v>
      </c>
      <c r="AD6" s="453"/>
      <c r="AE6" s="453"/>
      <c r="AF6" s="453"/>
      <c r="AG6" s="453"/>
      <c r="AH6" s="453"/>
      <c r="AI6" s="453"/>
      <c r="AJ6" s="453"/>
      <c r="AK6" s="453"/>
      <c r="AL6" s="454"/>
      <c r="AM6" s="461" t="s">
        <v>101</v>
      </c>
      <c r="AN6" s="462"/>
      <c r="AO6" s="462"/>
      <c r="AP6" s="462"/>
      <c r="AQ6" s="462"/>
      <c r="AR6" s="462"/>
      <c r="AS6" s="462"/>
      <c r="AT6" s="463"/>
      <c r="AU6" s="464" t="s">
        <v>94</v>
      </c>
      <c r="AV6" s="465"/>
      <c r="AW6" s="465"/>
      <c r="AX6" s="465"/>
      <c r="AY6" s="466" t="s">
        <v>102</v>
      </c>
      <c r="AZ6" s="467"/>
      <c r="BA6" s="467"/>
      <c r="BB6" s="467"/>
      <c r="BC6" s="467"/>
      <c r="BD6" s="467"/>
      <c r="BE6" s="467"/>
      <c r="BF6" s="467"/>
      <c r="BG6" s="467"/>
      <c r="BH6" s="467"/>
      <c r="BI6" s="467"/>
      <c r="BJ6" s="467"/>
      <c r="BK6" s="467"/>
      <c r="BL6" s="467"/>
      <c r="BM6" s="468"/>
      <c r="BN6" s="432">
        <v>5069283</v>
      </c>
      <c r="BO6" s="433"/>
      <c r="BP6" s="433"/>
      <c r="BQ6" s="433"/>
      <c r="BR6" s="433"/>
      <c r="BS6" s="433"/>
      <c r="BT6" s="433"/>
      <c r="BU6" s="434"/>
      <c r="BV6" s="432">
        <v>1315595</v>
      </c>
      <c r="BW6" s="433"/>
      <c r="BX6" s="433"/>
      <c r="BY6" s="433"/>
      <c r="BZ6" s="433"/>
      <c r="CA6" s="433"/>
      <c r="CB6" s="433"/>
      <c r="CC6" s="434"/>
      <c r="CD6" s="435" t="s">
        <v>103</v>
      </c>
      <c r="CE6" s="436"/>
      <c r="CF6" s="436"/>
      <c r="CG6" s="436"/>
      <c r="CH6" s="436"/>
      <c r="CI6" s="436"/>
      <c r="CJ6" s="436"/>
      <c r="CK6" s="436"/>
      <c r="CL6" s="436"/>
      <c r="CM6" s="436"/>
      <c r="CN6" s="436"/>
      <c r="CO6" s="436"/>
      <c r="CP6" s="436"/>
      <c r="CQ6" s="436"/>
      <c r="CR6" s="436"/>
      <c r="CS6" s="437"/>
      <c r="CT6" s="469">
        <v>101.1</v>
      </c>
      <c r="CU6" s="470"/>
      <c r="CV6" s="470"/>
      <c r="CW6" s="470"/>
      <c r="CX6" s="470"/>
      <c r="CY6" s="470"/>
      <c r="CZ6" s="470"/>
      <c r="DA6" s="471"/>
      <c r="DB6" s="469">
        <v>103.3</v>
      </c>
      <c r="DC6" s="470"/>
      <c r="DD6" s="470"/>
      <c r="DE6" s="470"/>
      <c r="DF6" s="470"/>
      <c r="DG6" s="470"/>
      <c r="DH6" s="470"/>
      <c r="DI6" s="471"/>
      <c r="DJ6" s="186"/>
      <c r="DK6" s="186"/>
      <c r="DL6" s="186"/>
      <c r="DM6" s="186"/>
      <c r="DN6" s="186"/>
      <c r="DO6" s="186"/>
    </row>
    <row r="7" spans="1:119" ht="18.75" customHeight="1" x14ac:dyDescent="0.15">
      <c r="A7" s="187"/>
      <c r="B7" s="408"/>
      <c r="C7" s="409"/>
      <c r="D7" s="409"/>
      <c r="E7" s="410"/>
      <c r="F7" s="410"/>
      <c r="G7" s="410"/>
      <c r="H7" s="410"/>
      <c r="I7" s="410"/>
      <c r="J7" s="410"/>
      <c r="K7" s="410"/>
      <c r="L7" s="410"/>
      <c r="M7" s="410"/>
      <c r="N7" s="410"/>
      <c r="O7" s="410"/>
      <c r="P7" s="410"/>
      <c r="Q7" s="410"/>
      <c r="R7" s="416"/>
      <c r="S7" s="416"/>
      <c r="T7" s="416"/>
      <c r="U7" s="416"/>
      <c r="V7" s="417"/>
      <c r="W7" s="420"/>
      <c r="X7" s="421"/>
      <c r="Y7" s="421"/>
      <c r="Z7" s="421"/>
      <c r="AA7" s="421"/>
      <c r="AB7" s="409"/>
      <c r="AC7" s="455"/>
      <c r="AD7" s="456"/>
      <c r="AE7" s="456"/>
      <c r="AF7" s="456"/>
      <c r="AG7" s="456"/>
      <c r="AH7" s="456"/>
      <c r="AI7" s="456"/>
      <c r="AJ7" s="456"/>
      <c r="AK7" s="456"/>
      <c r="AL7" s="457"/>
      <c r="AM7" s="461" t="s">
        <v>104</v>
      </c>
      <c r="AN7" s="462"/>
      <c r="AO7" s="462"/>
      <c r="AP7" s="462"/>
      <c r="AQ7" s="462"/>
      <c r="AR7" s="462"/>
      <c r="AS7" s="462"/>
      <c r="AT7" s="463"/>
      <c r="AU7" s="464" t="s">
        <v>94</v>
      </c>
      <c r="AV7" s="465"/>
      <c r="AW7" s="465"/>
      <c r="AX7" s="465"/>
      <c r="AY7" s="466" t="s">
        <v>105</v>
      </c>
      <c r="AZ7" s="467"/>
      <c r="BA7" s="467"/>
      <c r="BB7" s="467"/>
      <c r="BC7" s="467"/>
      <c r="BD7" s="467"/>
      <c r="BE7" s="467"/>
      <c r="BF7" s="467"/>
      <c r="BG7" s="467"/>
      <c r="BH7" s="467"/>
      <c r="BI7" s="467"/>
      <c r="BJ7" s="467"/>
      <c r="BK7" s="467"/>
      <c r="BL7" s="467"/>
      <c r="BM7" s="468"/>
      <c r="BN7" s="432">
        <v>320747</v>
      </c>
      <c r="BO7" s="433"/>
      <c r="BP7" s="433"/>
      <c r="BQ7" s="433"/>
      <c r="BR7" s="433"/>
      <c r="BS7" s="433"/>
      <c r="BT7" s="433"/>
      <c r="BU7" s="434"/>
      <c r="BV7" s="432">
        <v>698420</v>
      </c>
      <c r="BW7" s="433"/>
      <c r="BX7" s="433"/>
      <c r="BY7" s="433"/>
      <c r="BZ7" s="433"/>
      <c r="CA7" s="433"/>
      <c r="CB7" s="433"/>
      <c r="CC7" s="434"/>
      <c r="CD7" s="435" t="s">
        <v>106</v>
      </c>
      <c r="CE7" s="436"/>
      <c r="CF7" s="436"/>
      <c r="CG7" s="436"/>
      <c r="CH7" s="436"/>
      <c r="CI7" s="436"/>
      <c r="CJ7" s="436"/>
      <c r="CK7" s="436"/>
      <c r="CL7" s="436"/>
      <c r="CM7" s="436"/>
      <c r="CN7" s="436"/>
      <c r="CO7" s="436"/>
      <c r="CP7" s="436"/>
      <c r="CQ7" s="436"/>
      <c r="CR7" s="436"/>
      <c r="CS7" s="437"/>
      <c r="CT7" s="432">
        <v>97788142</v>
      </c>
      <c r="CU7" s="433"/>
      <c r="CV7" s="433"/>
      <c r="CW7" s="433"/>
      <c r="CX7" s="433"/>
      <c r="CY7" s="433"/>
      <c r="CZ7" s="433"/>
      <c r="DA7" s="434"/>
      <c r="DB7" s="432">
        <v>96281582</v>
      </c>
      <c r="DC7" s="433"/>
      <c r="DD7" s="433"/>
      <c r="DE7" s="433"/>
      <c r="DF7" s="433"/>
      <c r="DG7" s="433"/>
      <c r="DH7" s="433"/>
      <c r="DI7" s="434"/>
      <c r="DJ7" s="186"/>
      <c r="DK7" s="186"/>
      <c r="DL7" s="186"/>
      <c r="DM7" s="186"/>
      <c r="DN7" s="186"/>
      <c r="DO7" s="186"/>
    </row>
    <row r="8" spans="1:119" ht="18.75" customHeight="1" thickBot="1" x14ac:dyDescent="0.2">
      <c r="A8" s="187"/>
      <c r="B8" s="441"/>
      <c r="C8" s="442"/>
      <c r="D8" s="442"/>
      <c r="E8" s="443"/>
      <c r="F8" s="443"/>
      <c r="G8" s="443"/>
      <c r="H8" s="443"/>
      <c r="I8" s="443"/>
      <c r="J8" s="443"/>
      <c r="K8" s="443"/>
      <c r="L8" s="443"/>
      <c r="M8" s="443"/>
      <c r="N8" s="443"/>
      <c r="O8" s="443"/>
      <c r="P8" s="443"/>
      <c r="Q8" s="443"/>
      <c r="R8" s="446"/>
      <c r="S8" s="446"/>
      <c r="T8" s="446"/>
      <c r="U8" s="446"/>
      <c r="V8" s="447"/>
      <c r="W8" s="450"/>
      <c r="X8" s="451"/>
      <c r="Y8" s="451"/>
      <c r="Z8" s="451"/>
      <c r="AA8" s="451"/>
      <c r="AB8" s="442"/>
      <c r="AC8" s="458"/>
      <c r="AD8" s="459"/>
      <c r="AE8" s="459"/>
      <c r="AF8" s="459"/>
      <c r="AG8" s="459"/>
      <c r="AH8" s="459"/>
      <c r="AI8" s="459"/>
      <c r="AJ8" s="459"/>
      <c r="AK8" s="459"/>
      <c r="AL8" s="460"/>
      <c r="AM8" s="461" t="s">
        <v>107</v>
      </c>
      <c r="AN8" s="462"/>
      <c r="AO8" s="462"/>
      <c r="AP8" s="462"/>
      <c r="AQ8" s="462"/>
      <c r="AR8" s="462"/>
      <c r="AS8" s="462"/>
      <c r="AT8" s="463"/>
      <c r="AU8" s="464" t="s">
        <v>108</v>
      </c>
      <c r="AV8" s="465"/>
      <c r="AW8" s="465"/>
      <c r="AX8" s="465"/>
      <c r="AY8" s="466" t="s">
        <v>109</v>
      </c>
      <c r="AZ8" s="467"/>
      <c r="BA8" s="467"/>
      <c r="BB8" s="467"/>
      <c r="BC8" s="467"/>
      <c r="BD8" s="467"/>
      <c r="BE8" s="467"/>
      <c r="BF8" s="467"/>
      <c r="BG8" s="467"/>
      <c r="BH8" s="467"/>
      <c r="BI8" s="467"/>
      <c r="BJ8" s="467"/>
      <c r="BK8" s="467"/>
      <c r="BL8" s="467"/>
      <c r="BM8" s="468"/>
      <c r="BN8" s="432">
        <v>4748536</v>
      </c>
      <c r="BO8" s="433"/>
      <c r="BP8" s="433"/>
      <c r="BQ8" s="433"/>
      <c r="BR8" s="433"/>
      <c r="BS8" s="433"/>
      <c r="BT8" s="433"/>
      <c r="BU8" s="434"/>
      <c r="BV8" s="432">
        <v>617175</v>
      </c>
      <c r="BW8" s="433"/>
      <c r="BX8" s="433"/>
      <c r="BY8" s="433"/>
      <c r="BZ8" s="433"/>
      <c r="CA8" s="433"/>
      <c r="CB8" s="433"/>
      <c r="CC8" s="434"/>
      <c r="CD8" s="435" t="s">
        <v>110</v>
      </c>
      <c r="CE8" s="436"/>
      <c r="CF8" s="436"/>
      <c r="CG8" s="436"/>
      <c r="CH8" s="436"/>
      <c r="CI8" s="436"/>
      <c r="CJ8" s="436"/>
      <c r="CK8" s="436"/>
      <c r="CL8" s="436"/>
      <c r="CM8" s="436"/>
      <c r="CN8" s="436"/>
      <c r="CO8" s="436"/>
      <c r="CP8" s="436"/>
      <c r="CQ8" s="436"/>
      <c r="CR8" s="436"/>
      <c r="CS8" s="437"/>
      <c r="CT8" s="472">
        <v>0.96</v>
      </c>
      <c r="CU8" s="473"/>
      <c r="CV8" s="473"/>
      <c r="CW8" s="473"/>
      <c r="CX8" s="473"/>
      <c r="CY8" s="473"/>
      <c r="CZ8" s="473"/>
      <c r="DA8" s="474"/>
      <c r="DB8" s="472">
        <v>0.95</v>
      </c>
      <c r="DC8" s="473"/>
      <c r="DD8" s="473"/>
      <c r="DE8" s="473"/>
      <c r="DF8" s="473"/>
      <c r="DG8" s="473"/>
      <c r="DH8" s="473"/>
      <c r="DI8" s="474"/>
      <c r="DJ8" s="186"/>
      <c r="DK8" s="186"/>
      <c r="DL8" s="186"/>
      <c r="DM8" s="186"/>
      <c r="DN8" s="186"/>
      <c r="DO8" s="186"/>
    </row>
    <row r="9" spans="1:119" ht="18.75" customHeight="1" thickBot="1" x14ac:dyDescent="0.2">
      <c r="A9" s="187"/>
      <c r="B9" s="426" t="s">
        <v>111</v>
      </c>
      <c r="C9" s="427"/>
      <c r="D9" s="427"/>
      <c r="E9" s="427"/>
      <c r="F9" s="427"/>
      <c r="G9" s="427"/>
      <c r="H9" s="427"/>
      <c r="I9" s="427"/>
      <c r="J9" s="427"/>
      <c r="K9" s="475"/>
      <c r="L9" s="476" t="s">
        <v>112</v>
      </c>
      <c r="M9" s="477"/>
      <c r="N9" s="477"/>
      <c r="O9" s="477"/>
      <c r="P9" s="477"/>
      <c r="Q9" s="478"/>
      <c r="R9" s="479">
        <v>485587</v>
      </c>
      <c r="S9" s="480"/>
      <c r="T9" s="480"/>
      <c r="U9" s="480"/>
      <c r="V9" s="481"/>
      <c r="W9" s="389" t="s">
        <v>113</v>
      </c>
      <c r="X9" s="390"/>
      <c r="Y9" s="390"/>
      <c r="Z9" s="390"/>
      <c r="AA9" s="390"/>
      <c r="AB9" s="390"/>
      <c r="AC9" s="390"/>
      <c r="AD9" s="390"/>
      <c r="AE9" s="390"/>
      <c r="AF9" s="390"/>
      <c r="AG9" s="390"/>
      <c r="AH9" s="390"/>
      <c r="AI9" s="390"/>
      <c r="AJ9" s="390"/>
      <c r="AK9" s="390"/>
      <c r="AL9" s="391"/>
      <c r="AM9" s="461" t="s">
        <v>114</v>
      </c>
      <c r="AN9" s="462"/>
      <c r="AO9" s="462"/>
      <c r="AP9" s="462"/>
      <c r="AQ9" s="462"/>
      <c r="AR9" s="462"/>
      <c r="AS9" s="462"/>
      <c r="AT9" s="463"/>
      <c r="AU9" s="464" t="s">
        <v>94</v>
      </c>
      <c r="AV9" s="465"/>
      <c r="AW9" s="465"/>
      <c r="AX9" s="465"/>
      <c r="AY9" s="466" t="s">
        <v>115</v>
      </c>
      <c r="AZ9" s="467"/>
      <c r="BA9" s="467"/>
      <c r="BB9" s="467"/>
      <c r="BC9" s="467"/>
      <c r="BD9" s="467"/>
      <c r="BE9" s="467"/>
      <c r="BF9" s="467"/>
      <c r="BG9" s="467"/>
      <c r="BH9" s="467"/>
      <c r="BI9" s="467"/>
      <c r="BJ9" s="467"/>
      <c r="BK9" s="467"/>
      <c r="BL9" s="467"/>
      <c r="BM9" s="468"/>
      <c r="BN9" s="432">
        <v>4131361</v>
      </c>
      <c r="BO9" s="433"/>
      <c r="BP9" s="433"/>
      <c r="BQ9" s="433"/>
      <c r="BR9" s="433"/>
      <c r="BS9" s="433"/>
      <c r="BT9" s="433"/>
      <c r="BU9" s="434"/>
      <c r="BV9" s="432">
        <v>-106206</v>
      </c>
      <c r="BW9" s="433"/>
      <c r="BX9" s="433"/>
      <c r="BY9" s="433"/>
      <c r="BZ9" s="433"/>
      <c r="CA9" s="433"/>
      <c r="CB9" s="433"/>
      <c r="CC9" s="434"/>
      <c r="CD9" s="435" t="s">
        <v>116</v>
      </c>
      <c r="CE9" s="436"/>
      <c r="CF9" s="436"/>
      <c r="CG9" s="436"/>
      <c r="CH9" s="436"/>
      <c r="CI9" s="436"/>
      <c r="CJ9" s="436"/>
      <c r="CK9" s="436"/>
      <c r="CL9" s="436"/>
      <c r="CM9" s="436"/>
      <c r="CN9" s="436"/>
      <c r="CO9" s="436"/>
      <c r="CP9" s="436"/>
      <c r="CQ9" s="436"/>
      <c r="CR9" s="436"/>
      <c r="CS9" s="437"/>
      <c r="CT9" s="429">
        <v>11.6</v>
      </c>
      <c r="CU9" s="430"/>
      <c r="CV9" s="430"/>
      <c r="CW9" s="430"/>
      <c r="CX9" s="430"/>
      <c r="CY9" s="430"/>
      <c r="CZ9" s="430"/>
      <c r="DA9" s="431"/>
      <c r="DB9" s="429">
        <v>12.4</v>
      </c>
      <c r="DC9" s="430"/>
      <c r="DD9" s="430"/>
      <c r="DE9" s="430"/>
      <c r="DF9" s="430"/>
      <c r="DG9" s="430"/>
      <c r="DH9" s="430"/>
      <c r="DI9" s="431"/>
      <c r="DJ9" s="186"/>
      <c r="DK9" s="186"/>
      <c r="DL9" s="186"/>
      <c r="DM9" s="186"/>
      <c r="DN9" s="186"/>
      <c r="DO9" s="186"/>
    </row>
    <row r="10" spans="1:119" ht="18.75" customHeight="1" thickBot="1" x14ac:dyDescent="0.2">
      <c r="A10" s="187"/>
      <c r="B10" s="426"/>
      <c r="C10" s="427"/>
      <c r="D10" s="427"/>
      <c r="E10" s="427"/>
      <c r="F10" s="427"/>
      <c r="G10" s="427"/>
      <c r="H10" s="427"/>
      <c r="I10" s="427"/>
      <c r="J10" s="427"/>
      <c r="K10" s="475"/>
      <c r="L10" s="482" t="s">
        <v>117</v>
      </c>
      <c r="M10" s="462"/>
      <c r="N10" s="462"/>
      <c r="O10" s="462"/>
      <c r="P10" s="462"/>
      <c r="Q10" s="463"/>
      <c r="R10" s="483">
        <v>487850</v>
      </c>
      <c r="S10" s="484"/>
      <c r="T10" s="484"/>
      <c r="U10" s="484"/>
      <c r="V10" s="485"/>
      <c r="W10" s="420"/>
      <c r="X10" s="421"/>
      <c r="Y10" s="421"/>
      <c r="Z10" s="421"/>
      <c r="AA10" s="421"/>
      <c r="AB10" s="421"/>
      <c r="AC10" s="421"/>
      <c r="AD10" s="421"/>
      <c r="AE10" s="421"/>
      <c r="AF10" s="421"/>
      <c r="AG10" s="421"/>
      <c r="AH10" s="421"/>
      <c r="AI10" s="421"/>
      <c r="AJ10" s="421"/>
      <c r="AK10" s="421"/>
      <c r="AL10" s="424"/>
      <c r="AM10" s="461" t="s">
        <v>118</v>
      </c>
      <c r="AN10" s="462"/>
      <c r="AO10" s="462"/>
      <c r="AP10" s="462"/>
      <c r="AQ10" s="462"/>
      <c r="AR10" s="462"/>
      <c r="AS10" s="462"/>
      <c r="AT10" s="463"/>
      <c r="AU10" s="464" t="s">
        <v>94</v>
      </c>
      <c r="AV10" s="465"/>
      <c r="AW10" s="465"/>
      <c r="AX10" s="465"/>
      <c r="AY10" s="466" t="s">
        <v>119</v>
      </c>
      <c r="AZ10" s="467"/>
      <c r="BA10" s="467"/>
      <c r="BB10" s="467"/>
      <c r="BC10" s="467"/>
      <c r="BD10" s="467"/>
      <c r="BE10" s="467"/>
      <c r="BF10" s="467"/>
      <c r="BG10" s="467"/>
      <c r="BH10" s="467"/>
      <c r="BI10" s="467"/>
      <c r="BJ10" s="467"/>
      <c r="BK10" s="467"/>
      <c r="BL10" s="467"/>
      <c r="BM10" s="468"/>
      <c r="BN10" s="432">
        <v>305632</v>
      </c>
      <c r="BO10" s="433"/>
      <c r="BP10" s="433"/>
      <c r="BQ10" s="433"/>
      <c r="BR10" s="433"/>
      <c r="BS10" s="433"/>
      <c r="BT10" s="433"/>
      <c r="BU10" s="434"/>
      <c r="BV10" s="432">
        <v>363113</v>
      </c>
      <c r="BW10" s="433"/>
      <c r="BX10" s="433"/>
      <c r="BY10" s="433"/>
      <c r="BZ10" s="433"/>
      <c r="CA10" s="433"/>
      <c r="CB10" s="433"/>
      <c r="CC10" s="434"/>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6"/>
      <c r="C11" s="427"/>
      <c r="D11" s="427"/>
      <c r="E11" s="427"/>
      <c r="F11" s="427"/>
      <c r="G11" s="427"/>
      <c r="H11" s="427"/>
      <c r="I11" s="427"/>
      <c r="J11" s="427"/>
      <c r="K11" s="475"/>
      <c r="L11" s="486" t="s">
        <v>121</v>
      </c>
      <c r="M11" s="487"/>
      <c r="N11" s="487"/>
      <c r="O11" s="487"/>
      <c r="P11" s="487"/>
      <c r="Q11" s="488"/>
      <c r="R11" s="489" t="s">
        <v>122</v>
      </c>
      <c r="S11" s="490"/>
      <c r="T11" s="490"/>
      <c r="U11" s="490"/>
      <c r="V11" s="491"/>
      <c r="W11" s="420"/>
      <c r="X11" s="421"/>
      <c r="Y11" s="421"/>
      <c r="Z11" s="421"/>
      <c r="AA11" s="421"/>
      <c r="AB11" s="421"/>
      <c r="AC11" s="421"/>
      <c r="AD11" s="421"/>
      <c r="AE11" s="421"/>
      <c r="AF11" s="421"/>
      <c r="AG11" s="421"/>
      <c r="AH11" s="421"/>
      <c r="AI11" s="421"/>
      <c r="AJ11" s="421"/>
      <c r="AK11" s="421"/>
      <c r="AL11" s="424"/>
      <c r="AM11" s="461" t="s">
        <v>123</v>
      </c>
      <c r="AN11" s="462"/>
      <c r="AO11" s="462"/>
      <c r="AP11" s="462"/>
      <c r="AQ11" s="462"/>
      <c r="AR11" s="462"/>
      <c r="AS11" s="462"/>
      <c r="AT11" s="463"/>
      <c r="AU11" s="464" t="s">
        <v>124</v>
      </c>
      <c r="AV11" s="465"/>
      <c r="AW11" s="465"/>
      <c r="AX11" s="465"/>
      <c r="AY11" s="466" t="s">
        <v>125</v>
      </c>
      <c r="AZ11" s="467"/>
      <c r="BA11" s="467"/>
      <c r="BB11" s="467"/>
      <c r="BC11" s="467"/>
      <c r="BD11" s="467"/>
      <c r="BE11" s="467"/>
      <c r="BF11" s="467"/>
      <c r="BG11" s="467"/>
      <c r="BH11" s="467"/>
      <c r="BI11" s="467"/>
      <c r="BJ11" s="467"/>
      <c r="BK11" s="467"/>
      <c r="BL11" s="467"/>
      <c r="BM11" s="468"/>
      <c r="BN11" s="432">
        <v>0</v>
      </c>
      <c r="BO11" s="433"/>
      <c r="BP11" s="433"/>
      <c r="BQ11" s="433"/>
      <c r="BR11" s="433"/>
      <c r="BS11" s="433"/>
      <c r="BT11" s="433"/>
      <c r="BU11" s="434"/>
      <c r="BV11" s="432">
        <v>0</v>
      </c>
      <c r="BW11" s="433"/>
      <c r="BX11" s="433"/>
      <c r="BY11" s="433"/>
      <c r="BZ11" s="433"/>
      <c r="CA11" s="433"/>
      <c r="CB11" s="433"/>
      <c r="CC11" s="434"/>
      <c r="CD11" s="435" t="s">
        <v>126</v>
      </c>
      <c r="CE11" s="436"/>
      <c r="CF11" s="436"/>
      <c r="CG11" s="436"/>
      <c r="CH11" s="436"/>
      <c r="CI11" s="436"/>
      <c r="CJ11" s="436"/>
      <c r="CK11" s="436"/>
      <c r="CL11" s="436"/>
      <c r="CM11" s="436"/>
      <c r="CN11" s="436"/>
      <c r="CO11" s="436"/>
      <c r="CP11" s="436"/>
      <c r="CQ11" s="436"/>
      <c r="CR11" s="436"/>
      <c r="CS11" s="437"/>
      <c r="CT11" s="472" t="s">
        <v>127</v>
      </c>
      <c r="CU11" s="473"/>
      <c r="CV11" s="473"/>
      <c r="CW11" s="473"/>
      <c r="CX11" s="473"/>
      <c r="CY11" s="473"/>
      <c r="CZ11" s="473"/>
      <c r="DA11" s="474"/>
      <c r="DB11" s="472" t="s">
        <v>127</v>
      </c>
      <c r="DC11" s="473"/>
      <c r="DD11" s="473"/>
      <c r="DE11" s="473"/>
      <c r="DF11" s="473"/>
      <c r="DG11" s="473"/>
      <c r="DH11" s="473"/>
      <c r="DI11" s="474"/>
      <c r="DJ11" s="186"/>
      <c r="DK11" s="186"/>
      <c r="DL11" s="186"/>
      <c r="DM11" s="186"/>
      <c r="DN11" s="186"/>
      <c r="DO11" s="186"/>
    </row>
    <row r="12" spans="1:119" ht="18.75" customHeight="1" x14ac:dyDescent="0.15">
      <c r="A12" s="187"/>
      <c r="B12" s="492" t="s">
        <v>128</v>
      </c>
      <c r="C12" s="493"/>
      <c r="D12" s="493"/>
      <c r="E12" s="493"/>
      <c r="F12" s="493"/>
      <c r="G12" s="493"/>
      <c r="H12" s="493"/>
      <c r="I12" s="493"/>
      <c r="J12" s="493"/>
      <c r="K12" s="494"/>
      <c r="L12" s="501" t="s">
        <v>129</v>
      </c>
      <c r="M12" s="502"/>
      <c r="N12" s="502"/>
      <c r="O12" s="502"/>
      <c r="P12" s="502"/>
      <c r="Q12" s="503"/>
      <c r="R12" s="504">
        <v>484204</v>
      </c>
      <c r="S12" s="505"/>
      <c r="T12" s="505"/>
      <c r="U12" s="505"/>
      <c r="V12" s="506"/>
      <c r="W12" s="507" t="s">
        <v>1</v>
      </c>
      <c r="X12" s="465"/>
      <c r="Y12" s="465"/>
      <c r="Z12" s="465"/>
      <c r="AA12" s="465"/>
      <c r="AB12" s="508"/>
      <c r="AC12" s="509" t="s">
        <v>130</v>
      </c>
      <c r="AD12" s="510"/>
      <c r="AE12" s="510"/>
      <c r="AF12" s="510"/>
      <c r="AG12" s="511"/>
      <c r="AH12" s="509" t="s">
        <v>131</v>
      </c>
      <c r="AI12" s="510"/>
      <c r="AJ12" s="510"/>
      <c r="AK12" s="510"/>
      <c r="AL12" s="512"/>
      <c r="AM12" s="461" t="s">
        <v>132</v>
      </c>
      <c r="AN12" s="462"/>
      <c r="AO12" s="462"/>
      <c r="AP12" s="462"/>
      <c r="AQ12" s="462"/>
      <c r="AR12" s="462"/>
      <c r="AS12" s="462"/>
      <c r="AT12" s="463"/>
      <c r="AU12" s="464" t="s">
        <v>133</v>
      </c>
      <c r="AV12" s="465"/>
      <c r="AW12" s="465"/>
      <c r="AX12" s="465"/>
      <c r="AY12" s="466" t="s">
        <v>134</v>
      </c>
      <c r="AZ12" s="467"/>
      <c r="BA12" s="467"/>
      <c r="BB12" s="467"/>
      <c r="BC12" s="467"/>
      <c r="BD12" s="467"/>
      <c r="BE12" s="467"/>
      <c r="BF12" s="467"/>
      <c r="BG12" s="467"/>
      <c r="BH12" s="467"/>
      <c r="BI12" s="467"/>
      <c r="BJ12" s="467"/>
      <c r="BK12" s="467"/>
      <c r="BL12" s="467"/>
      <c r="BM12" s="468"/>
      <c r="BN12" s="432">
        <v>0</v>
      </c>
      <c r="BO12" s="433"/>
      <c r="BP12" s="433"/>
      <c r="BQ12" s="433"/>
      <c r="BR12" s="433"/>
      <c r="BS12" s="433"/>
      <c r="BT12" s="433"/>
      <c r="BU12" s="434"/>
      <c r="BV12" s="432">
        <v>5300000</v>
      </c>
      <c r="BW12" s="433"/>
      <c r="BX12" s="433"/>
      <c r="BY12" s="433"/>
      <c r="BZ12" s="433"/>
      <c r="CA12" s="433"/>
      <c r="CB12" s="433"/>
      <c r="CC12" s="434"/>
      <c r="CD12" s="435" t="s">
        <v>135</v>
      </c>
      <c r="CE12" s="436"/>
      <c r="CF12" s="436"/>
      <c r="CG12" s="436"/>
      <c r="CH12" s="436"/>
      <c r="CI12" s="436"/>
      <c r="CJ12" s="436"/>
      <c r="CK12" s="436"/>
      <c r="CL12" s="436"/>
      <c r="CM12" s="436"/>
      <c r="CN12" s="436"/>
      <c r="CO12" s="436"/>
      <c r="CP12" s="436"/>
      <c r="CQ12" s="436"/>
      <c r="CR12" s="436"/>
      <c r="CS12" s="437"/>
      <c r="CT12" s="472" t="s">
        <v>136</v>
      </c>
      <c r="CU12" s="473"/>
      <c r="CV12" s="473"/>
      <c r="CW12" s="473"/>
      <c r="CX12" s="473"/>
      <c r="CY12" s="473"/>
      <c r="CZ12" s="473"/>
      <c r="DA12" s="474"/>
      <c r="DB12" s="472" t="s">
        <v>136</v>
      </c>
      <c r="DC12" s="473"/>
      <c r="DD12" s="473"/>
      <c r="DE12" s="473"/>
      <c r="DF12" s="473"/>
      <c r="DG12" s="473"/>
      <c r="DH12" s="473"/>
      <c r="DI12" s="474"/>
      <c r="DJ12" s="186"/>
      <c r="DK12" s="186"/>
      <c r="DL12" s="186"/>
      <c r="DM12" s="186"/>
      <c r="DN12" s="186"/>
      <c r="DO12" s="186"/>
    </row>
    <row r="13" spans="1:119" ht="18.75" customHeight="1" x14ac:dyDescent="0.15">
      <c r="A13" s="187"/>
      <c r="B13" s="495"/>
      <c r="C13" s="496"/>
      <c r="D13" s="496"/>
      <c r="E13" s="496"/>
      <c r="F13" s="496"/>
      <c r="G13" s="496"/>
      <c r="H13" s="496"/>
      <c r="I13" s="496"/>
      <c r="J13" s="496"/>
      <c r="K13" s="497"/>
      <c r="L13" s="197"/>
      <c r="M13" s="523" t="s">
        <v>137</v>
      </c>
      <c r="N13" s="524"/>
      <c r="O13" s="524"/>
      <c r="P13" s="524"/>
      <c r="Q13" s="525"/>
      <c r="R13" s="516">
        <v>477013</v>
      </c>
      <c r="S13" s="517"/>
      <c r="T13" s="517"/>
      <c r="U13" s="517"/>
      <c r="V13" s="518"/>
      <c r="W13" s="448" t="s">
        <v>138</v>
      </c>
      <c r="X13" s="449"/>
      <c r="Y13" s="449"/>
      <c r="Z13" s="449"/>
      <c r="AA13" s="449"/>
      <c r="AB13" s="439"/>
      <c r="AC13" s="483">
        <v>646</v>
      </c>
      <c r="AD13" s="484"/>
      <c r="AE13" s="484"/>
      <c r="AF13" s="484"/>
      <c r="AG13" s="526"/>
      <c r="AH13" s="483">
        <v>632</v>
      </c>
      <c r="AI13" s="484"/>
      <c r="AJ13" s="484"/>
      <c r="AK13" s="484"/>
      <c r="AL13" s="485"/>
      <c r="AM13" s="461" t="s">
        <v>139</v>
      </c>
      <c r="AN13" s="462"/>
      <c r="AO13" s="462"/>
      <c r="AP13" s="462"/>
      <c r="AQ13" s="462"/>
      <c r="AR13" s="462"/>
      <c r="AS13" s="462"/>
      <c r="AT13" s="463"/>
      <c r="AU13" s="464" t="s">
        <v>108</v>
      </c>
      <c r="AV13" s="465"/>
      <c r="AW13" s="465"/>
      <c r="AX13" s="465"/>
      <c r="AY13" s="466" t="s">
        <v>140</v>
      </c>
      <c r="AZ13" s="467"/>
      <c r="BA13" s="467"/>
      <c r="BB13" s="467"/>
      <c r="BC13" s="467"/>
      <c r="BD13" s="467"/>
      <c r="BE13" s="467"/>
      <c r="BF13" s="467"/>
      <c r="BG13" s="467"/>
      <c r="BH13" s="467"/>
      <c r="BI13" s="467"/>
      <c r="BJ13" s="467"/>
      <c r="BK13" s="467"/>
      <c r="BL13" s="467"/>
      <c r="BM13" s="468"/>
      <c r="BN13" s="432">
        <v>4436993</v>
      </c>
      <c r="BO13" s="433"/>
      <c r="BP13" s="433"/>
      <c r="BQ13" s="433"/>
      <c r="BR13" s="433"/>
      <c r="BS13" s="433"/>
      <c r="BT13" s="433"/>
      <c r="BU13" s="434"/>
      <c r="BV13" s="432">
        <v>-5043093</v>
      </c>
      <c r="BW13" s="433"/>
      <c r="BX13" s="433"/>
      <c r="BY13" s="433"/>
      <c r="BZ13" s="433"/>
      <c r="CA13" s="433"/>
      <c r="CB13" s="433"/>
      <c r="CC13" s="434"/>
      <c r="CD13" s="435" t="s">
        <v>141</v>
      </c>
      <c r="CE13" s="436"/>
      <c r="CF13" s="436"/>
      <c r="CG13" s="436"/>
      <c r="CH13" s="436"/>
      <c r="CI13" s="436"/>
      <c r="CJ13" s="436"/>
      <c r="CK13" s="436"/>
      <c r="CL13" s="436"/>
      <c r="CM13" s="436"/>
      <c r="CN13" s="436"/>
      <c r="CO13" s="436"/>
      <c r="CP13" s="436"/>
      <c r="CQ13" s="436"/>
      <c r="CR13" s="436"/>
      <c r="CS13" s="437"/>
      <c r="CT13" s="429">
        <v>4.0999999999999996</v>
      </c>
      <c r="CU13" s="430"/>
      <c r="CV13" s="430"/>
      <c r="CW13" s="430"/>
      <c r="CX13" s="430"/>
      <c r="CY13" s="430"/>
      <c r="CZ13" s="430"/>
      <c r="DA13" s="431"/>
      <c r="DB13" s="429">
        <v>3.3</v>
      </c>
      <c r="DC13" s="430"/>
      <c r="DD13" s="430"/>
      <c r="DE13" s="430"/>
      <c r="DF13" s="430"/>
      <c r="DG13" s="430"/>
      <c r="DH13" s="430"/>
      <c r="DI13" s="431"/>
      <c r="DJ13" s="186"/>
      <c r="DK13" s="186"/>
      <c r="DL13" s="186"/>
      <c r="DM13" s="186"/>
      <c r="DN13" s="186"/>
      <c r="DO13" s="186"/>
    </row>
    <row r="14" spans="1:119" ht="18.75" customHeight="1" thickBot="1" x14ac:dyDescent="0.2">
      <c r="A14" s="187"/>
      <c r="B14" s="495"/>
      <c r="C14" s="496"/>
      <c r="D14" s="496"/>
      <c r="E14" s="496"/>
      <c r="F14" s="496"/>
      <c r="G14" s="496"/>
      <c r="H14" s="496"/>
      <c r="I14" s="496"/>
      <c r="J14" s="496"/>
      <c r="K14" s="497"/>
      <c r="L14" s="513" t="s">
        <v>142</v>
      </c>
      <c r="M14" s="514"/>
      <c r="N14" s="514"/>
      <c r="O14" s="514"/>
      <c r="P14" s="514"/>
      <c r="Q14" s="515"/>
      <c r="R14" s="516">
        <v>484357</v>
      </c>
      <c r="S14" s="517"/>
      <c r="T14" s="517"/>
      <c r="U14" s="517"/>
      <c r="V14" s="518"/>
      <c r="W14" s="422"/>
      <c r="X14" s="423"/>
      <c r="Y14" s="423"/>
      <c r="Z14" s="423"/>
      <c r="AA14" s="423"/>
      <c r="AB14" s="412"/>
      <c r="AC14" s="519">
        <v>0.3</v>
      </c>
      <c r="AD14" s="520"/>
      <c r="AE14" s="520"/>
      <c r="AF14" s="520"/>
      <c r="AG14" s="521"/>
      <c r="AH14" s="519">
        <v>0.3</v>
      </c>
      <c r="AI14" s="520"/>
      <c r="AJ14" s="520"/>
      <c r="AK14" s="520"/>
      <c r="AL14" s="522"/>
      <c r="AM14" s="461"/>
      <c r="AN14" s="462"/>
      <c r="AO14" s="462"/>
      <c r="AP14" s="462"/>
      <c r="AQ14" s="462"/>
      <c r="AR14" s="462"/>
      <c r="AS14" s="462"/>
      <c r="AT14" s="463"/>
      <c r="AU14" s="464"/>
      <c r="AV14" s="465"/>
      <c r="AW14" s="465"/>
      <c r="AX14" s="465"/>
      <c r="AY14" s="466"/>
      <c r="AZ14" s="467"/>
      <c r="BA14" s="467"/>
      <c r="BB14" s="467"/>
      <c r="BC14" s="467"/>
      <c r="BD14" s="467"/>
      <c r="BE14" s="467"/>
      <c r="BF14" s="467"/>
      <c r="BG14" s="467"/>
      <c r="BH14" s="467"/>
      <c r="BI14" s="467"/>
      <c r="BJ14" s="467"/>
      <c r="BK14" s="467"/>
      <c r="BL14" s="467"/>
      <c r="BM14" s="468"/>
      <c r="BN14" s="432"/>
      <c r="BO14" s="433"/>
      <c r="BP14" s="433"/>
      <c r="BQ14" s="433"/>
      <c r="BR14" s="433"/>
      <c r="BS14" s="433"/>
      <c r="BT14" s="433"/>
      <c r="BU14" s="434"/>
      <c r="BV14" s="432"/>
      <c r="BW14" s="433"/>
      <c r="BX14" s="433"/>
      <c r="BY14" s="433"/>
      <c r="BZ14" s="433"/>
      <c r="CA14" s="433"/>
      <c r="CB14" s="433"/>
      <c r="CC14" s="434"/>
      <c r="CD14" s="527" t="s">
        <v>143</v>
      </c>
      <c r="CE14" s="528"/>
      <c r="CF14" s="528"/>
      <c r="CG14" s="528"/>
      <c r="CH14" s="528"/>
      <c r="CI14" s="528"/>
      <c r="CJ14" s="528"/>
      <c r="CK14" s="528"/>
      <c r="CL14" s="528"/>
      <c r="CM14" s="528"/>
      <c r="CN14" s="528"/>
      <c r="CO14" s="528"/>
      <c r="CP14" s="528"/>
      <c r="CQ14" s="528"/>
      <c r="CR14" s="528"/>
      <c r="CS14" s="529"/>
      <c r="CT14" s="530">
        <v>6.3</v>
      </c>
      <c r="CU14" s="531"/>
      <c r="CV14" s="531"/>
      <c r="CW14" s="531"/>
      <c r="CX14" s="531"/>
      <c r="CY14" s="531"/>
      <c r="CZ14" s="531"/>
      <c r="DA14" s="532"/>
      <c r="DB14" s="530">
        <v>6.3</v>
      </c>
      <c r="DC14" s="531"/>
      <c r="DD14" s="531"/>
      <c r="DE14" s="531"/>
      <c r="DF14" s="531"/>
      <c r="DG14" s="531"/>
      <c r="DH14" s="531"/>
      <c r="DI14" s="532"/>
      <c r="DJ14" s="186"/>
      <c r="DK14" s="186"/>
      <c r="DL14" s="186"/>
      <c r="DM14" s="186"/>
      <c r="DN14" s="186"/>
      <c r="DO14" s="186"/>
    </row>
    <row r="15" spans="1:119" ht="18.75" customHeight="1" x14ac:dyDescent="0.15">
      <c r="A15" s="187"/>
      <c r="B15" s="495"/>
      <c r="C15" s="496"/>
      <c r="D15" s="496"/>
      <c r="E15" s="496"/>
      <c r="F15" s="496"/>
      <c r="G15" s="496"/>
      <c r="H15" s="496"/>
      <c r="I15" s="496"/>
      <c r="J15" s="496"/>
      <c r="K15" s="497"/>
      <c r="L15" s="197"/>
      <c r="M15" s="523" t="s">
        <v>137</v>
      </c>
      <c r="N15" s="524"/>
      <c r="O15" s="524"/>
      <c r="P15" s="524"/>
      <c r="Q15" s="525"/>
      <c r="R15" s="516">
        <v>477221</v>
      </c>
      <c r="S15" s="517"/>
      <c r="T15" s="517"/>
      <c r="U15" s="517"/>
      <c r="V15" s="518"/>
      <c r="W15" s="448" t="s">
        <v>144</v>
      </c>
      <c r="X15" s="449"/>
      <c r="Y15" s="449"/>
      <c r="Z15" s="449"/>
      <c r="AA15" s="449"/>
      <c r="AB15" s="439"/>
      <c r="AC15" s="483">
        <v>38197</v>
      </c>
      <c r="AD15" s="484"/>
      <c r="AE15" s="484"/>
      <c r="AF15" s="484"/>
      <c r="AG15" s="526"/>
      <c r="AH15" s="483">
        <v>38783</v>
      </c>
      <c r="AI15" s="484"/>
      <c r="AJ15" s="484"/>
      <c r="AK15" s="484"/>
      <c r="AL15" s="485"/>
      <c r="AM15" s="461"/>
      <c r="AN15" s="462"/>
      <c r="AO15" s="462"/>
      <c r="AP15" s="462"/>
      <c r="AQ15" s="462"/>
      <c r="AR15" s="462"/>
      <c r="AS15" s="462"/>
      <c r="AT15" s="463"/>
      <c r="AU15" s="464"/>
      <c r="AV15" s="465"/>
      <c r="AW15" s="465"/>
      <c r="AX15" s="465"/>
      <c r="AY15" s="392" t="s">
        <v>145</v>
      </c>
      <c r="AZ15" s="393"/>
      <c r="BA15" s="393"/>
      <c r="BB15" s="393"/>
      <c r="BC15" s="393"/>
      <c r="BD15" s="393"/>
      <c r="BE15" s="393"/>
      <c r="BF15" s="393"/>
      <c r="BG15" s="393"/>
      <c r="BH15" s="393"/>
      <c r="BI15" s="393"/>
      <c r="BJ15" s="393"/>
      <c r="BK15" s="393"/>
      <c r="BL15" s="393"/>
      <c r="BM15" s="394"/>
      <c r="BN15" s="395">
        <v>70320982</v>
      </c>
      <c r="BO15" s="396"/>
      <c r="BP15" s="396"/>
      <c r="BQ15" s="396"/>
      <c r="BR15" s="396"/>
      <c r="BS15" s="396"/>
      <c r="BT15" s="396"/>
      <c r="BU15" s="397"/>
      <c r="BV15" s="395">
        <v>68399527</v>
      </c>
      <c r="BW15" s="396"/>
      <c r="BX15" s="396"/>
      <c r="BY15" s="396"/>
      <c r="BZ15" s="396"/>
      <c r="CA15" s="396"/>
      <c r="CB15" s="396"/>
      <c r="CC15" s="397"/>
      <c r="CD15" s="533" t="s">
        <v>146</v>
      </c>
      <c r="CE15" s="534"/>
      <c r="CF15" s="534"/>
      <c r="CG15" s="534"/>
      <c r="CH15" s="534"/>
      <c r="CI15" s="534"/>
      <c r="CJ15" s="534"/>
      <c r="CK15" s="534"/>
      <c r="CL15" s="534"/>
      <c r="CM15" s="534"/>
      <c r="CN15" s="534"/>
      <c r="CO15" s="534"/>
      <c r="CP15" s="534"/>
      <c r="CQ15" s="534"/>
      <c r="CR15" s="534"/>
      <c r="CS15" s="53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5"/>
      <c r="C16" s="496"/>
      <c r="D16" s="496"/>
      <c r="E16" s="496"/>
      <c r="F16" s="496"/>
      <c r="G16" s="496"/>
      <c r="H16" s="496"/>
      <c r="I16" s="496"/>
      <c r="J16" s="496"/>
      <c r="K16" s="497"/>
      <c r="L16" s="513" t="s">
        <v>147</v>
      </c>
      <c r="M16" s="544"/>
      <c r="N16" s="544"/>
      <c r="O16" s="544"/>
      <c r="P16" s="544"/>
      <c r="Q16" s="545"/>
      <c r="R16" s="536" t="s">
        <v>148</v>
      </c>
      <c r="S16" s="537"/>
      <c r="T16" s="537"/>
      <c r="U16" s="537"/>
      <c r="V16" s="538"/>
      <c r="W16" s="422"/>
      <c r="X16" s="423"/>
      <c r="Y16" s="423"/>
      <c r="Z16" s="423"/>
      <c r="AA16" s="423"/>
      <c r="AB16" s="412"/>
      <c r="AC16" s="519">
        <v>19.7</v>
      </c>
      <c r="AD16" s="520"/>
      <c r="AE16" s="520"/>
      <c r="AF16" s="520"/>
      <c r="AG16" s="521"/>
      <c r="AH16" s="519">
        <v>19.3</v>
      </c>
      <c r="AI16" s="520"/>
      <c r="AJ16" s="520"/>
      <c r="AK16" s="520"/>
      <c r="AL16" s="522"/>
      <c r="AM16" s="461"/>
      <c r="AN16" s="462"/>
      <c r="AO16" s="462"/>
      <c r="AP16" s="462"/>
      <c r="AQ16" s="462"/>
      <c r="AR16" s="462"/>
      <c r="AS16" s="462"/>
      <c r="AT16" s="463"/>
      <c r="AU16" s="464"/>
      <c r="AV16" s="465"/>
      <c r="AW16" s="465"/>
      <c r="AX16" s="465"/>
      <c r="AY16" s="466" t="s">
        <v>149</v>
      </c>
      <c r="AZ16" s="467"/>
      <c r="BA16" s="467"/>
      <c r="BB16" s="467"/>
      <c r="BC16" s="467"/>
      <c r="BD16" s="467"/>
      <c r="BE16" s="467"/>
      <c r="BF16" s="467"/>
      <c r="BG16" s="467"/>
      <c r="BH16" s="467"/>
      <c r="BI16" s="467"/>
      <c r="BJ16" s="467"/>
      <c r="BK16" s="467"/>
      <c r="BL16" s="467"/>
      <c r="BM16" s="468"/>
      <c r="BN16" s="432">
        <v>73552270</v>
      </c>
      <c r="BO16" s="433"/>
      <c r="BP16" s="433"/>
      <c r="BQ16" s="433"/>
      <c r="BR16" s="433"/>
      <c r="BS16" s="433"/>
      <c r="BT16" s="433"/>
      <c r="BU16" s="434"/>
      <c r="BV16" s="432">
        <v>71388267</v>
      </c>
      <c r="BW16" s="433"/>
      <c r="BX16" s="433"/>
      <c r="BY16" s="433"/>
      <c r="BZ16" s="433"/>
      <c r="CA16" s="433"/>
      <c r="CB16" s="433"/>
      <c r="CC16" s="434"/>
      <c r="CD16" s="201"/>
      <c r="CE16" s="542"/>
      <c r="CF16" s="542"/>
      <c r="CG16" s="542"/>
      <c r="CH16" s="542"/>
      <c r="CI16" s="542"/>
      <c r="CJ16" s="542"/>
      <c r="CK16" s="542"/>
      <c r="CL16" s="542"/>
      <c r="CM16" s="542"/>
      <c r="CN16" s="542"/>
      <c r="CO16" s="542"/>
      <c r="CP16" s="542"/>
      <c r="CQ16" s="542"/>
      <c r="CR16" s="542"/>
      <c r="CS16" s="543"/>
      <c r="CT16" s="429"/>
      <c r="CU16" s="430"/>
      <c r="CV16" s="430"/>
      <c r="CW16" s="430"/>
      <c r="CX16" s="430"/>
      <c r="CY16" s="430"/>
      <c r="CZ16" s="430"/>
      <c r="DA16" s="431"/>
      <c r="DB16" s="429"/>
      <c r="DC16" s="430"/>
      <c r="DD16" s="430"/>
      <c r="DE16" s="430"/>
      <c r="DF16" s="430"/>
      <c r="DG16" s="430"/>
      <c r="DH16" s="430"/>
      <c r="DI16" s="431"/>
      <c r="DJ16" s="186"/>
      <c r="DK16" s="186"/>
      <c r="DL16" s="186"/>
      <c r="DM16" s="186"/>
      <c r="DN16" s="186"/>
      <c r="DO16" s="186"/>
    </row>
    <row r="17" spans="1:119" ht="18.75" customHeight="1" thickBot="1" x14ac:dyDescent="0.2">
      <c r="A17" s="187"/>
      <c r="B17" s="498"/>
      <c r="C17" s="499"/>
      <c r="D17" s="499"/>
      <c r="E17" s="499"/>
      <c r="F17" s="499"/>
      <c r="G17" s="499"/>
      <c r="H17" s="499"/>
      <c r="I17" s="499"/>
      <c r="J17" s="499"/>
      <c r="K17" s="500"/>
      <c r="L17" s="202"/>
      <c r="M17" s="539" t="s">
        <v>150</v>
      </c>
      <c r="N17" s="540"/>
      <c r="O17" s="540"/>
      <c r="P17" s="540"/>
      <c r="Q17" s="541"/>
      <c r="R17" s="536" t="s">
        <v>148</v>
      </c>
      <c r="S17" s="537"/>
      <c r="T17" s="537"/>
      <c r="U17" s="537"/>
      <c r="V17" s="538"/>
      <c r="W17" s="448" t="s">
        <v>151</v>
      </c>
      <c r="X17" s="449"/>
      <c r="Y17" s="449"/>
      <c r="Z17" s="449"/>
      <c r="AA17" s="449"/>
      <c r="AB17" s="439"/>
      <c r="AC17" s="483">
        <v>155543</v>
      </c>
      <c r="AD17" s="484"/>
      <c r="AE17" s="484"/>
      <c r="AF17" s="484"/>
      <c r="AG17" s="526"/>
      <c r="AH17" s="483">
        <v>161758</v>
      </c>
      <c r="AI17" s="484"/>
      <c r="AJ17" s="484"/>
      <c r="AK17" s="484"/>
      <c r="AL17" s="485"/>
      <c r="AM17" s="461"/>
      <c r="AN17" s="462"/>
      <c r="AO17" s="462"/>
      <c r="AP17" s="462"/>
      <c r="AQ17" s="462"/>
      <c r="AR17" s="462"/>
      <c r="AS17" s="462"/>
      <c r="AT17" s="463"/>
      <c r="AU17" s="464"/>
      <c r="AV17" s="465"/>
      <c r="AW17" s="465"/>
      <c r="AX17" s="465"/>
      <c r="AY17" s="466" t="s">
        <v>152</v>
      </c>
      <c r="AZ17" s="467"/>
      <c r="BA17" s="467"/>
      <c r="BB17" s="467"/>
      <c r="BC17" s="467"/>
      <c r="BD17" s="467"/>
      <c r="BE17" s="467"/>
      <c r="BF17" s="467"/>
      <c r="BG17" s="467"/>
      <c r="BH17" s="467"/>
      <c r="BI17" s="467"/>
      <c r="BJ17" s="467"/>
      <c r="BK17" s="467"/>
      <c r="BL17" s="467"/>
      <c r="BM17" s="468"/>
      <c r="BN17" s="432">
        <v>91557121</v>
      </c>
      <c r="BO17" s="433"/>
      <c r="BP17" s="433"/>
      <c r="BQ17" s="433"/>
      <c r="BR17" s="433"/>
      <c r="BS17" s="433"/>
      <c r="BT17" s="433"/>
      <c r="BU17" s="434"/>
      <c r="BV17" s="432">
        <v>89787485</v>
      </c>
      <c r="BW17" s="433"/>
      <c r="BX17" s="433"/>
      <c r="BY17" s="433"/>
      <c r="BZ17" s="433"/>
      <c r="CA17" s="433"/>
      <c r="CB17" s="433"/>
      <c r="CC17" s="434"/>
      <c r="CD17" s="201"/>
      <c r="CE17" s="542"/>
      <c r="CF17" s="542"/>
      <c r="CG17" s="542"/>
      <c r="CH17" s="542"/>
      <c r="CI17" s="542"/>
      <c r="CJ17" s="542"/>
      <c r="CK17" s="542"/>
      <c r="CL17" s="542"/>
      <c r="CM17" s="542"/>
      <c r="CN17" s="542"/>
      <c r="CO17" s="542"/>
      <c r="CP17" s="542"/>
      <c r="CQ17" s="542"/>
      <c r="CR17" s="542"/>
      <c r="CS17" s="543"/>
      <c r="CT17" s="429"/>
      <c r="CU17" s="430"/>
      <c r="CV17" s="430"/>
      <c r="CW17" s="430"/>
      <c r="CX17" s="430"/>
      <c r="CY17" s="430"/>
      <c r="CZ17" s="430"/>
      <c r="DA17" s="431"/>
      <c r="DB17" s="429"/>
      <c r="DC17" s="430"/>
      <c r="DD17" s="430"/>
      <c r="DE17" s="430"/>
      <c r="DF17" s="430"/>
      <c r="DG17" s="430"/>
      <c r="DH17" s="430"/>
      <c r="DI17" s="431"/>
      <c r="DJ17" s="186"/>
      <c r="DK17" s="186"/>
      <c r="DL17" s="186"/>
      <c r="DM17" s="186"/>
      <c r="DN17" s="186"/>
      <c r="DO17" s="186"/>
    </row>
    <row r="18" spans="1:119" ht="18.75" customHeight="1" thickBot="1" x14ac:dyDescent="0.2">
      <c r="A18" s="187"/>
      <c r="B18" s="546" t="s">
        <v>153</v>
      </c>
      <c r="C18" s="475"/>
      <c r="D18" s="475"/>
      <c r="E18" s="547"/>
      <c r="F18" s="547"/>
      <c r="G18" s="547"/>
      <c r="H18" s="547"/>
      <c r="I18" s="547"/>
      <c r="J18" s="547"/>
      <c r="K18" s="547"/>
      <c r="L18" s="548">
        <v>99.96</v>
      </c>
      <c r="M18" s="548"/>
      <c r="N18" s="548"/>
      <c r="O18" s="548"/>
      <c r="P18" s="548"/>
      <c r="Q18" s="548"/>
      <c r="R18" s="549"/>
      <c r="S18" s="549"/>
      <c r="T18" s="549"/>
      <c r="U18" s="549"/>
      <c r="V18" s="550"/>
      <c r="W18" s="450"/>
      <c r="X18" s="451"/>
      <c r="Y18" s="451"/>
      <c r="Z18" s="451"/>
      <c r="AA18" s="451"/>
      <c r="AB18" s="442"/>
      <c r="AC18" s="551">
        <v>80</v>
      </c>
      <c r="AD18" s="552"/>
      <c r="AE18" s="552"/>
      <c r="AF18" s="552"/>
      <c r="AG18" s="553"/>
      <c r="AH18" s="551">
        <v>80.400000000000006</v>
      </c>
      <c r="AI18" s="552"/>
      <c r="AJ18" s="552"/>
      <c r="AK18" s="552"/>
      <c r="AL18" s="554"/>
      <c r="AM18" s="461"/>
      <c r="AN18" s="462"/>
      <c r="AO18" s="462"/>
      <c r="AP18" s="462"/>
      <c r="AQ18" s="462"/>
      <c r="AR18" s="462"/>
      <c r="AS18" s="462"/>
      <c r="AT18" s="463"/>
      <c r="AU18" s="464"/>
      <c r="AV18" s="465"/>
      <c r="AW18" s="465"/>
      <c r="AX18" s="465"/>
      <c r="AY18" s="466" t="s">
        <v>154</v>
      </c>
      <c r="AZ18" s="467"/>
      <c r="BA18" s="467"/>
      <c r="BB18" s="467"/>
      <c r="BC18" s="467"/>
      <c r="BD18" s="467"/>
      <c r="BE18" s="467"/>
      <c r="BF18" s="467"/>
      <c r="BG18" s="467"/>
      <c r="BH18" s="467"/>
      <c r="BI18" s="467"/>
      <c r="BJ18" s="467"/>
      <c r="BK18" s="467"/>
      <c r="BL18" s="467"/>
      <c r="BM18" s="468"/>
      <c r="BN18" s="432">
        <v>97286218</v>
      </c>
      <c r="BO18" s="433"/>
      <c r="BP18" s="433"/>
      <c r="BQ18" s="433"/>
      <c r="BR18" s="433"/>
      <c r="BS18" s="433"/>
      <c r="BT18" s="433"/>
      <c r="BU18" s="434"/>
      <c r="BV18" s="432">
        <v>98204746</v>
      </c>
      <c r="BW18" s="433"/>
      <c r="BX18" s="433"/>
      <c r="BY18" s="433"/>
      <c r="BZ18" s="433"/>
      <c r="CA18" s="433"/>
      <c r="CB18" s="433"/>
      <c r="CC18" s="434"/>
      <c r="CD18" s="201"/>
      <c r="CE18" s="542"/>
      <c r="CF18" s="542"/>
      <c r="CG18" s="542"/>
      <c r="CH18" s="542"/>
      <c r="CI18" s="542"/>
      <c r="CJ18" s="542"/>
      <c r="CK18" s="542"/>
      <c r="CL18" s="542"/>
      <c r="CM18" s="542"/>
      <c r="CN18" s="542"/>
      <c r="CO18" s="542"/>
      <c r="CP18" s="542"/>
      <c r="CQ18" s="542"/>
      <c r="CR18" s="542"/>
      <c r="CS18" s="543"/>
      <c r="CT18" s="429"/>
      <c r="CU18" s="430"/>
      <c r="CV18" s="430"/>
      <c r="CW18" s="430"/>
      <c r="CX18" s="430"/>
      <c r="CY18" s="430"/>
      <c r="CZ18" s="430"/>
      <c r="DA18" s="431"/>
      <c r="DB18" s="429"/>
      <c r="DC18" s="430"/>
      <c r="DD18" s="430"/>
      <c r="DE18" s="430"/>
      <c r="DF18" s="430"/>
      <c r="DG18" s="430"/>
      <c r="DH18" s="430"/>
      <c r="DI18" s="431"/>
      <c r="DJ18" s="186"/>
      <c r="DK18" s="186"/>
      <c r="DL18" s="186"/>
      <c r="DM18" s="186"/>
      <c r="DN18" s="186"/>
      <c r="DO18" s="186"/>
    </row>
    <row r="19" spans="1:119" ht="18.75" customHeight="1" thickBot="1" x14ac:dyDescent="0.2">
      <c r="A19" s="187"/>
      <c r="B19" s="546" t="s">
        <v>155</v>
      </c>
      <c r="C19" s="475"/>
      <c r="D19" s="475"/>
      <c r="E19" s="547"/>
      <c r="F19" s="547"/>
      <c r="G19" s="547"/>
      <c r="H19" s="547"/>
      <c r="I19" s="547"/>
      <c r="J19" s="547"/>
      <c r="K19" s="547"/>
      <c r="L19" s="555">
        <v>4858</v>
      </c>
      <c r="M19" s="555"/>
      <c r="N19" s="555"/>
      <c r="O19" s="555"/>
      <c r="P19" s="555"/>
      <c r="Q19" s="555"/>
      <c r="R19" s="556"/>
      <c r="S19" s="556"/>
      <c r="T19" s="556"/>
      <c r="U19" s="556"/>
      <c r="V19" s="557"/>
      <c r="W19" s="389"/>
      <c r="X19" s="390"/>
      <c r="Y19" s="390"/>
      <c r="Z19" s="390"/>
      <c r="AA19" s="390"/>
      <c r="AB19" s="390"/>
      <c r="AC19" s="564"/>
      <c r="AD19" s="564"/>
      <c r="AE19" s="564"/>
      <c r="AF19" s="564"/>
      <c r="AG19" s="564"/>
      <c r="AH19" s="564"/>
      <c r="AI19" s="564"/>
      <c r="AJ19" s="564"/>
      <c r="AK19" s="564"/>
      <c r="AL19" s="565"/>
      <c r="AM19" s="461"/>
      <c r="AN19" s="462"/>
      <c r="AO19" s="462"/>
      <c r="AP19" s="462"/>
      <c r="AQ19" s="462"/>
      <c r="AR19" s="462"/>
      <c r="AS19" s="462"/>
      <c r="AT19" s="463"/>
      <c r="AU19" s="464"/>
      <c r="AV19" s="465"/>
      <c r="AW19" s="465"/>
      <c r="AX19" s="465"/>
      <c r="AY19" s="466" t="s">
        <v>156</v>
      </c>
      <c r="AZ19" s="467"/>
      <c r="BA19" s="467"/>
      <c r="BB19" s="467"/>
      <c r="BC19" s="467"/>
      <c r="BD19" s="467"/>
      <c r="BE19" s="467"/>
      <c r="BF19" s="467"/>
      <c r="BG19" s="467"/>
      <c r="BH19" s="467"/>
      <c r="BI19" s="467"/>
      <c r="BJ19" s="467"/>
      <c r="BK19" s="467"/>
      <c r="BL19" s="467"/>
      <c r="BM19" s="468"/>
      <c r="BN19" s="432">
        <v>119412492</v>
      </c>
      <c r="BO19" s="433"/>
      <c r="BP19" s="433"/>
      <c r="BQ19" s="433"/>
      <c r="BR19" s="433"/>
      <c r="BS19" s="433"/>
      <c r="BT19" s="433"/>
      <c r="BU19" s="434"/>
      <c r="BV19" s="432">
        <v>114599414</v>
      </c>
      <c r="BW19" s="433"/>
      <c r="BX19" s="433"/>
      <c r="BY19" s="433"/>
      <c r="BZ19" s="433"/>
      <c r="CA19" s="433"/>
      <c r="CB19" s="433"/>
      <c r="CC19" s="434"/>
      <c r="CD19" s="201"/>
      <c r="CE19" s="542"/>
      <c r="CF19" s="542"/>
      <c r="CG19" s="542"/>
      <c r="CH19" s="542"/>
      <c r="CI19" s="542"/>
      <c r="CJ19" s="542"/>
      <c r="CK19" s="542"/>
      <c r="CL19" s="542"/>
      <c r="CM19" s="542"/>
      <c r="CN19" s="542"/>
      <c r="CO19" s="542"/>
      <c r="CP19" s="542"/>
      <c r="CQ19" s="542"/>
      <c r="CR19" s="542"/>
      <c r="CS19" s="543"/>
      <c r="CT19" s="429"/>
      <c r="CU19" s="430"/>
      <c r="CV19" s="430"/>
      <c r="CW19" s="430"/>
      <c r="CX19" s="430"/>
      <c r="CY19" s="430"/>
      <c r="CZ19" s="430"/>
      <c r="DA19" s="431"/>
      <c r="DB19" s="429"/>
      <c r="DC19" s="430"/>
      <c r="DD19" s="430"/>
      <c r="DE19" s="430"/>
      <c r="DF19" s="430"/>
      <c r="DG19" s="430"/>
      <c r="DH19" s="430"/>
      <c r="DI19" s="431"/>
      <c r="DJ19" s="186"/>
      <c r="DK19" s="186"/>
      <c r="DL19" s="186"/>
      <c r="DM19" s="186"/>
      <c r="DN19" s="186"/>
      <c r="DO19" s="186"/>
    </row>
    <row r="20" spans="1:119" ht="18.75" customHeight="1" thickBot="1" x14ac:dyDescent="0.2">
      <c r="A20" s="187"/>
      <c r="B20" s="546" t="s">
        <v>157</v>
      </c>
      <c r="C20" s="475"/>
      <c r="D20" s="475"/>
      <c r="E20" s="547"/>
      <c r="F20" s="547"/>
      <c r="G20" s="547"/>
      <c r="H20" s="547"/>
      <c r="I20" s="547"/>
      <c r="J20" s="547"/>
      <c r="K20" s="547"/>
      <c r="L20" s="555">
        <v>215651</v>
      </c>
      <c r="M20" s="555"/>
      <c r="N20" s="555"/>
      <c r="O20" s="555"/>
      <c r="P20" s="555"/>
      <c r="Q20" s="555"/>
      <c r="R20" s="556"/>
      <c r="S20" s="556"/>
      <c r="T20" s="556"/>
      <c r="U20" s="556"/>
      <c r="V20" s="557"/>
      <c r="W20" s="450"/>
      <c r="X20" s="451"/>
      <c r="Y20" s="451"/>
      <c r="Z20" s="451"/>
      <c r="AA20" s="451"/>
      <c r="AB20" s="451"/>
      <c r="AC20" s="558"/>
      <c r="AD20" s="558"/>
      <c r="AE20" s="558"/>
      <c r="AF20" s="558"/>
      <c r="AG20" s="558"/>
      <c r="AH20" s="558"/>
      <c r="AI20" s="558"/>
      <c r="AJ20" s="558"/>
      <c r="AK20" s="558"/>
      <c r="AL20" s="559"/>
      <c r="AM20" s="560"/>
      <c r="AN20" s="487"/>
      <c r="AO20" s="487"/>
      <c r="AP20" s="487"/>
      <c r="AQ20" s="487"/>
      <c r="AR20" s="487"/>
      <c r="AS20" s="487"/>
      <c r="AT20" s="488"/>
      <c r="AU20" s="561"/>
      <c r="AV20" s="562"/>
      <c r="AW20" s="562"/>
      <c r="AX20" s="563"/>
      <c r="AY20" s="466"/>
      <c r="AZ20" s="467"/>
      <c r="BA20" s="467"/>
      <c r="BB20" s="467"/>
      <c r="BC20" s="467"/>
      <c r="BD20" s="467"/>
      <c r="BE20" s="467"/>
      <c r="BF20" s="467"/>
      <c r="BG20" s="467"/>
      <c r="BH20" s="467"/>
      <c r="BI20" s="467"/>
      <c r="BJ20" s="467"/>
      <c r="BK20" s="467"/>
      <c r="BL20" s="467"/>
      <c r="BM20" s="468"/>
      <c r="BN20" s="432"/>
      <c r="BO20" s="433"/>
      <c r="BP20" s="433"/>
      <c r="BQ20" s="433"/>
      <c r="BR20" s="433"/>
      <c r="BS20" s="433"/>
      <c r="BT20" s="433"/>
      <c r="BU20" s="434"/>
      <c r="BV20" s="432"/>
      <c r="BW20" s="433"/>
      <c r="BX20" s="433"/>
      <c r="BY20" s="433"/>
      <c r="BZ20" s="433"/>
      <c r="CA20" s="433"/>
      <c r="CB20" s="433"/>
      <c r="CC20" s="434"/>
      <c r="CD20" s="201"/>
      <c r="CE20" s="542"/>
      <c r="CF20" s="542"/>
      <c r="CG20" s="542"/>
      <c r="CH20" s="542"/>
      <c r="CI20" s="542"/>
      <c r="CJ20" s="542"/>
      <c r="CK20" s="542"/>
      <c r="CL20" s="542"/>
      <c r="CM20" s="542"/>
      <c r="CN20" s="542"/>
      <c r="CO20" s="542"/>
      <c r="CP20" s="542"/>
      <c r="CQ20" s="542"/>
      <c r="CR20" s="542"/>
      <c r="CS20" s="543"/>
      <c r="CT20" s="429"/>
      <c r="CU20" s="430"/>
      <c r="CV20" s="430"/>
      <c r="CW20" s="430"/>
      <c r="CX20" s="430"/>
      <c r="CY20" s="430"/>
      <c r="CZ20" s="430"/>
      <c r="DA20" s="431"/>
      <c r="DB20" s="429"/>
      <c r="DC20" s="430"/>
      <c r="DD20" s="430"/>
      <c r="DE20" s="430"/>
      <c r="DF20" s="430"/>
      <c r="DG20" s="430"/>
      <c r="DH20" s="430"/>
      <c r="DI20" s="431"/>
      <c r="DJ20" s="186"/>
      <c r="DK20" s="186"/>
      <c r="DL20" s="186"/>
      <c r="DM20" s="186"/>
      <c r="DN20" s="186"/>
      <c r="DO20" s="186"/>
    </row>
    <row r="21" spans="1:119" ht="18.75" customHeight="1" x14ac:dyDescent="0.15">
      <c r="A21" s="187"/>
      <c r="B21" s="566" t="s">
        <v>158</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466"/>
      <c r="AZ21" s="467"/>
      <c r="BA21" s="467"/>
      <c r="BB21" s="467"/>
      <c r="BC21" s="467"/>
      <c r="BD21" s="467"/>
      <c r="BE21" s="467"/>
      <c r="BF21" s="467"/>
      <c r="BG21" s="467"/>
      <c r="BH21" s="467"/>
      <c r="BI21" s="467"/>
      <c r="BJ21" s="467"/>
      <c r="BK21" s="467"/>
      <c r="BL21" s="467"/>
      <c r="BM21" s="468"/>
      <c r="BN21" s="432"/>
      <c r="BO21" s="433"/>
      <c r="BP21" s="433"/>
      <c r="BQ21" s="433"/>
      <c r="BR21" s="433"/>
      <c r="BS21" s="433"/>
      <c r="BT21" s="433"/>
      <c r="BU21" s="434"/>
      <c r="BV21" s="432"/>
      <c r="BW21" s="433"/>
      <c r="BX21" s="433"/>
      <c r="BY21" s="433"/>
      <c r="BZ21" s="433"/>
      <c r="CA21" s="433"/>
      <c r="CB21" s="433"/>
      <c r="CC21" s="434"/>
      <c r="CD21" s="201"/>
      <c r="CE21" s="542"/>
      <c r="CF21" s="542"/>
      <c r="CG21" s="542"/>
      <c r="CH21" s="542"/>
      <c r="CI21" s="542"/>
      <c r="CJ21" s="542"/>
      <c r="CK21" s="542"/>
      <c r="CL21" s="542"/>
      <c r="CM21" s="542"/>
      <c r="CN21" s="542"/>
      <c r="CO21" s="542"/>
      <c r="CP21" s="542"/>
      <c r="CQ21" s="542"/>
      <c r="CR21" s="542"/>
      <c r="CS21" s="543"/>
      <c r="CT21" s="429"/>
      <c r="CU21" s="430"/>
      <c r="CV21" s="430"/>
      <c r="CW21" s="430"/>
      <c r="CX21" s="430"/>
      <c r="CY21" s="430"/>
      <c r="CZ21" s="430"/>
      <c r="DA21" s="431"/>
      <c r="DB21" s="429"/>
      <c r="DC21" s="430"/>
      <c r="DD21" s="430"/>
      <c r="DE21" s="430"/>
      <c r="DF21" s="430"/>
      <c r="DG21" s="430"/>
      <c r="DH21" s="430"/>
      <c r="DI21" s="431"/>
      <c r="DJ21" s="186"/>
      <c r="DK21" s="186"/>
      <c r="DL21" s="186"/>
      <c r="DM21" s="186"/>
      <c r="DN21" s="186"/>
      <c r="DO21" s="186"/>
    </row>
    <row r="22" spans="1:119" ht="18.75" customHeight="1" thickBot="1" x14ac:dyDescent="0.2">
      <c r="A22" s="187"/>
      <c r="B22" s="569" t="s">
        <v>159</v>
      </c>
      <c r="C22" s="570"/>
      <c r="D22" s="571"/>
      <c r="E22" s="444" t="s">
        <v>1</v>
      </c>
      <c r="F22" s="449"/>
      <c r="G22" s="449"/>
      <c r="H22" s="449"/>
      <c r="I22" s="449"/>
      <c r="J22" s="449"/>
      <c r="K22" s="439"/>
      <c r="L22" s="444" t="s">
        <v>160</v>
      </c>
      <c r="M22" s="449"/>
      <c r="N22" s="449"/>
      <c r="O22" s="449"/>
      <c r="P22" s="439"/>
      <c r="Q22" s="578" t="s">
        <v>161</v>
      </c>
      <c r="R22" s="579"/>
      <c r="S22" s="579"/>
      <c r="T22" s="579"/>
      <c r="U22" s="579"/>
      <c r="V22" s="580"/>
      <c r="W22" s="584" t="s">
        <v>162</v>
      </c>
      <c r="X22" s="570"/>
      <c r="Y22" s="571"/>
      <c r="Z22" s="444" t="s">
        <v>1</v>
      </c>
      <c r="AA22" s="449"/>
      <c r="AB22" s="449"/>
      <c r="AC22" s="449"/>
      <c r="AD22" s="449"/>
      <c r="AE22" s="449"/>
      <c r="AF22" s="449"/>
      <c r="AG22" s="439"/>
      <c r="AH22" s="597" t="s">
        <v>163</v>
      </c>
      <c r="AI22" s="449"/>
      <c r="AJ22" s="449"/>
      <c r="AK22" s="449"/>
      <c r="AL22" s="439"/>
      <c r="AM22" s="597" t="s">
        <v>164</v>
      </c>
      <c r="AN22" s="598"/>
      <c r="AO22" s="598"/>
      <c r="AP22" s="598"/>
      <c r="AQ22" s="598"/>
      <c r="AR22" s="599"/>
      <c r="AS22" s="578" t="s">
        <v>161</v>
      </c>
      <c r="AT22" s="579"/>
      <c r="AU22" s="579"/>
      <c r="AV22" s="579"/>
      <c r="AW22" s="579"/>
      <c r="AX22" s="603"/>
      <c r="AY22" s="605"/>
      <c r="AZ22" s="606"/>
      <c r="BA22" s="606"/>
      <c r="BB22" s="606"/>
      <c r="BC22" s="606"/>
      <c r="BD22" s="606"/>
      <c r="BE22" s="606"/>
      <c r="BF22" s="606"/>
      <c r="BG22" s="606"/>
      <c r="BH22" s="606"/>
      <c r="BI22" s="606"/>
      <c r="BJ22" s="606"/>
      <c r="BK22" s="606"/>
      <c r="BL22" s="606"/>
      <c r="BM22" s="607"/>
      <c r="BN22" s="608"/>
      <c r="BO22" s="609"/>
      <c r="BP22" s="609"/>
      <c r="BQ22" s="609"/>
      <c r="BR22" s="609"/>
      <c r="BS22" s="609"/>
      <c r="BT22" s="609"/>
      <c r="BU22" s="610"/>
      <c r="BV22" s="608"/>
      <c r="BW22" s="609"/>
      <c r="BX22" s="609"/>
      <c r="BY22" s="609"/>
      <c r="BZ22" s="609"/>
      <c r="CA22" s="609"/>
      <c r="CB22" s="609"/>
      <c r="CC22" s="610"/>
      <c r="CD22" s="201"/>
      <c r="CE22" s="542"/>
      <c r="CF22" s="542"/>
      <c r="CG22" s="542"/>
      <c r="CH22" s="542"/>
      <c r="CI22" s="542"/>
      <c r="CJ22" s="542"/>
      <c r="CK22" s="542"/>
      <c r="CL22" s="542"/>
      <c r="CM22" s="542"/>
      <c r="CN22" s="542"/>
      <c r="CO22" s="542"/>
      <c r="CP22" s="542"/>
      <c r="CQ22" s="542"/>
      <c r="CR22" s="542"/>
      <c r="CS22" s="543"/>
      <c r="CT22" s="429"/>
      <c r="CU22" s="430"/>
      <c r="CV22" s="430"/>
      <c r="CW22" s="430"/>
      <c r="CX22" s="430"/>
      <c r="CY22" s="430"/>
      <c r="CZ22" s="430"/>
      <c r="DA22" s="431"/>
      <c r="DB22" s="429"/>
      <c r="DC22" s="430"/>
      <c r="DD22" s="430"/>
      <c r="DE22" s="430"/>
      <c r="DF22" s="430"/>
      <c r="DG22" s="430"/>
      <c r="DH22" s="430"/>
      <c r="DI22" s="431"/>
      <c r="DJ22" s="186"/>
      <c r="DK22" s="186"/>
      <c r="DL22" s="186"/>
      <c r="DM22" s="186"/>
      <c r="DN22" s="186"/>
      <c r="DO22" s="186"/>
    </row>
    <row r="23" spans="1:119" ht="18.75" customHeight="1" x14ac:dyDescent="0.15">
      <c r="A23" s="187"/>
      <c r="B23" s="572"/>
      <c r="C23" s="573"/>
      <c r="D23" s="574"/>
      <c r="E23" s="418"/>
      <c r="F23" s="423"/>
      <c r="G23" s="423"/>
      <c r="H23" s="423"/>
      <c r="I23" s="423"/>
      <c r="J23" s="423"/>
      <c r="K23" s="412"/>
      <c r="L23" s="418"/>
      <c r="M23" s="423"/>
      <c r="N23" s="423"/>
      <c r="O23" s="423"/>
      <c r="P23" s="412"/>
      <c r="Q23" s="581"/>
      <c r="R23" s="582"/>
      <c r="S23" s="582"/>
      <c r="T23" s="582"/>
      <c r="U23" s="582"/>
      <c r="V23" s="583"/>
      <c r="W23" s="585"/>
      <c r="X23" s="573"/>
      <c r="Y23" s="574"/>
      <c r="Z23" s="418"/>
      <c r="AA23" s="423"/>
      <c r="AB23" s="423"/>
      <c r="AC23" s="423"/>
      <c r="AD23" s="423"/>
      <c r="AE23" s="423"/>
      <c r="AF23" s="423"/>
      <c r="AG23" s="412"/>
      <c r="AH23" s="418"/>
      <c r="AI23" s="423"/>
      <c r="AJ23" s="423"/>
      <c r="AK23" s="423"/>
      <c r="AL23" s="412"/>
      <c r="AM23" s="600"/>
      <c r="AN23" s="601"/>
      <c r="AO23" s="601"/>
      <c r="AP23" s="601"/>
      <c r="AQ23" s="601"/>
      <c r="AR23" s="602"/>
      <c r="AS23" s="581"/>
      <c r="AT23" s="582"/>
      <c r="AU23" s="582"/>
      <c r="AV23" s="582"/>
      <c r="AW23" s="582"/>
      <c r="AX23" s="604"/>
      <c r="AY23" s="392" t="s">
        <v>165</v>
      </c>
      <c r="AZ23" s="393"/>
      <c r="BA23" s="393"/>
      <c r="BB23" s="393"/>
      <c r="BC23" s="393"/>
      <c r="BD23" s="393"/>
      <c r="BE23" s="393"/>
      <c r="BF23" s="393"/>
      <c r="BG23" s="393"/>
      <c r="BH23" s="393"/>
      <c r="BI23" s="393"/>
      <c r="BJ23" s="393"/>
      <c r="BK23" s="393"/>
      <c r="BL23" s="393"/>
      <c r="BM23" s="394"/>
      <c r="BN23" s="432">
        <v>137393585</v>
      </c>
      <c r="BO23" s="433"/>
      <c r="BP23" s="433"/>
      <c r="BQ23" s="433"/>
      <c r="BR23" s="433"/>
      <c r="BS23" s="433"/>
      <c r="BT23" s="433"/>
      <c r="BU23" s="434"/>
      <c r="BV23" s="432">
        <v>135378583</v>
      </c>
      <c r="BW23" s="433"/>
      <c r="BX23" s="433"/>
      <c r="BY23" s="433"/>
      <c r="BZ23" s="433"/>
      <c r="CA23" s="433"/>
      <c r="CB23" s="433"/>
      <c r="CC23" s="434"/>
      <c r="CD23" s="201"/>
      <c r="CE23" s="542"/>
      <c r="CF23" s="542"/>
      <c r="CG23" s="542"/>
      <c r="CH23" s="542"/>
      <c r="CI23" s="542"/>
      <c r="CJ23" s="542"/>
      <c r="CK23" s="542"/>
      <c r="CL23" s="542"/>
      <c r="CM23" s="542"/>
      <c r="CN23" s="542"/>
      <c r="CO23" s="542"/>
      <c r="CP23" s="542"/>
      <c r="CQ23" s="542"/>
      <c r="CR23" s="542"/>
      <c r="CS23" s="543"/>
      <c r="CT23" s="429"/>
      <c r="CU23" s="430"/>
      <c r="CV23" s="430"/>
      <c r="CW23" s="430"/>
      <c r="CX23" s="430"/>
      <c r="CY23" s="430"/>
      <c r="CZ23" s="430"/>
      <c r="DA23" s="431"/>
      <c r="DB23" s="429"/>
      <c r="DC23" s="430"/>
      <c r="DD23" s="430"/>
      <c r="DE23" s="430"/>
      <c r="DF23" s="430"/>
      <c r="DG23" s="430"/>
      <c r="DH23" s="430"/>
      <c r="DI23" s="431"/>
      <c r="DJ23" s="186"/>
      <c r="DK23" s="186"/>
      <c r="DL23" s="186"/>
      <c r="DM23" s="186"/>
      <c r="DN23" s="186"/>
      <c r="DO23" s="186"/>
    </row>
    <row r="24" spans="1:119" ht="18.75" customHeight="1" thickBot="1" x14ac:dyDescent="0.2">
      <c r="A24" s="187"/>
      <c r="B24" s="572"/>
      <c r="C24" s="573"/>
      <c r="D24" s="574"/>
      <c r="E24" s="482" t="s">
        <v>166</v>
      </c>
      <c r="F24" s="462"/>
      <c r="G24" s="462"/>
      <c r="H24" s="462"/>
      <c r="I24" s="462"/>
      <c r="J24" s="462"/>
      <c r="K24" s="463"/>
      <c r="L24" s="483">
        <v>1</v>
      </c>
      <c r="M24" s="484"/>
      <c r="N24" s="484"/>
      <c r="O24" s="484"/>
      <c r="P24" s="526"/>
      <c r="Q24" s="483">
        <v>9889</v>
      </c>
      <c r="R24" s="484"/>
      <c r="S24" s="484"/>
      <c r="T24" s="484"/>
      <c r="U24" s="484"/>
      <c r="V24" s="526"/>
      <c r="W24" s="585"/>
      <c r="X24" s="573"/>
      <c r="Y24" s="574"/>
      <c r="Z24" s="482" t="s">
        <v>167</v>
      </c>
      <c r="AA24" s="462"/>
      <c r="AB24" s="462"/>
      <c r="AC24" s="462"/>
      <c r="AD24" s="462"/>
      <c r="AE24" s="462"/>
      <c r="AF24" s="462"/>
      <c r="AG24" s="463"/>
      <c r="AH24" s="483">
        <v>3058</v>
      </c>
      <c r="AI24" s="484"/>
      <c r="AJ24" s="484"/>
      <c r="AK24" s="484"/>
      <c r="AL24" s="526"/>
      <c r="AM24" s="483">
        <v>9617410</v>
      </c>
      <c r="AN24" s="484"/>
      <c r="AO24" s="484"/>
      <c r="AP24" s="484"/>
      <c r="AQ24" s="484"/>
      <c r="AR24" s="526"/>
      <c r="AS24" s="483">
        <v>3145</v>
      </c>
      <c r="AT24" s="484"/>
      <c r="AU24" s="484"/>
      <c r="AV24" s="484"/>
      <c r="AW24" s="484"/>
      <c r="AX24" s="485"/>
      <c r="AY24" s="605" t="s">
        <v>168</v>
      </c>
      <c r="AZ24" s="606"/>
      <c r="BA24" s="606"/>
      <c r="BB24" s="606"/>
      <c r="BC24" s="606"/>
      <c r="BD24" s="606"/>
      <c r="BE24" s="606"/>
      <c r="BF24" s="606"/>
      <c r="BG24" s="606"/>
      <c r="BH24" s="606"/>
      <c r="BI24" s="606"/>
      <c r="BJ24" s="606"/>
      <c r="BK24" s="606"/>
      <c r="BL24" s="606"/>
      <c r="BM24" s="607"/>
      <c r="BN24" s="432">
        <v>112577769</v>
      </c>
      <c r="BO24" s="433"/>
      <c r="BP24" s="433"/>
      <c r="BQ24" s="433"/>
      <c r="BR24" s="433"/>
      <c r="BS24" s="433"/>
      <c r="BT24" s="433"/>
      <c r="BU24" s="434"/>
      <c r="BV24" s="432">
        <v>116741014</v>
      </c>
      <c r="BW24" s="433"/>
      <c r="BX24" s="433"/>
      <c r="BY24" s="433"/>
      <c r="BZ24" s="433"/>
      <c r="CA24" s="433"/>
      <c r="CB24" s="433"/>
      <c r="CC24" s="434"/>
      <c r="CD24" s="201"/>
      <c r="CE24" s="542"/>
      <c r="CF24" s="542"/>
      <c r="CG24" s="542"/>
      <c r="CH24" s="542"/>
      <c r="CI24" s="542"/>
      <c r="CJ24" s="542"/>
      <c r="CK24" s="542"/>
      <c r="CL24" s="542"/>
      <c r="CM24" s="542"/>
      <c r="CN24" s="542"/>
      <c r="CO24" s="542"/>
      <c r="CP24" s="542"/>
      <c r="CQ24" s="542"/>
      <c r="CR24" s="542"/>
      <c r="CS24" s="543"/>
      <c r="CT24" s="429"/>
      <c r="CU24" s="430"/>
      <c r="CV24" s="430"/>
      <c r="CW24" s="430"/>
      <c r="CX24" s="430"/>
      <c r="CY24" s="430"/>
      <c r="CZ24" s="430"/>
      <c r="DA24" s="431"/>
      <c r="DB24" s="429"/>
      <c r="DC24" s="430"/>
      <c r="DD24" s="430"/>
      <c r="DE24" s="430"/>
      <c r="DF24" s="430"/>
      <c r="DG24" s="430"/>
      <c r="DH24" s="430"/>
      <c r="DI24" s="431"/>
      <c r="DJ24" s="186"/>
      <c r="DK24" s="186"/>
      <c r="DL24" s="186"/>
      <c r="DM24" s="186"/>
      <c r="DN24" s="186"/>
      <c r="DO24" s="186"/>
    </row>
    <row r="25" spans="1:119" s="186" customFormat="1" ht="18.75" customHeight="1" x14ac:dyDescent="0.15">
      <c r="A25" s="187"/>
      <c r="B25" s="572"/>
      <c r="C25" s="573"/>
      <c r="D25" s="574"/>
      <c r="E25" s="482" t="s">
        <v>169</v>
      </c>
      <c r="F25" s="462"/>
      <c r="G25" s="462"/>
      <c r="H25" s="462"/>
      <c r="I25" s="462"/>
      <c r="J25" s="462"/>
      <c r="K25" s="463"/>
      <c r="L25" s="483">
        <v>2</v>
      </c>
      <c r="M25" s="484"/>
      <c r="N25" s="484"/>
      <c r="O25" s="484"/>
      <c r="P25" s="526"/>
      <c r="Q25" s="483">
        <v>9740</v>
      </c>
      <c r="R25" s="484"/>
      <c r="S25" s="484"/>
      <c r="T25" s="484"/>
      <c r="U25" s="484"/>
      <c r="V25" s="526"/>
      <c r="W25" s="585"/>
      <c r="X25" s="573"/>
      <c r="Y25" s="574"/>
      <c r="Z25" s="482" t="s">
        <v>170</v>
      </c>
      <c r="AA25" s="462"/>
      <c r="AB25" s="462"/>
      <c r="AC25" s="462"/>
      <c r="AD25" s="462"/>
      <c r="AE25" s="462"/>
      <c r="AF25" s="462"/>
      <c r="AG25" s="463"/>
      <c r="AH25" s="483">
        <v>484</v>
      </c>
      <c r="AI25" s="484"/>
      <c r="AJ25" s="484"/>
      <c r="AK25" s="484"/>
      <c r="AL25" s="526"/>
      <c r="AM25" s="483">
        <v>1432156</v>
      </c>
      <c r="AN25" s="484"/>
      <c r="AO25" s="484"/>
      <c r="AP25" s="484"/>
      <c r="AQ25" s="484"/>
      <c r="AR25" s="526"/>
      <c r="AS25" s="483">
        <v>2959</v>
      </c>
      <c r="AT25" s="484"/>
      <c r="AU25" s="484"/>
      <c r="AV25" s="484"/>
      <c r="AW25" s="484"/>
      <c r="AX25" s="485"/>
      <c r="AY25" s="392" t="s">
        <v>171</v>
      </c>
      <c r="AZ25" s="393"/>
      <c r="BA25" s="393"/>
      <c r="BB25" s="393"/>
      <c r="BC25" s="393"/>
      <c r="BD25" s="393"/>
      <c r="BE25" s="393"/>
      <c r="BF25" s="393"/>
      <c r="BG25" s="393"/>
      <c r="BH25" s="393"/>
      <c r="BI25" s="393"/>
      <c r="BJ25" s="393"/>
      <c r="BK25" s="393"/>
      <c r="BL25" s="393"/>
      <c r="BM25" s="394"/>
      <c r="BN25" s="395">
        <v>53529354</v>
      </c>
      <c r="BO25" s="396"/>
      <c r="BP25" s="396"/>
      <c r="BQ25" s="396"/>
      <c r="BR25" s="396"/>
      <c r="BS25" s="396"/>
      <c r="BT25" s="396"/>
      <c r="BU25" s="397"/>
      <c r="BV25" s="395">
        <v>59168780</v>
      </c>
      <c r="BW25" s="396"/>
      <c r="BX25" s="396"/>
      <c r="BY25" s="396"/>
      <c r="BZ25" s="396"/>
      <c r="CA25" s="396"/>
      <c r="CB25" s="396"/>
      <c r="CC25" s="397"/>
      <c r="CD25" s="201"/>
      <c r="CE25" s="542"/>
      <c r="CF25" s="542"/>
      <c r="CG25" s="542"/>
      <c r="CH25" s="542"/>
      <c r="CI25" s="542"/>
      <c r="CJ25" s="542"/>
      <c r="CK25" s="542"/>
      <c r="CL25" s="542"/>
      <c r="CM25" s="542"/>
      <c r="CN25" s="542"/>
      <c r="CO25" s="542"/>
      <c r="CP25" s="542"/>
      <c r="CQ25" s="542"/>
      <c r="CR25" s="542"/>
      <c r="CS25" s="543"/>
      <c r="CT25" s="429"/>
      <c r="CU25" s="430"/>
      <c r="CV25" s="430"/>
      <c r="CW25" s="430"/>
      <c r="CX25" s="430"/>
      <c r="CY25" s="430"/>
      <c r="CZ25" s="430"/>
      <c r="DA25" s="431"/>
      <c r="DB25" s="429"/>
      <c r="DC25" s="430"/>
      <c r="DD25" s="430"/>
      <c r="DE25" s="430"/>
      <c r="DF25" s="430"/>
      <c r="DG25" s="430"/>
      <c r="DH25" s="430"/>
      <c r="DI25" s="431"/>
    </row>
    <row r="26" spans="1:119" s="186" customFormat="1" ht="18.75" customHeight="1" x14ac:dyDescent="0.15">
      <c r="A26" s="187"/>
      <c r="B26" s="572"/>
      <c r="C26" s="573"/>
      <c r="D26" s="574"/>
      <c r="E26" s="482" t="s">
        <v>172</v>
      </c>
      <c r="F26" s="462"/>
      <c r="G26" s="462"/>
      <c r="H26" s="462"/>
      <c r="I26" s="462"/>
      <c r="J26" s="462"/>
      <c r="K26" s="463"/>
      <c r="L26" s="483">
        <v>1</v>
      </c>
      <c r="M26" s="484"/>
      <c r="N26" s="484"/>
      <c r="O26" s="484"/>
      <c r="P26" s="526"/>
      <c r="Q26" s="483">
        <v>8270</v>
      </c>
      <c r="R26" s="484"/>
      <c r="S26" s="484"/>
      <c r="T26" s="484"/>
      <c r="U26" s="484"/>
      <c r="V26" s="526"/>
      <c r="W26" s="585"/>
      <c r="X26" s="573"/>
      <c r="Y26" s="574"/>
      <c r="Z26" s="482" t="s">
        <v>173</v>
      </c>
      <c r="AA26" s="595"/>
      <c r="AB26" s="595"/>
      <c r="AC26" s="595"/>
      <c r="AD26" s="595"/>
      <c r="AE26" s="595"/>
      <c r="AF26" s="595"/>
      <c r="AG26" s="596"/>
      <c r="AH26" s="483">
        <v>420</v>
      </c>
      <c r="AI26" s="484"/>
      <c r="AJ26" s="484"/>
      <c r="AK26" s="484"/>
      <c r="AL26" s="526"/>
      <c r="AM26" s="483">
        <v>1461180</v>
      </c>
      <c r="AN26" s="484"/>
      <c r="AO26" s="484"/>
      <c r="AP26" s="484"/>
      <c r="AQ26" s="484"/>
      <c r="AR26" s="526"/>
      <c r="AS26" s="483">
        <v>3479</v>
      </c>
      <c r="AT26" s="484"/>
      <c r="AU26" s="484"/>
      <c r="AV26" s="484"/>
      <c r="AW26" s="484"/>
      <c r="AX26" s="485"/>
      <c r="AY26" s="435" t="s">
        <v>174</v>
      </c>
      <c r="AZ26" s="436"/>
      <c r="BA26" s="436"/>
      <c r="BB26" s="436"/>
      <c r="BC26" s="436"/>
      <c r="BD26" s="436"/>
      <c r="BE26" s="436"/>
      <c r="BF26" s="436"/>
      <c r="BG26" s="436"/>
      <c r="BH26" s="436"/>
      <c r="BI26" s="436"/>
      <c r="BJ26" s="436"/>
      <c r="BK26" s="436"/>
      <c r="BL26" s="436"/>
      <c r="BM26" s="437"/>
      <c r="BN26" s="432" t="s">
        <v>175</v>
      </c>
      <c r="BO26" s="433"/>
      <c r="BP26" s="433"/>
      <c r="BQ26" s="433"/>
      <c r="BR26" s="433"/>
      <c r="BS26" s="433"/>
      <c r="BT26" s="433"/>
      <c r="BU26" s="434"/>
      <c r="BV26" s="432" t="s">
        <v>175</v>
      </c>
      <c r="BW26" s="433"/>
      <c r="BX26" s="433"/>
      <c r="BY26" s="433"/>
      <c r="BZ26" s="433"/>
      <c r="CA26" s="433"/>
      <c r="CB26" s="433"/>
      <c r="CC26" s="434"/>
      <c r="CD26" s="201"/>
      <c r="CE26" s="542"/>
      <c r="CF26" s="542"/>
      <c r="CG26" s="542"/>
      <c r="CH26" s="542"/>
      <c r="CI26" s="542"/>
      <c r="CJ26" s="542"/>
      <c r="CK26" s="542"/>
      <c r="CL26" s="542"/>
      <c r="CM26" s="542"/>
      <c r="CN26" s="542"/>
      <c r="CO26" s="542"/>
      <c r="CP26" s="542"/>
      <c r="CQ26" s="542"/>
      <c r="CR26" s="542"/>
      <c r="CS26" s="543"/>
      <c r="CT26" s="429"/>
      <c r="CU26" s="430"/>
      <c r="CV26" s="430"/>
      <c r="CW26" s="430"/>
      <c r="CX26" s="430"/>
      <c r="CY26" s="430"/>
      <c r="CZ26" s="430"/>
      <c r="DA26" s="431"/>
      <c r="DB26" s="429"/>
      <c r="DC26" s="430"/>
      <c r="DD26" s="430"/>
      <c r="DE26" s="430"/>
      <c r="DF26" s="430"/>
      <c r="DG26" s="430"/>
      <c r="DH26" s="430"/>
      <c r="DI26" s="431"/>
    </row>
    <row r="27" spans="1:119" ht="18.75" customHeight="1" thickBot="1" x14ac:dyDescent="0.2">
      <c r="A27" s="187"/>
      <c r="B27" s="572"/>
      <c r="C27" s="573"/>
      <c r="D27" s="574"/>
      <c r="E27" s="482" t="s">
        <v>176</v>
      </c>
      <c r="F27" s="462"/>
      <c r="G27" s="462"/>
      <c r="H27" s="462"/>
      <c r="I27" s="462"/>
      <c r="J27" s="462"/>
      <c r="K27" s="463"/>
      <c r="L27" s="483">
        <v>1</v>
      </c>
      <c r="M27" s="484"/>
      <c r="N27" s="484"/>
      <c r="O27" s="484"/>
      <c r="P27" s="526"/>
      <c r="Q27" s="483">
        <v>8270</v>
      </c>
      <c r="R27" s="484"/>
      <c r="S27" s="484"/>
      <c r="T27" s="484"/>
      <c r="U27" s="484"/>
      <c r="V27" s="526"/>
      <c r="W27" s="585"/>
      <c r="X27" s="573"/>
      <c r="Y27" s="574"/>
      <c r="Z27" s="482" t="s">
        <v>177</v>
      </c>
      <c r="AA27" s="462"/>
      <c r="AB27" s="462"/>
      <c r="AC27" s="462"/>
      <c r="AD27" s="462"/>
      <c r="AE27" s="462"/>
      <c r="AF27" s="462"/>
      <c r="AG27" s="463"/>
      <c r="AH27" s="483">
        <v>198</v>
      </c>
      <c r="AI27" s="484"/>
      <c r="AJ27" s="484"/>
      <c r="AK27" s="484"/>
      <c r="AL27" s="526"/>
      <c r="AM27" s="483">
        <v>782100</v>
      </c>
      <c r="AN27" s="484"/>
      <c r="AO27" s="484"/>
      <c r="AP27" s="484"/>
      <c r="AQ27" s="484"/>
      <c r="AR27" s="526"/>
      <c r="AS27" s="483">
        <v>3950</v>
      </c>
      <c r="AT27" s="484"/>
      <c r="AU27" s="484"/>
      <c r="AV27" s="484"/>
      <c r="AW27" s="484"/>
      <c r="AX27" s="485"/>
      <c r="AY27" s="527" t="s">
        <v>178</v>
      </c>
      <c r="AZ27" s="528"/>
      <c r="BA27" s="528"/>
      <c r="BB27" s="528"/>
      <c r="BC27" s="528"/>
      <c r="BD27" s="528"/>
      <c r="BE27" s="528"/>
      <c r="BF27" s="528"/>
      <c r="BG27" s="528"/>
      <c r="BH27" s="528"/>
      <c r="BI27" s="528"/>
      <c r="BJ27" s="528"/>
      <c r="BK27" s="528"/>
      <c r="BL27" s="528"/>
      <c r="BM27" s="529"/>
      <c r="BN27" s="608" t="s">
        <v>175</v>
      </c>
      <c r="BO27" s="609"/>
      <c r="BP27" s="609"/>
      <c r="BQ27" s="609"/>
      <c r="BR27" s="609"/>
      <c r="BS27" s="609"/>
      <c r="BT27" s="609"/>
      <c r="BU27" s="610"/>
      <c r="BV27" s="608" t="s">
        <v>136</v>
      </c>
      <c r="BW27" s="609"/>
      <c r="BX27" s="609"/>
      <c r="BY27" s="609"/>
      <c r="BZ27" s="609"/>
      <c r="CA27" s="609"/>
      <c r="CB27" s="609"/>
      <c r="CC27" s="610"/>
      <c r="CD27" s="203"/>
      <c r="CE27" s="542"/>
      <c r="CF27" s="542"/>
      <c r="CG27" s="542"/>
      <c r="CH27" s="542"/>
      <c r="CI27" s="542"/>
      <c r="CJ27" s="542"/>
      <c r="CK27" s="542"/>
      <c r="CL27" s="542"/>
      <c r="CM27" s="542"/>
      <c r="CN27" s="542"/>
      <c r="CO27" s="542"/>
      <c r="CP27" s="542"/>
      <c r="CQ27" s="542"/>
      <c r="CR27" s="542"/>
      <c r="CS27" s="543"/>
      <c r="CT27" s="429"/>
      <c r="CU27" s="430"/>
      <c r="CV27" s="430"/>
      <c r="CW27" s="430"/>
      <c r="CX27" s="430"/>
      <c r="CY27" s="430"/>
      <c r="CZ27" s="430"/>
      <c r="DA27" s="431"/>
      <c r="DB27" s="429"/>
      <c r="DC27" s="430"/>
      <c r="DD27" s="430"/>
      <c r="DE27" s="430"/>
      <c r="DF27" s="430"/>
      <c r="DG27" s="430"/>
      <c r="DH27" s="430"/>
      <c r="DI27" s="431"/>
      <c r="DJ27" s="186"/>
      <c r="DK27" s="186"/>
      <c r="DL27" s="186"/>
      <c r="DM27" s="186"/>
      <c r="DN27" s="186"/>
      <c r="DO27" s="186"/>
    </row>
    <row r="28" spans="1:119" ht="18.75" customHeight="1" x14ac:dyDescent="0.15">
      <c r="A28" s="187"/>
      <c r="B28" s="572"/>
      <c r="C28" s="573"/>
      <c r="D28" s="574"/>
      <c r="E28" s="482" t="s">
        <v>179</v>
      </c>
      <c r="F28" s="462"/>
      <c r="G28" s="462"/>
      <c r="H28" s="462"/>
      <c r="I28" s="462"/>
      <c r="J28" s="462"/>
      <c r="K28" s="463"/>
      <c r="L28" s="483">
        <v>1</v>
      </c>
      <c r="M28" s="484"/>
      <c r="N28" s="484"/>
      <c r="O28" s="484"/>
      <c r="P28" s="526"/>
      <c r="Q28" s="483">
        <v>7480</v>
      </c>
      <c r="R28" s="484"/>
      <c r="S28" s="484"/>
      <c r="T28" s="484"/>
      <c r="U28" s="484"/>
      <c r="V28" s="526"/>
      <c r="W28" s="585"/>
      <c r="X28" s="573"/>
      <c r="Y28" s="574"/>
      <c r="Z28" s="482" t="s">
        <v>180</v>
      </c>
      <c r="AA28" s="462"/>
      <c r="AB28" s="462"/>
      <c r="AC28" s="462"/>
      <c r="AD28" s="462"/>
      <c r="AE28" s="462"/>
      <c r="AF28" s="462"/>
      <c r="AG28" s="463"/>
      <c r="AH28" s="483">
        <v>31</v>
      </c>
      <c r="AI28" s="484"/>
      <c r="AJ28" s="484"/>
      <c r="AK28" s="484"/>
      <c r="AL28" s="526"/>
      <c r="AM28" s="483">
        <v>89497</v>
      </c>
      <c r="AN28" s="484"/>
      <c r="AO28" s="484"/>
      <c r="AP28" s="484"/>
      <c r="AQ28" s="484"/>
      <c r="AR28" s="526"/>
      <c r="AS28" s="483">
        <v>2887</v>
      </c>
      <c r="AT28" s="484"/>
      <c r="AU28" s="484"/>
      <c r="AV28" s="484"/>
      <c r="AW28" s="484"/>
      <c r="AX28" s="485"/>
      <c r="AY28" s="611" t="s">
        <v>181</v>
      </c>
      <c r="AZ28" s="612"/>
      <c r="BA28" s="612"/>
      <c r="BB28" s="613"/>
      <c r="BC28" s="392" t="s">
        <v>48</v>
      </c>
      <c r="BD28" s="393"/>
      <c r="BE28" s="393"/>
      <c r="BF28" s="393"/>
      <c r="BG28" s="393"/>
      <c r="BH28" s="393"/>
      <c r="BI28" s="393"/>
      <c r="BJ28" s="393"/>
      <c r="BK28" s="393"/>
      <c r="BL28" s="393"/>
      <c r="BM28" s="394"/>
      <c r="BN28" s="395">
        <v>17864013</v>
      </c>
      <c r="BO28" s="396"/>
      <c r="BP28" s="396"/>
      <c r="BQ28" s="396"/>
      <c r="BR28" s="396"/>
      <c r="BS28" s="396"/>
      <c r="BT28" s="396"/>
      <c r="BU28" s="397"/>
      <c r="BV28" s="395">
        <v>17558381</v>
      </c>
      <c r="BW28" s="396"/>
      <c r="BX28" s="396"/>
      <c r="BY28" s="396"/>
      <c r="BZ28" s="396"/>
      <c r="CA28" s="396"/>
      <c r="CB28" s="396"/>
      <c r="CC28" s="397"/>
      <c r="CD28" s="201"/>
      <c r="CE28" s="542"/>
      <c r="CF28" s="542"/>
      <c r="CG28" s="542"/>
      <c r="CH28" s="542"/>
      <c r="CI28" s="542"/>
      <c r="CJ28" s="542"/>
      <c r="CK28" s="542"/>
      <c r="CL28" s="542"/>
      <c r="CM28" s="542"/>
      <c r="CN28" s="542"/>
      <c r="CO28" s="542"/>
      <c r="CP28" s="542"/>
      <c r="CQ28" s="542"/>
      <c r="CR28" s="542"/>
      <c r="CS28" s="543"/>
      <c r="CT28" s="429"/>
      <c r="CU28" s="430"/>
      <c r="CV28" s="430"/>
      <c r="CW28" s="430"/>
      <c r="CX28" s="430"/>
      <c r="CY28" s="430"/>
      <c r="CZ28" s="430"/>
      <c r="DA28" s="431"/>
      <c r="DB28" s="429"/>
      <c r="DC28" s="430"/>
      <c r="DD28" s="430"/>
      <c r="DE28" s="430"/>
      <c r="DF28" s="430"/>
      <c r="DG28" s="430"/>
      <c r="DH28" s="430"/>
      <c r="DI28" s="431"/>
      <c r="DJ28" s="186"/>
      <c r="DK28" s="186"/>
      <c r="DL28" s="186"/>
      <c r="DM28" s="186"/>
      <c r="DN28" s="186"/>
      <c r="DO28" s="186"/>
    </row>
    <row r="29" spans="1:119" ht="18.75" customHeight="1" x14ac:dyDescent="0.15">
      <c r="A29" s="187"/>
      <c r="B29" s="572"/>
      <c r="C29" s="573"/>
      <c r="D29" s="574"/>
      <c r="E29" s="482" t="s">
        <v>182</v>
      </c>
      <c r="F29" s="462"/>
      <c r="G29" s="462"/>
      <c r="H29" s="462"/>
      <c r="I29" s="462"/>
      <c r="J29" s="462"/>
      <c r="K29" s="463"/>
      <c r="L29" s="483">
        <v>39</v>
      </c>
      <c r="M29" s="484"/>
      <c r="N29" s="484"/>
      <c r="O29" s="484"/>
      <c r="P29" s="526"/>
      <c r="Q29" s="483">
        <v>6870</v>
      </c>
      <c r="R29" s="484"/>
      <c r="S29" s="484"/>
      <c r="T29" s="484"/>
      <c r="U29" s="484"/>
      <c r="V29" s="526"/>
      <c r="W29" s="586"/>
      <c r="X29" s="587"/>
      <c r="Y29" s="588"/>
      <c r="Z29" s="482" t="s">
        <v>183</v>
      </c>
      <c r="AA29" s="462"/>
      <c r="AB29" s="462"/>
      <c r="AC29" s="462"/>
      <c r="AD29" s="462"/>
      <c r="AE29" s="462"/>
      <c r="AF29" s="462"/>
      <c r="AG29" s="463"/>
      <c r="AH29" s="483">
        <v>3287</v>
      </c>
      <c r="AI29" s="484"/>
      <c r="AJ29" s="484"/>
      <c r="AK29" s="484"/>
      <c r="AL29" s="526"/>
      <c r="AM29" s="483">
        <v>10489007</v>
      </c>
      <c r="AN29" s="484"/>
      <c r="AO29" s="484"/>
      <c r="AP29" s="484"/>
      <c r="AQ29" s="484"/>
      <c r="AR29" s="526"/>
      <c r="AS29" s="483">
        <v>3191</v>
      </c>
      <c r="AT29" s="484"/>
      <c r="AU29" s="484"/>
      <c r="AV29" s="484"/>
      <c r="AW29" s="484"/>
      <c r="AX29" s="485"/>
      <c r="AY29" s="614"/>
      <c r="AZ29" s="615"/>
      <c r="BA29" s="615"/>
      <c r="BB29" s="616"/>
      <c r="BC29" s="466" t="s">
        <v>184</v>
      </c>
      <c r="BD29" s="467"/>
      <c r="BE29" s="467"/>
      <c r="BF29" s="467"/>
      <c r="BG29" s="467"/>
      <c r="BH29" s="467"/>
      <c r="BI29" s="467"/>
      <c r="BJ29" s="467"/>
      <c r="BK29" s="467"/>
      <c r="BL29" s="467"/>
      <c r="BM29" s="468"/>
      <c r="BN29" s="432">
        <v>3496476</v>
      </c>
      <c r="BO29" s="433"/>
      <c r="BP29" s="433"/>
      <c r="BQ29" s="433"/>
      <c r="BR29" s="433"/>
      <c r="BS29" s="433"/>
      <c r="BT29" s="433"/>
      <c r="BU29" s="434"/>
      <c r="BV29" s="432">
        <v>3503934</v>
      </c>
      <c r="BW29" s="433"/>
      <c r="BX29" s="433"/>
      <c r="BY29" s="433"/>
      <c r="BZ29" s="433"/>
      <c r="CA29" s="433"/>
      <c r="CB29" s="433"/>
      <c r="CC29" s="434"/>
      <c r="CD29" s="203"/>
      <c r="CE29" s="542"/>
      <c r="CF29" s="542"/>
      <c r="CG29" s="542"/>
      <c r="CH29" s="542"/>
      <c r="CI29" s="542"/>
      <c r="CJ29" s="542"/>
      <c r="CK29" s="542"/>
      <c r="CL29" s="542"/>
      <c r="CM29" s="542"/>
      <c r="CN29" s="542"/>
      <c r="CO29" s="542"/>
      <c r="CP29" s="542"/>
      <c r="CQ29" s="542"/>
      <c r="CR29" s="542"/>
      <c r="CS29" s="543"/>
      <c r="CT29" s="429"/>
      <c r="CU29" s="430"/>
      <c r="CV29" s="430"/>
      <c r="CW29" s="430"/>
      <c r="CX29" s="430"/>
      <c r="CY29" s="430"/>
      <c r="CZ29" s="430"/>
      <c r="DA29" s="431"/>
      <c r="DB29" s="429"/>
      <c r="DC29" s="430"/>
      <c r="DD29" s="430"/>
      <c r="DE29" s="430"/>
      <c r="DF29" s="430"/>
      <c r="DG29" s="430"/>
      <c r="DH29" s="430"/>
      <c r="DI29" s="431"/>
      <c r="DJ29" s="186"/>
      <c r="DK29" s="186"/>
      <c r="DL29" s="186"/>
      <c r="DM29" s="186"/>
      <c r="DN29" s="186"/>
      <c r="DO29" s="186"/>
    </row>
    <row r="30" spans="1:119" ht="18.75" customHeight="1" thickBot="1" x14ac:dyDescent="0.2">
      <c r="A30" s="187"/>
      <c r="B30" s="575"/>
      <c r="C30" s="576"/>
      <c r="D30" s="577"/>
      <c r="E30" s="486"/>
      <c r="F30" s="487"/>
      <c r="G30" s="487"/>
      <c r="H30" s="487"/>
      <c r="I30" s="487"/>
      <c r="J30" s="487"/>
      <c r="K30" s="488"/>
      <c r="L30" s="589"/>
      <c r="M30" s="590"/>
      <c r="N30" s="590"/>
      <c r="O30" s="590"/>
      <c r="P30" s="591"/>
      <c r="Q30" s="589"/>
      <c r="R30" s="590"/>
      <c r="S30" s="590"/>
      <c r="T30" s="590"/>
      <c r="U30" s="590"/>
      <c r="V30" s="591"/>
      <c r="W30" s="592" t="s">
        <v>185</v>
      </c>
      <c r="X30" s="593"/>
      <c r="Y30" s="593"/>
      <c r="Z30" s="593"/>
      <c r="AA30" s="593"/>
      <c r="AB30" s="593"/>
      <c r="AC30" s="593"/>
      <c r="AD30" s="593"/>
      <c r="AE30" s="593"/>
      <c r="AF30" s="593"/>
      <c r="AG30" s="594"/>
      <c r="AH30" s="551">
        <v>101.5</v>
      </c>
      <c r="AI30" s="552"/>
      <c r="AJ30" s="552"/>
      <c r="AK30" s="552"/>
      <c r="AL30" s="552"/>
      <c r="AM30" s="552"/>
      <c r="AN30" s="552"/>
      <c r="AO30" s="552"/>
      <c r="AP30" s="552"/>
      <c r="AQ30" s="552"/>
      <c r="AR30" s="552"/>
      <c r="AS30" s="552"/>
      <c r="AT30" s="552"/>
      <c r="AU30" s="552"/>
      <c r="AV30" s="552"/>
      <c r="AW30" s="552"/>
      <c r="AX30" s="554"/>
      <c r="AY30" s="617"/>
      <c r="AZ30" s="618"/>
      <c r="BA30" s="618"/>
      <c r="BB30" s="619"/>
      <c r="BC30" s="605" t="s">
        <v>50</v>
      </c>
      <c r="BD30" s="606"/>
      <c r="BE30" s="606"/>
      <c r="BF30" s="606"/>
      <c r="BG30" s="606"/>
      <c r="BH30" s="606"/>
      <c r="BI30" s="606"/>
      <c r="BJ30" s="606"/>
      <c r="BK30" s="606"/>
      <c r="BL30" s="606"/>
      <c r="BM30" s="607"/>
      <c r="BN30" s="608">
        <v>8252594</v>
      </c>
      <c r="BO30" s="609"/>
      <c r="BP30" s="609"/>
      <c r="BQ30" s="609"/>
      <c r="BR30" s="609"/>
      <c r="BS30" s="609"/>
      <c r="BT30" s="609"/>
      <c r="BU30" s="610"/>
      <c r="BV30" s="608">
        <v>7272208</v>
      </c>
      <c r="BW30" s="609"/>
      <c r="BX30" s="609"/>
      <c r="BY30" s="609"/>
      <c r="BZ30" s="609"/>
      <c r="CA30" s="609"/>
      <c r="CB30" s="609"/>
      <c r="CC30" s="61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6" t="s">
        <v>192</v>
      </c>
      <c r="D33" s="456"/>
      <c r="E33" s="421" t="s">
        <v>193</v>
      </c>
      <c r="F33" s="421"/>
      <c r="G33" s="421"/>
      <c r="H33" s="421"/>
      <c r="I33" s="421"/>
      <c r="J33" s="421"/>
      <c r="K33" s="421"/>
      <c r="L33" s="421"/>
      <c r="M33" s="421"/>
      <c r="N33" s="421"/>
      <c r="O33" s="421"/>
      <c r="P33" s="421"/>
      <c r="Q33" s="421"/>
      <c r="R33" s="421"/>
      <c r="S33" s="421"/>
      <c r="T33" s="216"/>
      <c r="U33" s="456" t="s">
        <v>194</v>
      </c>
      <c r="V33" s="456"/>
      <c r="W33" s="421" t="s">
        <v>195</v>
      </c>
      <c r="X33" s="421"/>
      <c r="Y33" s="421"/>
      <c r="Z33" s="421"/>
      <c r="AA33" s="421"/>
      <c r="AB33" s="421"/>
      <c r="AC33" s="421"/>
      <c r="AD33" s="421"/>
      <c r="AE33" s="421"/>
      <c r="AF33" s="421"/>
      <c r="AG33" s="421"/>
      <c r="AH33" s="421"/>
      <c r="AI33" s="421"/>
      <c r="AJ33" s="421"/>
      <c r="AK33" s="421"/>
      <c r="AL33" s="216"/>
      <c r="AM33" s="456" t="s">
        <v>194</v>
      </c>
      <c r="AN33" s="456"/>
      <c r="AO33" s="421" t="s">
        <v>196</v>
      </c>
      <c r="AP33" s="421"/>
      <c r="AQ33" s="421"/>
      <c r="AR33" s="421"/>
      <c r="AS33" s="421"/>
      <c r="AT33" s="421"/>
      <c r="AU33" s="421"/>
      <c r="AV33" s="421"/>
      <c r="AW33" s="421"/>
      <c r="AX33" s="421"/>
      <c r="AY33" s="421"/>
      <c r="AZ33" s="421"/>
      <c r="BA33" s="421"/>
      <c r="BB33" s="421"/>
      <c r="BC33" s="421"/>
      <c r="BD33" s="217"/>
      <c r="BE33" s="421" t="s">
        <v>197</v>
      </c>
      <c r="BF33" s="421"/>
      <c r="BG33" s="421" t="s">
        <v>198</v>
      </c>
      <c r="BH33" s="421"/>
      <c r="BI33" s="421"/>
      <c r="BJ33" s="421"/>
      <c r="BK33" s="421"/>
      <c r="BL33" s="421"/>
      <c r="BM33" s="421"/>
      <c r="BN33" s="421"/>
      <c r="BO33" s="421"/>
      <c r="BP33" s="421"/>
      <c r="BQ33" s="421"/>
      <c r="BR33" s="421"/>
      <c r="BS33" s="421"/>
      <c r="BT33" s="421"/>
      <c r="BU33" s="421"/>
      <c r="BV33" s="217"/>
      <c r="BW33" s="456" t="s">
        <v>197</v>
      </c>
      <c r="BX33" s="456"/>
      <c r="BY33" s="421" t="s">
        <v>199</v>
      </c>
      <c r="BZ33" s="421"/>
      <c r="CA33" s="421"/>
      <c r="CB33" s="421"/>
      <c r="CC33" s="421"/>
      <c r="CD33" s="421"/>
      <c r="CE33" s="421"/>
      <c r="CF33" s="421"/>
      <c r="CG33" s="421"/>
      <c r="CH33" s="421"/>
      <c r="CI33" s="421"/>
      <c r="CJ33" s="421"/>
      <c r="CK33" s="421"/>
      <c r="CL33" s="421"/>
      <c r="CM33" s="421"/>
      <c r="CN33" s="216"/>
      <c r="CO33" s="456" t="s">
        <v>200</v>
      </c>
      <c r="CP33" s="456"/>
      <c r="CQ33" s="421" t="s">
        <v>201</v>
      </c>
      <c r="CR33" s="421"/>
      <c r="CS33" s="421"/>
      <c r="CT33" s="421"/>
      <c r="CU33" s="421"/>
      <c r="CV33" s="421"/>
      <c r="CW33" s="421"/>
      <c r="CX33" s="421"/>
      <c r="CY33" s="421"/>
      <c r="CZ33" s="421"/>
      <c r="DA33" s="421"/>
      <c r="DB33" s="421"/>
      <c r="DC33" s="421"/>
      <c r="DD33" s="421"/>
      <c r="DE33" s="421"/>
      <c r="DF33" s="216"/>
      <c r="DG33" s="620" t="s">
        <v>202</v>
      </c>
      <c r="DH33" s="620"/>
      <c r="DI33" s="218"/>
      <c r="DJ33" s="186"/>
      <c r="DK33" s="186"/>
      <c r="DL33" s="186"/>
      <c r="DM33" s="186"/>
      <c r="DN33" s="186"/>
      <c r="DO33" s="186"/>
    </row>
    <row r="34" spans="1:119" ht="32.25" customHeight="1" x14ac:dyDescent="0.15">
      <c r="A34" s="187"/>
      <c r="B34" s="213"/>
      <c r="C34" s="621">
        <f>IF(E34="","",1)</f>
        <v>1</v>
      </c>
      <c r="D34" s="621"/>
      <c r="E34" s="622" t="str">
        <f>IF('各会計、関係団体の財政状況及び健全化判断比率'!B7="","",'各会計、関係団体の財政状況及び健全化判断比率'!B7)</f>
        <v>一般会計</v>
      </c>
      <c r="F34" s="622"/>
      <c r="G34" s="622"/>
      <c r="H34" s="622"/>
      <c r="I34" s="622"/>
      <c r="J34" s="622"/>
      <c r="K34" s="622"/>
      <c r="L34" s="622"/>
      <c r="M34" s="622"/>
      <c r="N34" s="622"/>
      <c r="O34" s="622"/>
      <c r="P34" s="622"/>
      <c r="Q34" s="622"/>
      <c r="R34" s="622"/>
      <c r="S34" s="622"/>
      <c r="T34" s="214"/>
      <c r="U34" s="621">
        <f>IF(W34="","",MAX(C34:D43)+1)</f>
        <v>5</v>
      </c>
      <c r="V34" s="621"/>
      <c r="W34" s="622" t="str">
        <f>IF('各会計、関係団体の財政状況及び健全化判断比率'!B28="","",'各会計、関係団体の財政状況及び健全化判断比率'!B28)</f>
        <v>国民健康保険特別会計</v>
      </c>
      <c r="X34" s="622"/>
      <c r="Y34" s="622"/>
      <c r="Z34" s="622"/>
      <c r="AA34" s="622"/>
      <c r="AB34" s="622"/>
      <c r="AC34" s="622"/>
      <c r="AD34" s="622"/>
      <c r="AE34" s="622"/>
      <c r="AF34" s="622"/>
      <c r="AG34" s="622"/>
      <c r="AH34" s="622"/>
      <c r="AI34" s="622"/>
      <c r="AJ34" s="622"/>
      <c r="AK34" s="622"/>
      <c r="AL34" s="214"/>
      <c r="AM34" s="621">
        <f>IF(AO34="","",MAX(C34:D43,U34:V43)+1)</f>
        <v>8</v>
      </c>
      <c r="AN34" s="621"/>
      <c r="AO34" s="622" t="str">
        <f>IF('各会計、関係団体の財政状況及び健全化判断比率'!B31="","",'各会計、関係団体の財政状況及び健全化判断比率'!B31)</f>
        <v>水道事業会計</v>
      </c>
      <c r="AP34" s="622"/>
      <c r="AQ34" s="622"/>
      <c r="AR34" s="622"/>
      <c r="AS34" s="622"/>
      <c r="AT34" s="622"/>
      <c r="AU34" s="622"/>
      <c r="AV34" s="622"/>
      <c r="AW34" s="622"/>
      <c r="AX34" s="622"/>
      <c r="AY34" s="622"/>
      <c r="AZ34" s="622"/>
      <c r="BA34" s="622"/>
      <c r="BB34" s="622"/>
      <c r="BC34" s="622"/>
      <c r="BD34" s="214"/>
      <c r="BE34" s="621">
        <f>IF(BG34="","",MAX(C34:D43,U34:V43,AM34:AN43)+1)</f>
        <v>12</v>
      </c>
      <c r="BF34" s="621"/>
      <c r="BG34" s="622" t="str">
        <f>IF('各会計、関係団体の財政状況及び健全化判断比率'!B35="","",'各会計、関係団体の財政状況及び健全化判断比率'!B35)</f>
        <v>食肉センター特別会計</v>
      </c>
      <c r="BH34" s="622"/>
      <c r="BI34" s="622"/>
      <c r="BJ34" s="622"/>
      <c r="BK34" s="622"/>
      <c r="BL34" s="622"/>
      <c r="BM34" s="622"/>
      <c r="BN34" s="622"/>
      <c r="BO34" s="622"/>
      <c r="BP34" s="622"/>
      <c r="BQ34" s="622"/>
      <c r="BR34" s="622"/>
      <c r="BS34" s="622"/>
      <c r="BT34" s="622"/>
      <c r="BU34" s="622"/>
      <c r="BV34" s="214"/>
      <c r="BW34" s="621">
        <f>IF(BY34="","",MAX(C34:D43,U34:V43,AM34:AN43,BE34:BF43)+1)</f>
        <v>13</v>
      </c>
      <c r="BX34" s="621"/>
      <c r="BY34" s="622" t="str">
        <f>IF('各会計、関係団体の財政状況及び健全化判断比率'!B68="","",'各会計、関係団体の財政状況及び健全化判断比率'!B68)</f>
        <v>阪神水道企業団</v>
      </c>
      <c r="BZ34" s="622"/>
      <c r="CA34" s="622"/>
      <c r="CB34" s="622"/>
      <c r="CC34" s="622"/>
      <c r="CD34" s="622"/>
      <c r="CE34" s="622"/>
      <c r="CF34" s="622"/>
      <c r="CG34" s="622"/>
      <c r="CH34" s="622"/>
      <c r="CI34" s="622"/>
      <c r="CJ34" s="622"/>
      <c r="CK34" s="622"/>
      <c r="CL34" s="622"/>
      <c r="CM34" s="622"/>
      <c r="CN34" s="214"/>
      <c r="CO34" s="621">
        <f>IF(CQ34="","",MAX(C34:D43,U34:V43,AM34:AN43,BE34:BF43,BW34:BX43)+1)</f>
        <v>17</v>
      </c>
      <c r="CP34" s="621"/>
      <c r="CQ34" s="622" t="str">
        <f>IF('各会計、関係団体の財政状況及び健全化判断比率'!BS7="","",'各会計、関係団体の財政状況及び健全化判断比率'!BS7)</f>
        <v>公益財団法人　西宮市文化振興財団</v>
      </c>
      <c r="CR34" s="622"/>
      <c r="CS34" s="622"/>
      <c r="CT34" s="622"/>
      <c r="CU34" s="622"/>
      <c r="CV34" s="622"/>
      <c r="CW34" s="622"/>
      <c r="CX34" s="622"/>
      <c r="CY34" s="622"/>
      <c r="CZ34" s="622"/>
      <c r="DA34" s="622"/>
      <c r="DB34" s="622"/>
      <c r="DC34" s="622"/>
      <c r="DD34" s="622"/>
      <c r="DE34" s="622"/>
      <c r="DF34" s="211"/>
      <c r="DG34" s="623" t="str">
        <f>IF('各会計、関係団体の財政状況及び健全化判断比率'!BR7="","",'各会計、関係団体の財政状況及び健全化判断比率'!BR7)</f>
        <v/>
      </c>
      <c r="DH34" s="623"/>
      <c r="DI34" s="218"/>
      <c r="DJ34" s="186"/>
      <c r="DK34" s="186"/>
      <c r="DL34" s="186"/>
      <c r="DM34" s="186"/>
      <c r="DN34" s="186"/>
      <c r="DO34" s="186"/>
    </row>
    <row r="35" spans="1:119" ht="32.25" customHeight="1" x14ac:dyDescent="0.15">
      <c r="A35" s="187"/>
      <c r="B35" s="213"/>
      <c r="C35" s="621">
        <f>IF(E35="","",C34+1)</f>
        <v>2</v>
      </c>
      <c r="D35" s="621"/>
      <c r="E35" s="622" t="str">
        <f>IF('各会計、関係団体の財政状況及び健全化判断比率'!B8="","",'各会計、関係団体の財政状況及び健全化判断比率'!B8)</f>
        <v>中小企業勤労者福祉共済事業特別会計</v>
      </c>
      <c r="F35" s="622"/>
      <c r="G35" s="622"/>
      <c r="H35" s="622"/>
      <c r="I35" s="622"/>
      <c r="J35" s="622"/>
      <c r="K35" s="622"/>
      <c r="L35" s="622"/>
      <c r="M35" s="622"/>
      <c r="N35" s="622"/>
      <c r="O35" s="622"/>
      <c r="P35" s="622"/>
      <c r="Q35" s="622"/>
      <c r="R35" s="622"/>
      <c r="S35" s="622"/>
      <c r="T35" s="214"/>
      <c r="U35" s="621">
        <f>IF(W35="","",U34+1)</f>
        <v>6</v>
      </c>
      <c r="V35" s="621"/>
      <c r="W35" s="622" t="str">
        <f>IF('各会計、関係団体の財政状況及び健全化判断比率'!B29="","",'各会計、関係団体の財政状況及び健全化判断比率'!B29)</f>
        <v>介護保険特別会計</v>
      </c>
      <c r="X35" s="622"/>
      <c r="Y35" s="622"/>
      <c r="Z35" s="622"/>
      <c r="AA35" s="622"/>
      <c r="AB35" s="622"/>
      <c r="AC35" s="622"/>
      <c r="AD35" s="622"/>
      <c r="AE35" s="622"/>
      <c r="AF35" s="622"/>
      <c r="AG35" s="622"/>
      <c r="AH35" s="622"/>
      <c r="AI35" s="622"/>
      <c r="AJ35" s="622"/>
      <c r="AK35" s="622"/>
      <c r="AL35" s="214"/>
      <c r="AM35" s="621">
        <f t="shared" ref="AM35:AM43" si="0">IF(AO35="","",AM34+1)</f>
        <v>9</v>
      </c>
      <c r="AN35" s="621"/>
      <c r="AO35" s="622" t="str">
        <f>IF('各会計、関係団体の財政状況及び健全化判断比率'!B32="","",'各会計、関係団体の財政状況及び健全化判断比率'!B32)</f>
        <v>工業用水道事業会計</v>
      </c>
      <c r="AP35" s="622"/>
      <c r="AQ35" s="622"/>
      <c r="AR35" s="622"/>
      <c r="AS35" s="622"/>
      <c r="AT35" s="622"/>
      <c r="AU35" s="622"/>
      <c r="AV35" s="622"/>
      <c r="AW35" s="622"/>
      <c r="AX35" s="622"/>
      <c r="AY35" s="622"/>
      <c r="AZ35" s="622"/>
      <c r="BA35" s="622"/>
      <c r="BB35" s="622"/>
      <c r="BC35" s="622"/>
      <c r="BD35" s="214"/>
      <c r="BE35" s="621" t="str">
        <f t="shared" ref="BE35:BE43" si="1">IF(BG35="","",BE34+1)</f>
        <v/>
      </c>
      <c r="BF35" s="621"/>
      <c r="BG35" s="622"/>
      <c r="BH35" s="622"/>
      <c r="BI35" s="622"/>
      <c r="BJ35" s="622"/>
      <c r="BK35" s="622"/>
      <c r="BL35" s="622"/>
      <c r="BM35" s="622"/>
      <c r="BN35" s="622"/>
      <c r="BO35" s="622"/>
      <c r="BP35" s="622"/>
      <c r="BQ35" s="622"/>
      <c r="BR35" s="622"/>
      <c r="BS35" s="622"/>
      <c r="BT35" s="622"/>
      <c r="BU35" s="622"/>
      <c r="BV35" s="214"/>
      <c r="BW35" s="621">
        <f t="shared" ref="BW35:BW43" si="2">IF(BY35="","",BW34+1)</f>
        <v>14</v>
      </c>
      <c r="BX35" s="621"/>
      <c r="BY35" s="622" t="str">
        <f>IF('各会計、関係団体の財政状況及び健全化判断比率'!B69="","",'各会計、関係団体の財政状況及び健全化判断比率'!B69)</f>
        <v>丹波少年自然の家事務組合</v>
      </c>
      <c r="BZ35" s="622"/>
      <c r="CA35" s="622"/>
      <c r="CB35" s="622"/>
      <c r="CC35" s="622"/>
      <c r="CD35" s="622"/>
      <c r="CE35" s="622"/>
      <c r="CF35" s="622"/>
      <c r="CG35" s="622"/>
      <c r="CH35" s="622"/>
      <c r="CI35" s="622"/>
      <c r="CJ35" s="622"/>
      <c r="CK35" s="622"/>
      <c r="CL35" s="622"/>
      <c r="CM35" s="622"/>
      <c r="CN35" s="214"/>
      <c r="CO35" s="621">
        <f t="shared" ref="CO35:CO43" si="3">IF(CQ35="","",CO34+1)</f>
        <v>18</v>
      </c>
      <c r="CP35" s="621"/>
      <c r="CQ35" s="622" t="str">
        <f>IF('各会計、関係団体の財政状況及び健全化判断比率'!BS8="","",'各会計、関係団体の財政状況及び健全化判断比率'!BS8)</f>
        <v>公益財団法人　西宮スポーツセンター</v>
      </c>
      <c r="CR35" s="622"/>
      <c r="CS35" s="622"/>
      <c r="CT35" s="622"/>
      <c r="CU35" s="622"/>
      <c r="CV35" s="622"/>
      <c r="CW35" s="622"/>
      <c r="CX35" s="622"/>
      <c r="CY35" s="622"/>
      <c r="CZ35" s="622"/>
      <c r="DA35" s="622"/>
      <c r="DB35" s="622"/>
      <c r="DC35" s="622"/>
      <c r="DD35" s="622"/>
      <c r="DE35" s="622"/>
      <c r="DF35" s="211"/>
      <c r="DG35" s="623" t="str">
        <f>IF('各会計、関係団体の財政状況及び健全化判断比率'!BR8="","",'各会計、関係団体の財政状況及び健全化判断比率'!BR8)</f>
        <v/>
      </c>
      <c r="DH35" s="623"/>
      <c r="DI35" s="218"/>
      <c r="DJ35" s="186"/>
      <c r="DK35" s="186"/>
      <c r="DL35" s="186"/>
      <c r="DM35" s="186"/>
      <c r="DN35" s="186"/>
      <c r="DO35" s="186"/>
    </row>
    <row r="36" spans="1:119" ht="32.25" customHeight="1" x14ac:dyDescent="0.15">
      <c r="A36" s="187"/>
      <c r="B36" s="213"/>
      <c r="C36" s="621">
        <f>IF(E36="","",C35+1)</f>
        <v>3</v>
      </c>
      <c r="D36" s="621"/>
      <c r="E36" s="622" t="str">
        <f>IF('各会計、関係団体の財政状況及び健全化判断比率'!B9="","",'各会計、関係団体の財政状況及び健全化判断比率'!B9)</f>
        <v>公共用地買収事業特別会計</v>
      </c>
      <c r="F36" s="622"/>
      <c r="G36" s="622"/>
      <c r="H36" s="622"/>
      <c r="I36" s="622"/>
      <c r="J36" s="622"/>
      <c r="K36" s="622"/>
      <c r="L36" s="622"/>
      <c r="M36" s="622"/>
      <c r="N36" s="622"/>
      <c r="O36" s="622"/>
      <c r="P36" s="622"/>
      <c r="Q36" s="622"/>
      <c r="R36" s="622"/>
      <c r="S36" s="622"/>
      <c r="T36" s="214"/>
      <c r="U36" s="621">
        <f t="shared" ref="U36:U43" si="4">IF(W36="","",U35+1)</f>
        <v>7</v>
      </c>
      <c r="V36" s="621"/>
      <c r="W36" s="622" t="str">
        <f>IF('各会計、関係団体の財政状況及び健全化判断比率'!B30="","",'各会計、関係団体の財政状況及び健全化判断比率'!B30)</f>
        <v>後期高齢者医療事業特別会計</v>
      </c>
      <c r="X36" s="622"/>
      <c r="Y36" s="622"/>
      <c r="Z36" s="622"/>
      <c r="AA36" s="622"/>
      <c r="AB36" s="622"/>
      <c r="AC36" s="622"/>
      <c r="AD36" s="622"/>
      <c r="AE36" s="622"/>
      <c r="AF36" s="622"/>
      <c r="AG36" s="622"/>
      <c r="AH36" s="622"/>
      <c r="AI36" s="622"/>
      <c r="AJ36" s="622"/>
      <c r="AK36" s="622"/>
      <c r="AL36" s="214"/>
      <c r="AM36" s="621">
        <f t="shared" si="0"/>
        <v>10</v>
      </c>
      <c r="AN36" s="621"/>
      <c r="AO36" s="622" t="str">
        <f>IF('各会計、関係団体の財政状況及び健全化判断比率'!B33="","",'各会計、関係団体の財政状況及び健全化判断比率'!B33)</f>
        <v>下水道事業会計</v>
      </c>
      <c r="AP36" s="622"/>
      <c r="AQ36" s="622"/>
      <c r="AR36" s="622"/>
      <c r="AS36" s="622"/>
      <c r="AT36" s="622"/>
      <c r="AU36" s="622"/>
      <c r="AV36" s="622"/>
      <c r="AW36" s="622"/>
      <c r="AX36" s="622"/>
      <c r="AY36" s="622"/>
      <c r="AZ36" s="622"/>
      <c r="BA36" s="622"/>
      <c r="BB36" s="622"/>
      <c r="BC36" s="622"/>
      <c r="BD36" s="214"/>
      <c r="BE36" s="621" t="str">
        <f t="shared" si="1"/>
        <v/>
      </c>
      <c r="BF36" s="621"/>
      <c r="BG36" s="622"/>
      <c r="BH36" s="622"/>
      <c r="BI36" s="622"/>
      <c r="BJ36" s="622"/>
      <c r="BK36" s="622"/>
      <c r="BL36" s="622"/>
      <c r="BM36" s="622"/>
      <c r="BN36" s="622"/>
      <c r="BO36" s="622"/>
      <c r="BP36" s="622"/>
      <c r="BQ36" s="622"/>
      <c r="BR36" s="622"/>
      <c r="BS36" s="622"/>
      <c r="BT36" s="622"/>
      <c r="BU36" s="622"/>
      <c r="BV36" s="214"/>
      <c r="BW36" s="621">
        <f t="shared" si="2"/>
        <v>15</v>
      </c>
      <c r="BX36" s="621"/>
      <c r="BY36" s="622" t="str">
        <f>IF('各会計、関係団体の財政状況及び健全化判断比率'!B70="","",'各会計、関係団体の財政状況及び健全化判断比率'!B70)</f>
        <v>兵庫県後期高齢者医療広域連合（一般会計）</v>
      </c>
      <c r="BZ36" s="622"/>
      <c r="CA36" s="622"/>
      <c r="CB36" s="622"/>
      <c r="CC36" s="622"/>
      <c r="CD36" s="622"/>
      <c r="CE36" s="622"/>
      <c r="CF36" s="622"/>
      <c r="CG36" s="622"/>
      <c r="CH36" s="622"/>
      <c r="CI36" s="622"/>
      <c r="CJ36" s="622"/>
      <c r="CK36" s="622"/>
      <c r="CL36" s="622"/>
      <c r="CM36" s="622"/>
      <c r="CN36" s="214"/>
      <c r="CO36" s="621">
        <f t="shared" si="3"/>
        <v>19</v>
      </c>
      <c r="CP36" s="621"/>
      <c r="CQ36" s="622" t="str">
        <f>IF('各会計、関係団体の財政状況及び健全化判断比率'!BS9="","",'各会計、関係団体の財政状況及び健全化判断比率'!BS9)</f>
        <v>公益財団法人　西宮市国際交流協会</v>
      </c>
      <c r="CR36" s="622"/>
      <c r="CS36" s="622"/>
      <c r="CT36" s="622"/>
      <c r="CU36" s="622"/>
      <c r="CV36" s="622"/>
      <c r="CW36" s="622"/>
      <c r="CX36" s="622"/>
      <c r="CY36" s="622"/>
      <c r="CZ36" s="622"/>
      <c r="DA36" s="622"/>
      <c r="DB36" s="622"/>
      <c r="DC36" s="622"/>
      <c r="DD36" s="622"/>
      <c r="DE36" s="622"/>
      <c r="DF36" s="211"/>
      <c r="DG36" s="623" t="str">
        <f>IF('各会計、関係団体の財政状況及び健全化判断比率'!BR9="","",'各会計、関係団体の財政状況及び健全化判断比率'!BR9)</f>
        <v/>
      </c>
      <c r="DH36" s="623"/>
      <c r="DI36" s="218"/>
      <c r="DJ36" s="186"/>
      <c r="DK36" s="186"/>
      <c r="DL36" s="186"/>
      <c r="DM36" s="186"/>
      <c r="DN36" s="186"/>
      <c r="DO36" s="186"/>
    </row>
    <row r="37" spans="1:119" ht="32.25" customHeight="1" x14ac:dyDescent="0.15">
      <c r="A37" s="187"/>
      <c r="B37" s="213"/>
      <c r="C37" s="621">
        <f>IF(E37="","",C36+1)</f>
        <v>4</v>
      </c>
      <c r="D37" s="621"/>
      <c r="E37" s="622" t="str">
        <f>IF('各会計、関係団体の財政状況及び健全化判断比率'!B10="","",'各会計、関係団体の財政状況及び健全化判断比率'!B10)</f>
        <v>母子父子寡婦福祉資金貸付事業特別会計</v>
      </c>
      <c r="F37" s="622"/>
      <c r="G37" s="622"/>
      <c r="H37" s="622"/>
      <c r="I37" s="622"/>
      <c r="J37" s="622"/>
      <c r="K37" s="622"/>
      <c r="L37" s="622"/>
      <c r="M37" s="622"/>
      <c r="N37" s="622"/>
      <c r="O37" s="622"/>
      <c r="P37" s="622"/>
      <c r="Q37" s="622"/>
      <c r="R37" s="622"/>
      <c r="S37" s="622"/>
      <c r="T37" s="214"/>
      <c r="U37" s="621" t="str">
        <f t="shared" si="4"/>
        <v/>
      </c>
      <c r="V37" s="621"/>
      <c r="W37" s="622"/>
      <c r="X37" s="622"/>
      <c r="Y37" s="622"/>
      <c r="Z37" s="622"/>
      <c r="AA37" s="622"/>
      <c r="AB37" s="622"/>
      <c r="AC37" s="622"/>
      <c r="AD37" s="622"/>
      <c r="AE37" s="622"/>
      <c r="AF37" s="622"/>
      <c r="AG37" s="622"/>
      <c r="AH37" s="622"/>
      <c r="AI37" s="622"/>
      <c r="AJ37" s="622"/>
      <c r="AK37" s="622"/>
      <c r="AL37" s="214"/>
      <c r="AM37" s="621">
        <f t="shared" si="0"/>
        <v>11</v>
      </c>
      <c r="AN37" s="621"/>
      <c r="AO37" s="622" t="str">
        <f>IF('各会計、関係団体の財政状況及び健全化判断比率'!B34="","",'各会計、関係団体の財政状況及び健全化判断比率'!B34)</f>
        <v>病院事業会計</v>
      </c>
      <c r="AP37" s="622"/>
      <c r="AQ37" s="622"/>
      <c r="AR37" s="622"/>
      <c r="AS37" s="622"/>
      <c r="AT37" s="622"/>
      <c r="AU37" s="622"/>
      <c r="AV37" s="622"/>
      <c r="AW37" s="622"/>
      <c r="AX37" s="622"/>
      <c r="AY37" s="622"/>
      <c r="AZ37" s="622"/>
      <c r="BA37" s="622"/>
      <c r="BB37" s="622"/>
      <c r="BC37" s="622"/>
      <c r="BD37" s="214"/>
      <c r="BE37" s="621" t="str">
        <f t="shared" si="1"/>
        <v/>
      </c>
      <c r="BF37" s="621"/>
      <c r="BG37" s="622"/>
      <c r="BH37" s="622"/>
      <c r="BI37" s="622"/>
      <c r="BJ37" s="622"/>
      <c r="BK37" s="622"/>
      <c r="BL37" s="622"/>
      <c r="BM37" s="622"/>
      <c r="BN37" s="622"/>
      <c r="BO37" s="622"/>
      <c r="BP37" s="622"/>
      <c r="BQ37" s="622"/>
      <c r="BR37" s="622"/>
      <c r="BS37" s="622"/>
      <c r="BT37" s="622"/>
      <c r="BU37" s="622"/>
      <c r="BV37" s="214"/>
      <c r="BW37" s="621">
        <f t="shared" si="2"/>
        <v>16</v>
      </c>
      <c r="BX37" s="621"/>
      <c r="BY37" s="622" t="str">
        <f>IF('各会計、関係団体の財政状況及び健全化判断比率'!B71="","",'各会計、関係団体の財政状況及び健全化判断比率'!B71)</f>
        <v>兵庫県後期高齢者医療広域連合（特別会計）</v>
      </c>
      <c r="BZ37" s="622"/>
      <c r="CA37" s="622"/>
      <c r="CB37" s="622"/>
      <c r="CC37" s="622"/>
      <c r="CD37" s="622"/>
      <c r="CE37" s="622"/>
      <c r="CF37" s="622"/>
      <c r="CG37" s="622"/>
      <c r="CH37" s="622"/>
      <c r="CI37" s="622"/>
      <c r="CJ37" s="622"/>
      <c r="CK37" s="622"/>
      <c r="CL37" s="622"/>
      <c r="CM37" s="622"/>
      <c r="CN37" s="214"/>
      <c r="CO37" s="621">
        <f t="shared" si="3"/>
        <v>20</v>
      </c>
      <c r="CP37" s="621"/>
      <c r="CQ37" s="622" t="str">
        <f>IF('各会計、関係団体の財政状況及び健全化判断比率'!BS10="","",'各会計、関係団体の財政状況及び健全化判断比率'!BS10)</f>
        <v>西宮市都市管理株式会社</v>
      </c>
      <c r="CR37" s="622"/>
      <c r="CS37" s="622"/>
      <c r="CT37" s="622"/>
      <c r="CU37" s="622"/>
      <c r="CV37" s="622"/>
      <c r="CW37" s="622"/>
      <c r="CX37" s="622"/>
      <c r="CY37" s="622"/>
      <c r="CZ37" s="622"/>
      <c r="DA37" s="622"/>
      <c r="DB37" s="622"/>
      <c r="DC37" s="622"/>
      <c r="DD37" s="622"/>
      <c r="DE37" s="622"/>
      <c r="DF37" s="211"/>
      <c r="DG37" s="623" t="str">
        <f>IF('各会計、関係団体の財政状況及び健全化判断比率'!BR10="","",'各会計、関係団体の財政状況及び健全化判断比率'!BR10)</f>
        <v/>
      </c>
      <c r="DH37" s="623"/>
      <c r="DI37" s="218"/>
      <c r="DJ37" s="186"/>
      <c r="DK37" s="186"/>
      <c r="DL37" s="186"/>
      <c r="DM37" s="186"/>
      <c r="DN37" s="186"/>
      <c r="DO37" s="186"/>
    </row>
    <row r="38" spans="1:119" ht="32.25" customHeight="1" x14ac:dyDescent="0.15">
      <c r="A38" s="187"/>
      <c r="B38" s="213"/>
      <c r="C38" s="621" t="str">
        <f t="shared" ref="C38:C43" si="5">IF(E38="","",C37+1)</f>
        <v/>
      </c>
      <c r="D38" s="621"/>
      <c r="E38" s="622" t="str">
        <f>IF('各会計、関係団体の財政状況及び健全化判断比率'!B11="","",'各会計、関係団体の財政状況及び健全化判断比率'!B11)</f>
        <v/>
      </c>
      <c r="F38" s="622"/>
      <c r="G38" s="622"/>
      <c r="H38" s="622"/>
      <c r="I38" s="622"/>
      <c r="J38" s="622"/>
      <c r="K38" s="622"/>
      <c r="L38" s="622"/>
      <c r="M38" s="622"/>
      <c r="N38" s="622"/>
      <c r="O38" s="622"/>
      <c r="P38" s="622"/>
      <c r="Q38" s="622"/>
      <c r="R38" s="622"/>
      <c r="S38" s="622"/>
      <c r="T38" s="214"/>
      <c r="U38" s="621" t="str">
        <f t="shared" si="4"/>
        <v/>
      </c>
      <c r="V38" s="621"/>
      <c r="W38" s="622"/>
      <c r="X38" s="622"/>
      <c r="Y38" s="622"/>
      <c r="Z38" s="622"/>
      <c r="AA38" s="622"/>
      <c r="AB38" s="622"/>
      <c r="AC38" s="622"/>
      <c r="AD38" s="622"/>
      <c r="AE38" s="622"/>
      <c r="AF38" s="622"/>
      <c r="AG38" s="622"/>
      <c r="AH38" s="622"/>
      <c r="AI38" s="622"/>
      <c r="AJ38" s="622"/>
      <c r="AK38" s="622"/>
      <c r="AL38" s="214"/>
      <c r="AM38" s="621" t="str">
        <f t="shared" si="0"/>
        <v/>
      </c>
      <c r="AN38" s="621"/>
      <c r="AO38" s="622"/>
      <c r="AP38" s="622"/>
      <c r="AQ38" s="622"/>
      <c r="AR38" s="622"/>
      <c r="AS38" s="622"/>
      <c r="AT38" s="622"/>
      <c r="AU38" s="622"/>
      <c r="AV38" s="622"/>
      <c r="AW38" s="622"/>
      <c r="AX38" s="622"/>
      <c r="AY38" s="622"/>
      <c r="AZ38" s="622"/>
      <c r="BA38" s="622"/>
      <c r="BB38" s="622"/>
      <c r="BC38" s="622"/>
      <c r="BD38" s="214"/>
      <c r="BE38" s="621" t="str">
        <f t="shared" si="1"/>
        <v/>
      </c>
      <c r="BF38" s="621"/>
      <c r="BG38" s="622"/>
      <c r="BH38" s="622"/>
      <c r="BI38" s="622"/>
      <c r="BJ38" s="622"/>
      <c r="BK38" s="622"/>
      <c r="BL38" s="622"/>
      <c r="BM38" s="622"/>
      <c r="BN38" s="622"/>
      <c r="BO38" s="622"/>
      <c r="BP38" s="622"/>
      <c r="BQ38" s="622"/>
      <c r="BR38" s="622"/>
      <c r="BS38" s="622"/>
      <c r="BT38" s="622"/>
      <c r="BU38" s="622"/>
      <c r="BV38" s="214"/>
      <c r="BW38" s="621" t="str">
        <f t="shared" si="2"/>
        <v/>
      </c>
      <c r="BX38" s="621"/>
      <c r="BY38" s="622" t="str">
        <f>IF('各会計、関係団体の財政状況及び健全化判断比率'!B72="","",'各会計、関係団体の財政状況及び健全化判断比率'!B72)</f>
        <v/>
      </c>
      <c r="BZ38" s="622"/>
      <c r="CA38" s="622"/>
      <c r="CB38" s="622"/>
      <c r="CC38" s="622"/>
      <c r="CD38" s="622"/>
      <c r="CE38" s="622"/>
      <c r="CF38" s="622"/>
      <c r="CG38" s="622"/>
      <c r="CH38" s="622"/>
      <c r="CI38" s="622"/>
      <c r="CJ38" s="622"/>
      <c r="CK38" s="622"/>
      <c r="CL38" s="622"/>
      <c r="CM38" s="622"/>
      <c r="CN38" s="214"/>
      <c r="CO38" s="621">
        <f t="shared" si="3"/>
        <v>21</v>
      </c>
      <c r="CP38" s="621"/>
      <c r="CQ38" s="622" t="str">
        <f>IF('各会計、関係団体の財政状況及び健全化判断比率'!BS11="","",'各会計、関係団体の財政状況及び健全化判断比率'!BS11)</f>
        <v>株式会社　鳴尾ウォーターワールド</v>
      </c>
      <c r="CR38" s="622"/>
      <c r="CS38" s="622"/>
      <c r="CT38" s="622"/>
      <c r="CU38" s="622"/>
      <c r="CV38" s="622"/>
      <c r="CW38" s="622"/>
      <c r="CX38" s="622"/>
      <c r="CY38" s="622"/>
      <c r="CZ38" s="622"/>
      <c r="DA38" s="622"/>
      <c r="DB38" s="622"/>
      <c r="DC38" s="622"/>
      <c r="DD38" s="622"/>
      <c r="DE38" s="622"/>
      <c r="DF38" s="211"/>
      <c r="DG38" s="623" t="str">
        <f>IF('各会計、関係団体の財政状況及び健全化判断比率'!BR11="","",'各会計、関係団体の財政状況及び健全化判断比率'!BR11)</f>
        <v/>
      </c>
      <c r="DH38" s="623"/>
      <c r="DI38" s="218"/>
      <c r="DJ38" s="186"/>
      <c r="DK38" s="186"/>
      <c r="DL38" s="186"/>
      <c r="DM38" s="186"/>
      <c r="DN38" s="186"/>
      <c r="DO38" s="186"/>
    </row>
    <row r="39" spans="1:119" ht="32.25" customHeight="1" x14ac:dyDescent="0.15">
      <c r="A39" s="187"/>
      <c r="B39" s="213"/>
      <c r="C39" s="621" t="str">
        <f t="shared" si="5"/>
        <v/>
      </c>
      <c r="D39" s="621"/>
      <c r="E39" s="622" t="str">
        <f>IF('各会計、関係団体の財政状況及び健全化判断比率'!B12="","",'各会計、関係団体の財政状況及び健全化判断比率'!B12)</f>
        <v/>
      </c>
      <c r="F39" s="622"/>
      <c r="G39" s="622"/>
      <c r="H39" s="622"/>
      <c r="I39" s="622"/>
      <c r="J39" s="622"/>
      <c r="K39" s="622"/>
      <c r="L39" s="622"/>
      <c r="M39" s="622"/>
      <c r="N39" s="622"/>
      <c r="O39" s="622"/>
      <c r="P39" s="622"/>
      <c r="Q39" s="622"/>
      <c r="R39" s="622"/>
      <c r="S39" s="622"/>
      <c r="T39" s="214"/>
      <c r="U39" s="621" t="str">
        <f t="shared" si="4"/>
        <v/>
      </c>
      <c r="V39" s="621"/>
      <c r="W39" s="622"/>
      <c r="X39" s="622"/>
      <c r="Y39" s="622"/>
      <c r="Z39" s="622"/>
      <c r="AA39" s="622"/>
      <c r="AB39" s="622"/>
      <c r="AC39" s="622"/>
      <c r="AD39" s="622"/>
      <c r="AE39" s="622"/>
      <c r="AF39" s="622"/>
      <c r="AG39" s="622"/>
      <c r="AH39" s="622"/>
      <c r="AI39" s="622"/>
      <c r="AJ39" s="622"/>
      <c r="AK39" s="622"/>
      <c r="AL39" s="214"/>
      <c r="AM39" s="621" t="str">
        <f t="shared" si="0"/>
        <v/>
      </c>
      <c r="AN39" s="621"/>
      <c r="AO39" s="622"/>
      <c r="AP39" s="622"/>
      <c r="AQ39" s="622"/>
      <c r="AR39" s="622"/>
      <c r="AS39" s="622"/>
      <c r="AT39" s="622"/>
      <c r="AU39" s="622"/>
      <c r="AV39" s="622"/>
      <c r="AW39" s="622"/>
      <c r="AX39" s="622"/>
      <c r="AY39" s="622"/>
      <c r="AZ39" s="622"/>
      <c r="BA39" s="622"/>
      <c r="BB39" s="622"/>
      <c r="BC39" s="622"/>
      <c r="BD39" s="214"/>
      <c r="BE39" s="621" t="str">
        <f t="shared" si="1"/>
        <v/>
      </c>
      <c r="BF39" s="621"/>
      <c r="BG39" s="622"/>
      <c r="BH39" s="622"/>
      <c r="BI39" s="622"/>
      <c r="BJ39" s="622"/>
      <c r="BK39" s="622"/>
      <c r="BL39" s="622"/>
      <c r="BM39" s="622"/>
      <c r="BN39" s="622"/>
      <c r="BO39" s="622"/>
      <c r="BP39" s="622"/>
      <c r="BQ39" s="622"/>
      <c r="BR39" s="622"/>
      <c r="BS39" s="622"/>
      <c r="BT39" s="622"/>
      <c r="BU39" s="622"/>
      <c r="BV39" s="214"/>
      <c r="BW39" s="621" t="str">
        <f t="shared" si="2"/>
        <v/>
      </c>
      <c r="BX39" s="621"/>
      <c r="BY39" s="622" t="str">
        <f>IF('各会計、関係団体の財政状況及び健全化判断比率'!B73="","",'各会計、関係団体の財政状況及び健全化判断比率'!B73)</f>
        <v/>
      </c>
      <c r="BZ39" s="622"/>
      <c r="CA39" s="622"/>
      <c r="CB39" s="622"/>
      <c r="CC39" s="622"/>
      <c r="CD39" s="622"/>
      <c r="CE39" s="622"/>
      <c r="CF39" s="622"/>
      <c r="CG39" s="622"/>
      <c r="CH39" s="622"/>
      <c r="CI39" s="622"/>
      <c r="CJ39" s="622"/>
      <c r="CK39" s="622"/>
      <c r="CL39" s="622"/>
      <c r="CM39" s="622"/>
      <c r="CN39" s="214"/>
      <c r="CO39" s="621">
        <f t="shared" si="3"/>
        <v>22</v>
      </c>
      <c r="CP39" s="621"/>
      <c r="CQ39" s="622" t="str">
        <f>IF('各会計、関係団体の財政状況及び健全化判断比率'!BS12="","",'各会計、関係団体の財政状況及び健全化判断比率'!BS12)</f>
        <v>一般財団法人　西宮市都市整備公社</v>
      </c>
      <c r="CR39" s="622"/>
      <c r="CS39" s="622"/>
      <c r="CT39" s="622"/>
      <c r="CU39" s="622"/>
      <c r="CV39" s="622"/>
      <c r="CW39" s="622"/>
      <c r="CX39" s="622"/>
      <c r="CY39" s="622"/>
      <c r="CZ39" s="622"/>
      <c r="DA39" s="622"/>
      <c r="DB39" s="622"/>
      <c r="DC39" s="622"/>
      <c r="DD39" s="622"/>
      <c r="DE39" s="622"/>
      <c r="DF39" s="211"/>
      <c r="DG39" s="623" t="str">
        <f>IF('各会計、関係団体の財政状況及び健全化判断比率'!BR12="","",'各会計、関係団体の財政状況及び健全化判断比率'!BR12)</f>
        <v/>
      </c>
      <c r="DH39" s="623"/>
      <c r="DI39" s="218"/>
      <c r="DJ39" s="186"/>
      <c r="DK39" s="186"/>
      <c r="DL39" s="186"/>
      <c r="DM39" s="186"/>
      <c r="DN39" s="186"/>
      <c r="DO39" s="186"/>
    </row>
    <row r="40" spans="1:119" ht="32.25" customHeight="1" x14ac:dyDescent="0.15">
      <c r="A40" s="187"/>
      <c r="B40" s="213"/>
      <c r="C40" s="621" t="str">
        <f t="shared" si="5"/>
        <v/>
      </c>
      <c r="D40" s="621"/>
      <c r="E40" s="622" t="str">
        <f>IF('各会計、関係団体の財政状況及び健全化判断比率'!B13="","",'各会計、関係団体の財政状況及び健全化判断比率'!B13)</f>
        <v/>
      </c>
      <c r="F40" s="622"/>
      <c r="G40" s="622"/>
      <c r="H40" s="622"/>
      <c r="I40" s="622"/>
      <c r="J40" s="622"/>
      <c r="K40" s="622"/>
      <c r="L40" s="622"/>
      <c r="M40" s="622"/>
      <c r="N40" s="622"/>
      <c r="O40" s="622"/>
      <c r="P40" s="622"/>
      <c r="Q40" s="622"/>
      <c r="R40" s="622"/>
      <c r="S40" s="622"/>
      <c r="T40" s="214"/>
      <c r="U40" s="621" t="str">
        <f t="shared" si="4"/>
        <v/>
      </c>
      <c r="V40" s="621"/>
      <c r="W40" s="622"/>
      <c r="X40" s="622"/>
      <c r="Y40" s="622"/>
      <c r="Z40" s="622"/>
      <c r="AA40" s="622"/>
      <c r="AB40" s="622"/>
      <c r="AC40" s="622"/>
      <c r="AD40" s="622"/>
      <c r="AE40" s="622"/>
      <c r="AF40" s="622"/>
      <c r="AG40" s="622"/>
      <c r="AH40" s="622"/>
      <c r="AI40" s="622"/>
      <c r="AJ40" s="622"/>
      <c r="AK40" s="622"/>
      <c r="AL40" s="214"/>
      <c r="AM40" s="621" t="str">
        <f t="shared" si="0"/>
        <v/>
      </c>
      <c r="AN40" s="621"/>
      <c r="AO40" s="622"/>
      <c r="AP40" s="622"/>
      <c r="AQ40" s="622"/>
      <c r="AR40" s="622"/>
      <c r="AS40" s="622"/>
      <c r="AT40" s="622"/>
      <c r="AU40" s="622"/>
      <c r="AV40" s="622"/>
      <c r="AW40" s="622"/>
      <c r="AX40" s="622"/>
      <c r="AY40" s="622"/>
      <c r="AZ40" s="622"/>
      <c r="BA40" s="622"/>
      <c r="BB40" s="622"/>
      <c r="BC40" s="622"/>
      <c r="BD40" s="214"/>
      <c r="BE40" s="621" t="str">
        <f t="shared" si="1"/>
        <v/>
      </c>
      <c r="BF40" s="621"/>
      <c r="BG40" s="622"/>
      <c r="BH40" s="622"/>
      <c r="BI40" s="622"/>
      <c r="BJ40" s="622"/>
      <c r="BK40" s="622"/>
      <c r="BL40" s="622"/>
      <c r="BM40" s="622"/>
      <c r="BN40" s="622"/>
      <c r="BO40" s="622"/>
      <c r="BP40" s="622"/>
      <c r="BQ40" s="622"/>
      <c r="BR40" s="622"/>
      <c r="BS40" s="622"/>
      <c r="BT40" s="622"/>
      <c r="BU40" s="622"/>
      <c r="BV40" s="214"/>
      <c r="BW40" s="621" t="str">
        <f t="shared" si="2"/>
        <v/>
      </c>
      <c r="BX40" s="621"/>
      <c r="BY40" s="622" t="str">
        <f>IF('各会計、関係団体の財政状況及び健全化判断比率'!B74="","",'各会計、関係団体の財政状況及び健全化判断比率'!B74)</f>
        <v/>
      </c>
      <c r="BZ40" s="622"/>
      <c r="CA40" s="622"/>
      <c r="CB40" s="622"/>
      <c r="CC40" s="622"/>
      <c r="CD40" s="622"/>
      <c r="CE40" s="622"/>
      <c r="CF40" s="622"/>
      <c r="CG40" s="622"/>
      <c r="CH40" s="622"/>
      <c r="CI40" s="622"/>
      <c r="CJ40" s="622"/>
      <c r="CK40" s="622"/>
      <c r="CL40" s="622"/>
      <c r="CM40" s="622"/>
      <c r="CN40" s="214"/>
      <c r="CO40" s="621">
        <f t="shared" si="3"/>
        <v>23</v>
      </c>
      <c r="CP40" s="621"/>
      <c r="CQ40" s="622" t="str">
        <f>IF('各会計、関係団体の財政状況及び健全化判断比率'!BS13="","",'各会計、関係団体の財政状況及び健全化判断比率'!BS13)</f>
        <v>西宮市土地開発公社</v>
      </c>
      <c r="CR40" s="622"/>
      <c r="CS40" s="622"/>
      <c r="CT40" s="622"/>
      <c r="CU40" s="622"/>
      <c r="CV40" s="622"/>
      <c r="CW40" s="622"/>
      <c r="CX40" s="622"/>
      <c r="CY40" s="622"/>
      <c r="CZ40" s="622"/>
      <c r="DA40" s="622"/>
      <c r="DB40" s="622"/>
      <c r="DC40" s="622"/>
      <c r="DD40" s="622"/>
      <c r="DE40" s="622"/>
      <c r="DF40" s="211"/>
      <c r="DG40" s="623" t="str">
        <f>IF('各会計、関係団体の財政状況及び健全化判断比率'!BR13="","",'各会計、関係団体の財政状況及び健全化判断比率'!BR13)</f>
        <v>〇</v>
      </c>
      <c r="DH40" s="623"/>
      <c r="DI40" s="218"/>
      <c r="DJ40" s="186"/>
      <c r="DK40" s="186"/>
      <c r="DL40" s="186"/>
      <c r="DM40" s="186"/>
      <c r="DN40" s="186"/>
      <c r="DO40" s="186"/>
    </row>
    <row r="41" spans="1:119" ht="32.25" customHeight="1" x14ac:dyDescent="0.15">
      <c r="A41" s="187"/>
      <c r="B41" s="213"/>
      <c r="C41" s="621" t="str">
        <f t="shared" si="5"/>
        <v/>
      </c>
      <c r="D41" s="621"/>
      <c r="E41" s="622" t="str">
        <f>IF('各会計、関係団体の財政状況及び健全化判断比率'!B14="","",'各会計、関係団体の財政状況及び健全化判断比率'!B14)</f>
        <v/>
      </c>
      <c r="F41" s="622"/>
      <c r="G41" s="622"/>
      <c r="H41" s="622"/>
      <c r="I41" s="622"/>
      <c r="J41" s="622"/>
      <c r="K41" s="622"/>
      <c r="L41" s="622"/>
      <c r="M41" s="622"/>
      <c r="N41" s="622"/>
      <c r="O41" s="622"/>
      <c r="P41" s="622"/>
      <c r="Q41" s="622"/>
      <c r="R41" s="622"/>
      <c r="S41" s="622"/>
      <c r="T41" s="214"/>
      <c r="U41" s="621" t="str">
        <f t="shared" si="4"/>
        <v/>
      </c>
      <c r="V41" s="621"/>
      <c r="W41" s="622"/>
      <c r="X41" s="622"/>
      <c r="Y41" s="622"/>
      <c r="Z41" s="622"/>
      <c r="AA41" s="622"/>
      <c r="AB41" s="622"/>
      <c r="AC41" s="622"/>
      <c r="AD41" s="622"/>
      <c r="AE41" s="622"/>
      <c r="AF41" s="622"/>
      <c r="AG41" s="622"/>
      <c r="AH41" s="622"/>
      <c r="AI41" s="622"/>
      <c r="AJ41" s="622"/>
      <c r="AK41" s="622"/>
      <c r="AL41" s="214"/>
      <c r="AM41" s="621" t="str">
        <f t="shared" si="0"/>
        <v/>
      </c>
      <c r="AN41" s="621"/>
      <c r="AO41" s="622"/>
      <c r="AP41" s="622"/>
      <c r="AQ41" s="622"/>
      <c r="AR41" s="622"/>
      <c r="AS41" s="622"/>
      <c r="AT41" s="622"/>
      <c r="AU41" s="622"/>
      <c r="AV41" s="622"/>
      <c r="AW41" s="622"/>
      <c r="AX41" s="622"/>
      <c r="AY41" s="622"/>
      <c r="AZ41" s="622"/>
      <c r="BA41" s="622"/>
      <c r="BB41" s="622"/>
      <c r="BC41" s="622"/>
      <c r="BD41" s="214"/>
      <c r="BE41" s="621" t="str">
        <f t="shared" si="1"/>
        <v/>
      </c>
      <c r="BF41" s="621"/>
      <c r="BG41" s="622"/>
      <c r="BH41" s="622"/>
      <c r="BI41" s="622"/>
      <c r="BJ41" s="622"/>
      <c r="BK41" s="622"/>
      <c r="BL41" s="622"/>
      <c r="BM41" s="622"/>
      <c r="BN41" s="622"/>
      <c r="BO41" s="622"/>
      <c r="BP41" s="622"/>
      <c r="BQ41" s="622"/>
      <c r="BR41" s="622"/>
      <c r="BS41" s="622"/>
      <c r="BT41" s="622"/>
      <c r="BU41" s="622"/>
      <c r="BV41" s="214"/>
      <c r="BW41" s="621" t="str">
        <f t="shared" si="2"/>
        <v/>
      </c>
      <c r="BX41" s="621"/>
      <c r="BY41" s="622" t="str">
        <f>IF('各会計、関係団体の財政状況及び健全化判断比率'!B75="","",'各会計、関係団体の財政状況及び健全化判断比率'!B75)</f>
        <v/>
      </c>
      <c r="BZ41" s="622"/>
      <c r="CA41" s="622"/>
      <c r="CB41" s="622"/>
      <c r="CC41" s="622"/>
      <c r="CD41" s="622"/>
      <c r="CE41" s="622"/>
      <c r="CF41" s="622"/>
      <c r="CG41" s="622"/>
      <c r="CH41" s="622"/>
      <c r="CI41" s="622"/>
      <c r="CJ41" s="622"/>
      <c r="CK41" s="622"/>
      <c r="CL41" s="622"/>
      <c r="CM41" s="622"/>
      <c r="CN41" s="214"/>
      <c r="CO41" s="621">
        <f t="shared" si="3"/>
        <v>24</v>
      </c>
      <c r="CP41" s="621"/>
      <c r="CQ41" s="622" t="str">
        <f>IF('各会計、関係団体の財政状況及び健全化判断比率'!BS14="","",'各会計、関係団体の財政状況及び健全化判断比率'!BS14)</f>
        <v>社会福祉法人　阪神福祉事業団</v>
      </c>
      <c r="CR41" s="622"/>
      <c r="CS41" s="622"/>
      <c r="CT41" s="622"/>
      <c r="CU41" s="622"/>
      <c r="CV41" s="622"/>
      <c r="CW41" s="622"/>
      <c r="CX41" s="622"/>
      <c r="CY41" s="622"/>
      <c r="CZ41" s="622"/>
      <c r="DA41" s="622"/>
      <c r="DB41" s="622"/>
      <c r="DC41" s="622"/>
      <c r="DD41" s="622"/>
      <c r="DE41" s="622"/>
      <c r="DF41" s="211"/>
      <c r="DG41" s="623" t="str">
        <f>IF('各会計、関係団体の財政状況及び健全化判断比率'!BR14="","",'各会計、関係団体の財政状況及び健全化判断比率'!BR14)</f>
        <v>〇</v>
      </c>
      <c r="DH41" s="623"/>
      <c r="DI41" s="218"/>
      <c r="DJ41" s="186"/>
      <c r="DK41" s="186"/>
      <c r="DL41" s="186"/>
      <c r="DM41" s="186"/>
      <c r="DN41" s="186"/>
      <c r="DO41" s="186"/>
    </row>
    <row r="42" spans="1:119" ht="32.25" customHeight="1" x14ac:dyDescent="0.15">
      <c r="A42" s="186"/>
      <c r="B42" s="213"/>
      <c r="C42" s="621" t="str">
        <f t="shared" si="5"/>
        <v/>
      </c>
      <c r="D42" s="621"/>
      <c r="E42" s="622" t="str">
        <f>IF('各会計、関係団体の財政状況及び健全化判断比率'!B15="","",'各会計、関係団体の財政状況及び健全化判断比率'!B15)</f>
        <v/>
      </c>
      <c r="F42" s="622"/>
      <c r="G42" s="622"/>
      <c r="H42" s="622"/>
      <c r="I42" s="622"/>
      <c r="J42" s="622"/>
      <c r="K42" s="622"/>
      <c r="L42" s="622"/>
      <c r="M42" s="622"/>
      <c r="N42" s="622"/>
      <c r="O42" s="622"/>
      <c r="P42" s="622"/>
      <c r="Q42" s="622"/>
      <c r="R42" s="622"/>
      <c r="S42" s="622"/>
      <c r="T42" s="214"/>
      <c r="U42" s="621" t="str">
        <f t="shared" si="4"/>
        <v/>
      </c>
      <c r="V42" s="621"/>
      <c r="W42" s="622"/>
      <c r="X42" s="622"/>
      <c r="Y42" s="622"/>
      <c r="Z42" s="622"/>
      <c r="AA42" s="622"/>
      <c r="AB42" s="622"/>
      <c r="AC42" s="622"/>
      <c r="AD42" s="622"/>
      <c r="AE42" s="622"/>
      <c r="AF42" s="622"/>
      <c r="AG42" s="622"/>
      <c r="AH42" s="622"/>
      <c r="AI42" s="622"/>
      <c r="AJ42" s="622"/>
      <c r="AK42" s="622"/>
      <c r="AL42" s="214"/>
      <c r="AM42" s="621" t="str">
        <f t="shared" si="0"/>
        <v/>
      </c>
      <c r="AN42" s="621"/>
      <c r="AO42" s="622"/>
      <c r="AP42" s="622"/>
      <c r="AQ42" s="622"/>
      <c r="AR42" s="622"/>
      <c r="AS42" s="622"/>
      <c r="AT42" s="622"/>
      <c r="AU42" s="622"/>
      <c r="AV42" s="622"/>
      <c r="AW42" s="622"/>
      <c r="AX42" s="622"/>
      <c r="AY42" s="622"/>
      <c r="AZ42" s="622"/>
      <c r="BA42" s="622"/>
      <c r="BB42" s="622"/>
      <c r="BC42" s="622"/>
      <c r="BD42" s="214"/>
      <c r="BE42" s="621" t="str">
        <f t="shared" si="1"/>
        <v/>
      </c>
      <c r="BF42" s="621"/>
      <c r="BG42" s="622"/>
      <c r="BH42" s="622"/>
      <c r="BI42" s="622"/>
      <c r="BJ42" s="622"/>
      <c r="BK42" s="622"/>
      <c r="BL42" s="622"/>
      <c r="BM42" s="622"/>
      <c r="BN42" s="622"/>
      <c r="BO42" s="622"/>
      <c r="BP42" s="622"/>
      <c r="BQ42" s="622"/>
      <c r="BR42" s="622"/>
      <c r="BS42" s="622"/>
      <c r="BT42" s="622"/>
      <c r="BU42" s="622"/>
      <c r="BV42" s="214"/>
      <c r="BW42" s="621" t="str">
        <f t="shared" si="2"/>
        <v/>
      </c>
      <c r="BX42" s="621"/>
      <c r="BY42" s="622" t="str">
        <f>IF('各会計、関係団体の財政状況及び健全化判断比率'!B76="","",'各会計、関係団体の財政状況及び健全化判断比率'!B76)</f>
        <v/>
      </c>
      <c r="BZ42" s="622"/>
      <c r="CA42" s="622"/>
      <c r="CB42" s="622"/>
      <c r="CC42" s="622"/>
      <c r="CD42" s="622"/>
      <c r="CE42" s="622"/>
      <c r="CF42" s="622"/>
      <c r="CG42" s="622"/>
      <c r="CH42" s="622"/>
      <c r="CI42" s="622"/>
      <c r="CJ42" s="622"/>
      <c r="CK42" s="622"/>
      <c r="CL42" s="622"/>
      <c r="CM42" s="622"/>
      <c r="CN42" s="214"/>
      <c r="CO42" s="621">
        <f t="shared" si="3"/>
        <v>25</v>
      </c>
      <c r="CP42" s="621"/>
      <c r="CQ42" s="622" t="str">
        <f>IF('各会計、関係団体の財政状況及び健全化判断比率'!BS15="","",'各会計、関係団体の財政状況及び健全化判断比率'!BS15)</f>
        <v>兵庫県信用保証協会</v>
      </c>
      <c r="CR42" s="622"/>
      <c r="CS42" s="622"/>
      <c r="CT42" s="622"/>
      <c r="CU42" s="622"/>
      <c r="CV42" s="622"/>
      <c r="CW42" s="622"/>
      <c r="CX42" s="622"/>
      <c r="CY42" s="622"/>
      <c r="CZ42" s="622"/>
      <c r="DA42" s="622"/>
      <c r="DB42" s="622"/>
      <c r="DC42" s="622"/>
      <c r="DD42" s="622"/>
      <c r="DE42" s="622"/>
      <c r="DF42" s="211"/>
      <c r="DG42" s="623" t="str">
        <f>IF('各会計、関係団体の財政状況及び健全化判断比率'!BR15="","",'各会計、関係団体の財政状況及び健全化判断比率'!BR15)</f>
        <v>〇</v>
      </c>
      <c r="DH42" s="623"/>
      <c r="DI42" s="218"/>
      <c r="DJ42" s="186"/>
      <c r="DK42" s="186"/>
      <c r="DL42" s="186"/>
      <c r="DM42" s="186"/>
      <c r="DN42" s="186"/>
      <c r="DO42" s="186"/>
    </row>
    <row r="43" spans="1:119" ht="32.25" customHeight="1" x14ac:dyDescent="0.15">
      <c r="A43" s="186"/>
      <c r="B43" s="213"/>
      <c r="C43" s="621" t="str">
        <f t="shared" si="5"/>
        <v/>
      </c>
      <c r="D43" s="621"/>
      <c r="E43" s="622" t="str">
        <f>IF('各会計、関係団体の財政状況及び健全化判断比率'!B16="","",'各会計、関係団体の財政状況及び健全化判断比率'!B16)</f>
        <v/>
      </c>
      <c r="F43" s="622"/>
      <c r="G43" s="622"/>
      <c r="H43" s="622"/>
      <c r="I43" s="622"/>
      <c r="J43" s="622"/>
      <c r="K43" s="622"/>
      <c r="L43" s="622"/>
      <c r="M43" s="622"/>
      <c r="N43" s="622"/>
      <c r="O43" s="622"/>
      <c r="P43" s="622"/>
      <c r="Q43" s="622"/>
      <c r="R43" s="622"/>
      <c r="S43" s="622"/>
      <c r="T43" s="214"/>
      <c r="U43" s="621" t="str">
        <f t="shared" si="4"/>
        <v/>
      </c>
      <c r="V43" s="621"/>
      <c r="W43" s="622"/>
      <c r="X43" s="622"/>
      <c r="Y43" s="622"/>
      <c r="Z43" s="622"/>
      <c r="AA43" s="622"/>
      <c r="AB43" s="622"/>
      <c r="AC43" s="622"/>
      <c r="AD43" s="622"/>
      <c r="AE43" s="622"/>
      <c r="AF43" s="622"/>
      <c r="AG43" s="622"/>
      <c r="AH43" s="622"/>
      <c r="AI43" s="622"/>
      <c r="AJ43" s="622"/>
      <c r="AK43" s="622"/>
      <c r="AL43" s="214"/>
      <c r="AM43" s="621" t="str">
        <f t="shared" si="0"/>
        <v/>
      </c>
      <c r="AN43" s="621"/>
      <c r="AO43" s="622"/>
      <c r="AP43" s="622"/>
      <c r="AQ43" s="622"/>
      <c r="AR43" s="622"/>
      <c r="AS43" s="622"/>
      <c r="AT43" s="622"/>
      <c r="AU43" s="622"/>
      <c r="AV43" s="622"/>
      <c r="AW43" s="622"/>
      <c r="AX43" s="622"/>
      <c r="AY43" s="622"/>
      <c r="AZ43" s="622"/>
      <c r="BA43" s="622"/>
      <c r="BB43" s="622"/>
      <c r="BC43" s="622"/>
      <c r="BD43" s="214"/>
      <c r="BE43" s="621" t="str">
        <f t="shared" si="1"/>
        <v/>
      </c>
      <c r="BF43" s="621"/>
      <c r="BG43" s="622"/>
      <c r="BH43" s="622"/>
      <c r="BI43" s="622"/>
      <c r="BJ43" s="622"/>
      <c r="BK43" s="622"/>
      <c r="BL43" s="622"/>
      <c r="BM43" s="622"/>
      <c r="BN43" s="622"/>
      <c r="BO43" s="622"/>
      <c r="BP43" s="622"/>
      <c r="BQ43" s="622"/>
      <c r="BR43" s="622"/>
      <c r="BS43" s="622"/>
      <c r="BT43" s="622"/>
      <c r="BU43" s="622"/>
      <c r="BV43" s="214"/>
      <c r="BW43" s="621" t="str">
        <f t="shared" si="2"/>
        <v/>
      </c>
      <c r="BX43" s="621"/>
      <c r="BY43" s="622" t="str">
        <f>IF('各会計、関係団体の財政状況及び健全化判断比率'!B77="","",'各会計、関係団体の財政状況及び健全化判断比率'!B77)</f>
        <v/>
      </c>
      <c r="BZ43" s="622"/>
      <c r="CA43" s="622"/>
      <c r="CB43" s="622"/>
      <c r="CC43" s="622"/>
      <c r="CD43" s="622"/>
      <c r="CE43" s="622"/>
      <c r="CF43" s="622"/>
      <c r="CG43" s="622"/>
      <c r="CH43" s="622"/>
      <c r="CI43" s="622"/>
      <c r="CJ43" s="622"/>
      <c r="CK43" s="622"/>
      <c r="CL43" s="622"/>
      <c r="CM43" s="622"/>
      <c r="CN43" s="214"/>
      <c r="CO43" s="621">
        <f t="shared" si="3"/>
        <v>26</v>
      </c>
      <c r="CP43" s="621"/>
      <c r="CQ43" s="622" t="str">
        <f>IF('各会計、関係団体の財政状況及び健全化判断比率'!BS16="","",'各会計、関係団体の財政状況及び健全化判断比率'!BS16)</f>
        <v>西宮市住宅整備資金等融資</v>
      </c>
      <c r="CR43" s="622"/>
      <c r="CS43" s="622"/>
      <c r="CT43" s="622"/>
      <c r="CU43" s="622"/>
      <c r="CV43" s="622"/>
      <c r="CW43" s="622"/>
      <c r="CX43" s="622"/>
      <c r="CY43" s="622"/>
      <c r="CZ43" s="622"/>
      <c r="DA43" s="622"/>
      <c r="DB43" s="622"/>
      <c r="DC43" s="622"/>
      <c r="DD43" s="622"/>
      <c r="DE43" s="622"/>
      <c r="DF43" s="211"/>
      <c r="DG43" s="623" t="str">
        <f>IF('各会計、関係団体の財政状況及び健全化判断比率'!BR16="","",'各会計、関係団体の財政状況及び健全化判断比率'!BR16)</f>
        <v>〇</v>
      </c>
      <c r="DH43" s="62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kgees00njuZXJEJV7A3/554Mc9qNF2Ch71qdb30vmrV+fcMaSAn8610x3nt7f9ABTIyb219RV753URKZ0pmmg==" saltValue="j344moq18dMIfxEokQRs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3" t="s">
        <v>570</v>
      </c>
      <c r="D34" s="1213"/>
      <c r="E34" s="1214"/>
      <c r="F34" s="32">
        <v>2.5</v>
      </c>
      <c r="G34" s="33">
        <v>2.5</v>
      </c>
      <c r="H34" s="33">
        <v>0.73</v>
      </c>
      <c r="I34" s="33">
        <v>0.62</v>
      </c>
      <c r="J34" s="34">
        <v>4.83</v>
      </c>
      <c r="K34" s="22"/>
      <c r="L34" s="22"/>
      <c r="M34" s="22"/>
      <c r="N34" s="22"/>
      <c r="O34" s="22"/>
      <c r="P34" s="22"/>
    </row>
    <row r="35" spans="1:16" ht="39" customHeight="1" x14ac:dyDescent="0.15">
      <c r="A35" s="22"/>
      <c r="B35" s="35"/>
      <c r="C35" s="1207" t="s">
        <v>571</v>
      </c>
      <c r="D35" s="1208"/>
      <c r="E35" s="1209"/>
      <c r="F35" s="36">
        <v>2.92</v>
      </c>
      <c r="G35" s="37">
        <v>3.37</v>
      </c>
      <c r="H35" s="37">
        <v>4.1900000000000004</v>
      </c>
      <c r="I35" s="37">
        <v>4.6900000000000004</v>
      </c>
      <c r="J35" s="38">
        <v>4.32</v>
      </c>
      <c r="K35" s="22"/>
      <c r="L35" s="22"/>
      <c r="M35" s="22"/>
      <c r="N35" s="22"/>
      <c r="O35" s="22"/>
      <c r="P35" s="22"/>
    </row>
    <row r="36" spans="1:16" ht="39" customHeight="1" x14ac:dyDescent="0.15">
      <c r="A36" s="22"/>
      <c r="B36" s="35"/>
      <c r="C36" s="1207" t="s">
        <v>572</v>
      </c>
      <c r="D36" s="1208"/>
      <c r="E36" s="1209"/>
      <c r="F36" s="36">
        <v>2.63</v>
      </c>
      <c r="G36" s="37">
        <v>2.79</v>
      </c>
      <c r="H36" s="37">
        <v>2.9</v>
      </c>
      <c r="I36" s="37">
        <v>3.05</v>
      </c>
      <c r="J36" s="38">
        <v>3.06</v>
      </c>
      <c r="K36" s="22"/>
      <c r="L36" s="22"/>
      <c r="M36" s="22"/>
      <c r="N36" s="22"/>
      <c r="O36" s="22"/>
      <c r="P36" s="22"/>
    </row>
    <row r="37" spans="1:16" ht="39" customHeight="1" x14ac:dyDescent="0.15">
      <c r="A37" s="22"/>
      <c r="B37" s="35"/>
      <c r="C37" s="1207" t="s">
        <v>573</v>
      </c>
      <c r="D37" s="1208"/>
      <c r="E37" s="1209"/>
      <c r="F37" s="36">
        <v>1.39</v>
      </c>
      <c r="G37" s="37">
        <v>1.44</v>
      </c>
      <c r="H37" s="37">
        <v>1.58</v>
      </c>
      <c r="I37" s="37">
        <v>2.3199999999999998</v>
      </c>
      <c r="J37" s="38">
        <v>2.37</v>
      </c>
      <c r="K37" s="22"/>
      <c r="L37" s="22"/>
      <c r="M37" s="22"/>
      <c r="N37" s="22"/>
      <c r="O37" s="22"/>
      <c r="P37" s="22"/>
    </row>
    <row r="38" spans="1:16" ht="39" customHeight="1" x14ac:dyDescent="0.15">
      <c r="A38" s="22"/>
      <c r="B38" s="35"/>
      <c r="C38" s="1207" t="s">
        <v>574</v>
      </c>
      <c r="D38" s="1208"/>
      <c r="E38" s="1209"/>
      <c r="F38" s="36">
        <v>0.57999999999999996</v>
      </c>
      <c r="G38" s="37">
        <v>0.39</v>
      </c>
      <c r="H38" s="37">
        <v>0.89</v>
      </c>
      <c r="I38" s="37">
        <v>0.78</v>
      </c>
      <c r="J38" s="38">
        <v>0.72</v>
      </c>
      <c r="K38" s="22"/>
      <c r="L38" s="22"/>
      <c r="M38" s="22"/>
      <c r="N38" s="22"/>
      <c r="O38" s="22"/>
      <c r="P38" s="22"/>
    </row>
    <row r="39" spans="1:16" ht="39" customHeight="1" x14ac:dyDescent="0.15">
      <c r="A39" s="22"/>
      <c r="B39" s="35"/>
      <c r="C39" s="1207" t="s">
        <v>575</v>
      </c>
      <c r="D39" s="1208"/>
      <c r="E39" s="1209"/>
      <c r="F39" s="36">
        <v>0.4</v>
      </c>
      <c r="G39" s="37">
        <v>1.27</v>
      </c>
      <c r="H39" s="37">
        <v>0.24</v>
      </c>
      <c r="I39" s="37">
        <v>0.34</v>
      </c>
      <c r="J39" s="38">
        <v>0.55000000000000004</v>
      </c>
      <c r="K39" s="22"/>
      <c r="L39" s="22"/>
      <c r="M39" s="22"/>
      <c r="N39" s="22"/>
      <c r="O39" s="22"/>
      <c r="P39" s="22"/>
    </row>
    <row r="40" spans="1:16" ht="39" customHeight="1" x14ac:dyDescent="0.15">
      <c r="A40" s="22"/>
      <c r="B40" s="35"/>
      <c r="C40" s="1207" t="s">
        <v>576</v>
      </c>
      <c r="D40" s="1208"/>
      <c r="E40" s="1209"/>
      <c r="F40" s="36">
        <v>0.22</v>
      </c>
      <c r="G40" s="37">
        <v>0.24</v>
      </c>
      <c r="H40" s="37">
        <v>0.25</v>
      </c>
      <c r="I40" s="37">
        <v>0.25</v>
      </c>
      <c r="J40" s="38">
        <v>0.26</v>
      </c>
      <c r="K40" s="22"/>
      <c r="L40" s="22"/>
      <c r="M40" s="22"/>
      <c r="N40" s="22"/>
      <c r="O40" s="22"/>
      <c r="P40" s="22"/>
    </row>
    <row r="41" spans="1:16" ht="39" customHeight="1" x14ac:dyDescent="0.15">
      <c r="A41" s="22"/>
      <c r="B41" s="35"/>
      <c r="C41" s="1207" t="s">
        <v>577</v>
      </c>
      <c r="D41" s="1208"/>
      <c r="E41" s="1209"/>
      <c r="F41" s="36" t="s">
        <v>578</v>
      </c>
      <c r="G41" s="37" t="s">
        <v>579</v>
      </c>
      <c r="H41" s="37" t="s">
        <v>580</v>
      </c>
      <c r="I41" s="37" t="s">
        <v>581</v>
      </c>
      <c r="J41" s="38">
        <v>0.08</v>
      </c>
      <c r="K41" s="22"/>
      <c r="L41" s="22"/>
      <c r="M41" s="22"/>
      <c r="N41" s="22"/>
      <c r="O41" s="22"/>
      <c r="P41" s="22"/>
    </row>
    <row r="42" spans="1:16" ht="39" customHeight="1" x14ac:dyDescent="0.15">
      <c r="A42" s="22"/>
      <c r="B42" s="39"/>
      <c r="C42" s="1207" t="s">
        <v>582</v>
      </c>
      <c r="D42" s="1208"/>
      <c r="E42" s="1209"/>
      <c r="F42" s="36" t="s">
        <v>522</v>
      </c>
      <c r="G42" s="37" t="s">
        <v>522</v>
      </c>
      <c r="H42" s="37" t="s">
        <v>522</v>
      </c>
      <c r="I42" s="37" t="s">
        <v>522</v>
      </c>
      <c r="J42" s="38" t="s">
        <v>522</v>
      </c>
      <c r="K42" s="22"/>
      <c r="L42" s="22"/>
      <c r="M42" s="22"/>
      <c r="N42" s="22"/>
      <c r="O42" s="22"/>
      <c r="P42" s="22"/>
    </row>
    <row r="43" spans="1:16" ht="39" customHeight="1" thickBot="1" x14ac:dyDescent="0.2">
      <c r="A43" s="22"/>
      <c r="B43" s="40"/>
      <c r="C43" s="1210" t="s">
        <v>583</v>
      </c>
      <c r="D43" s="1211"/>
      <c r="E43" s="1212"/>
      <c r="F43" s="41">
        <v>0.01</v>
      </c>
      <c r="G43" s="42">
        <v>0.01</v>
      </c>
      <c r="H43" s="42">
        <v>0.01</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o4KsnBG9lh83YQJU3X308bSqFJEakjljnBIfoIeYp12NAixxOAMMocLsAAueTTO7yhESfOofwKXVcq7EmHZw==" saltValue="I8jIEaUra+/Pt1nk3fZ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17388</v>
      </c>
      <c r="L45" s="60">
        <v>14812</v>
      </c>
      <c r="M45" s="60">
        <v>14829</v>
      </c>
      <c r="N45" s="60">
        <v>15112</v>
      </c>
      <c r="O45" s="61">
        <v>14688</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522</v>
      </c>
      <c r="L46" s="64" t="s">
        <v>522</v>
      </c>
      <c r="M46" s="64" t="s">
        <v>522</v>
      </c>
      <c r="N46" s="64" t="s">
        <v>522</v>
      </c>
      <c r="O46" s="65" t="s">
        <v>522</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522</v>
      </c>
      <c r="L47" s="64" t="s">
        <v>522</v>
      </c>
      <c r="M47" s="64" t="s">
        <v>522</v>
      </c>
      <c r="N47" s="64" t="s">
        <v>522</v>
      </c>
      <c r="O47" s="65" t="s">
        <v>522</v>
      </c>
      <c r="P47" s="48"/>
      <c r="Q47" s="48"/>
      <c r="R47" s="48"/>
      <c r="S47" s="48"/>
      <c r="T47" s="48"/>
      <c r="U47" s="48"/>
    </row>
    <row r="48" spans="1:21" ht="30.75" customHeight="1" x14ac:dyDescent="0.15">
      <c r="A48" s="48"/>
      <c r="B48" s="1217"/>
      <c r="C48" s="1218"/>
      <c r="D48" s="62"/>
      <c r="E48" s="1223" t="s">
        <v>15</v>
      </c>
      <c r="F48" s="1223"/>
      <c r="G48" s="1223"/>
      <c r="H48" s="1223"/>
      <c r="I48" s="1223"/>
      <c r="J48" s="1224"/>
      <c r="K48" s="63">
        <v>4069</v>
      </c>
      <c r="L48" s="64">
        <v>4050</v>
      </c>
      <c r="M48" s="64">
        <v>4194</v>
      </c>
      <c r="N48" s="64">
        <v>4165</v>
      </c>
      <c r="O48" s="65">
        <v>3615</v>
      </c>
      <c r="P48" s="48"/>
      <c r="Q48" s="48"/>
      <c r="R48" s="48"/>
      <c r="S48" s="48"/>
      <c r="T48" s="48"/>
      <c r="U48" s="48"/>
    </row>
    <row r="49" spans="1:21" ht="30.75" customHeight="1" x14ac:dyDescent="0.15">
      <c r="A49" s="48"/>
      <c r="B49" s="1217"/>
      <c r="C49" s="1218"/>
      <c r="D49" s="62"/>
      <c r="E49" s="1223" t="s">
        <v>16</v>
      </c>
      <c r="F49" s="1223"/>
      <c r="G49" s="1223"/>
      <c r="H49" s="1223"/>
      <c r="I49" s="1223"/>
      <c r="J49" s="1224"/>
      <c r="K49" s="63">
        <v>123</v>
      </c>
      <c r="L49" s="64">
        <v>99</v>
      </c>
      <c r="M49" s="64">
        <v>101</v>
      </c>
      <c r="N49" s="64">
        <v>72</v>
      </c>
      <c r="O49" s="65">
        <v>65</v>
      </c>
      <c r="P49" s="48"/>
      <c r="Q49" s="48"/>
      <c r="R49" s="48"/>
      <c r="S49" s="48"/>
      <c r="T49" s="48"/>
      <c r="U49" s="48"/>
    </row>
    <row r="50" spans="1:21" ht="30.75" customHeight="1" x14ac:dyDescent="0.15">
      <c r="A50" s="48"/>
      <c r="B50" s="1217"/>
      <c r="C50" s="1218"/>
      <c r="D50" s="62"/>
      <c r="E50" s="1223" t="s">
        <v>17</v>
      </c>
      <c r="F50" s="1223"/>
      <c r="G50" s="1223"/>
      <c r="H50" s="1223"/>
      <c r="I50" s="1223"/>
      <c r="J50" s="1224"/>
      <c r="K50" s="63">
        <v>1135</v>
      </c>
      <c r="L50" s="64">
        <v>1100</v>
      </c>
      <c r="M50" s="64">
        <v>1067</v>
      </c>
      <c r="N50" s="64">
        <v>1051</v>
      </c>
      <c r="O50" s="65">
        <v>1031</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522</v>
      </c>
      <c r="L51" s="64" t="s">
        <v>522</v>
      </c>
      <c r="M51" s="64" t="s">
        <v>522</v>
      </c>
      <c r="N51" s="64" t="s">
        <v>522</v>
      </c>
      <c r="O51" s="65" t="s">
        <v>522</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19956</v>
      </c>
      <c r="L52" s="64">
        <v>17962</v>
      </c>
      <c r="M52" s="64">
        <v>17506</v>
      </c>
      <c r="N52" s="64">
        <v>16478</v>
      </c>
      <c r="O52" s="65">
        <v>15302</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2759</v>
      </c>
      <c r="L53" s="69">
        <v>2099</v>
      </c>
      <c r="M53" s="69">
        <v>2685</v>
      </c>
      <c r="N53" s="69">
        <v>3922</v>
      </c>
      <c r="O53" s="70">
        <v>4097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CEYvhHFO9jk9cKdT0VQkyzuTOhiRJohvzA61MmV4fdaApAcf1rDMHFsaKglhLykN29f8aVc7MTWMCjWPRmUg==" saltValue="BhfJftv5Xae87zB6Verx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1" t="s">
        <v>30</v>
      </c>
      <c r="C41" s="1242"/>
      <c r="D41" s="102"/>
      <c r="E41" s="1247" t="s">
        <v>31</v>
      </c>
      <c r="F41" s="1247"/>
      <c r="G41" s="1247"/>
      <c r="H41" s="1248"/>
      <c r="I41" s="103">
        <v>146868</v>
      </c>
      <c r="J41" s="104">
        <v>143840</v>
      </c>
      <c r="K41" s="104">
        <v>142163</v>
      </c>
      <c r="L41" s="104">
        <v>137751</v>
      </c>
      <c r="M41" s="105">
        <v>138666</v>
      </c>
    </row>
    <row r="42" spans="2:13" ht="27.75" customHeight="1" x14ac:dyDescent="0.15">
      <c r="B42" s="1243"/>
      <c r="C42" s="1244"/>
      <c r="D42" s="106"/>
      <c r="E42" s="1249" t="s">
        <v>32</v>
      </c>
      <c r="F42" s="1249"/>
      <c r="G42" s="1249"/>
      <c r="H42" s="1250"/>
      <c r="I42" s="107">
        <v>9140</v>
      </c>
      <c r="J42" s="108">
        <v>8722</v>
      </c>
      <c r="K42" s="108">
        <v>7946</v>
      </c>
      <c r="L42" s="108">
        <v>6547</v>
      </c>
      <c r="M42" s="109">
        <v>5290</v>
      </c>
    </row>
    <row r="43" spans="2:13" ht="27.75" customHeight="1" x14ac:dyDescent="0.15">
      <c r="B43" s="1243"/>
      <c r="C43" s="1244"/>
      <c r="D43" s="106"/>
      <c r="E43" s="1249" t="s">
        <v>33</v>
      </c>
      <c r="F43" s="1249"/>
      <c r="G43" s="1249"/>
      <c r="H43" s="1250"/>
      <c r="I43" s="107">
        <v>38619</v>
      </c>
      <c r="J43" s="108">
        <v>37292</v>
      </c>
      <c r="K43" s="108">
        <v>35808</v>
      </c>
      <c r="L43" s="108">
        <v>35062</v>
      </c>
      <c r="M43" s="109">
        <v>33443</v>
      </c>
    </row>
    <row r="44" spans="2:13" ht="27.75" customHeight="1" x14ac:dyDescent="0.15">
      <c r="B44" s="1243"/>
      <c r="C44" s="1244"/>
      <c r="D44" s="106"/>
      <c r="E44" s="1249" t="s">
        <v>34</v>
      </c>
      <c r="F44" s="1249"/>
      <c r="G44" s="1249"/>
      <c r="H44" s="1250"/>
      <c r="I44" s="107">
        <v>386</v>
      </c>
      <c r="J44" s="108">
        <v>311</v>
      </c>
      <c r="K44" s="108">
        <v>215</v>
      </c>
      <c r="L44" s="108">
        <v>145</v>
      </c>
      <c r="M44" s="109">
        <v>82</v>
      </c>
    </row>
    <row r="45" spans="2:13" ht="27.75" customHeight="1" x14ac:dyDescent="0.15">
      <c r="B45" s="1243"/>
      <c r="C45" s="1244"/>
      <c r="D45" s="106"/>
      <c r="E45" s="1249" t="s">
        <v>35</v>
      </c>
      <c r="F45" s="1249"/>
      <c r="G45" s="1249"/>
      <c r="H45" s="1250"/>
      <c r="I45" s="107">
        <v>22265</v>
      </c>
      <c r="J45" s="108">
        <v>22069</v>
      </c>
      <c r="K45" s="108">
        <v>21474</v>
      </c>
      <c r="L45" s="108">
        <v>21167</v>
      </c>
      <c r="M45" s="109">
        <v>21290</v>
      </c>
    </row>
    <row r="46" spans="2:13" ht="27.75" customHeight="1" x14ac:dyDescent="0.15">
      <c r="B46" s="1243"/>
      <c r="C46" s="1244"/>
      <c r="D46" s="110"/>
      <c r="E46" s="1249" t="s">
        <v>36</v>
      </c>
      <c r="F46" s="1249"/>
      <c r="G46" s="1249"/>
      <c r="H46" s="1250"/>
      <c r="I46" s="107">
        <v>43</v>
      </c>
      <c r="J46" s="108">
        <v>35</v>
      </c>
      <c r="K46" s="108">
        <v>27</v>
      </c>
      <c r="L46" s="108">
        <v>221</v>
      </c>
      <c r="M46" s="109">
        <v>207</v>
      </c>
    </row>
    <row r="47" spans="2:13" ht="27.75" customHeight="1" x14ac:dyDescent="0.15">
      <c r="B47" s="1243"/>
      <c r="C47" s="1244"/>
      <c r="D47" s="111"/>
      <c r="E47" s="1251" t="s">
        <v>37</v>
      </c>
      <c r="F47" s="1252"/>
      <c r="G47" s="1252"/>
      <c r="H47" s="1253"/>
      <c r="I47" s="107" t="s">
        <v>522</v>
      </c>
      <c r="J47" s="108" t="s">
        <v>522</v>
      </c>
      <c r="K47" s="108" t="s">
        <v>522</v>
      </c>
      <c r="L47" s="108" t="s">
        <v>522</v>
      </c>
      <c r="M47" s="109" t="s">
        <v>522</v>
      </c>
    </row>
    <row r="48" spans="2:13" ht="27.75" customHeight="1" x14ac:dyDescent="0.15">
      <c r="B48" s="1243"/>
      <c r="C48" s="1244"/>
      <c r="D48" s="106"/>
      <c r="E48" s="1249" t="s">
        <v>38</v>
      </c>
      <c r="F48" s="1249"/>
      <c r="G48" s="1249"/>
      <c r="H48" s="1250"/>
      <c r="I48" s="107" t="s">
        <v>522</v>
      </c>
      <c r="J48" s="108" t="s">
        <v>522</v>
      </c>
      <c r="K48" s="108" t="s">
        <v>522</v>
      </c>
      <c r="L48" s="108" t="s">
        <v>522</v>
      </c>
      <c r="M48" s="109" t="s">
        <v>522</v>
      </c>
    </row>
    <row r="49" spans="2:13" ht="27.75" customHeight="1" x14ac:dyDescent="0.15">
      <c r="B49" s="1245"/>
      <c r="C49" s="1246"/>
      <c r="D49" s="106"/>
      <c r="E49" s="1249" t="s">
        <v>39</v>
      </c>
      <c r="F49" s="1249"/>
      <c r="G49" s="1249"/>
      <c r="H49" s="1250"/>
      <c r="I49" s="107" t="s">
        <v>522</v>
      </c>
      <c r="J49" s="108" t="s">
        <v>522</v>
      </c>
      <c r="K49" s="108" t="s">
        <v>522</v>
      </c>
      <c r="L49" s="108" t="s">
        <v>522</v>
      </c>
      <c r="M49" s="109" t="s">
        <v>522</v>
      </c>
    </row>
    <row r="50" spans="2:13" ht="27.75" customHeight="1" x14ac:dyDescent="0.15">
      <c r="B50" s="1254" t="s">
        <v>40</v>
      </c>
      <c r="C50" s="1255"/>
      <c r="D50" s="112"/>
      <c r="E50" s="1249" t="s">
        <v>41</v>
      </c>
      <c r="F50" s="1249"/>
      <c r="G50" s="1249"/>
      <c r="H50" s="1250"/>
      <c r="I50" s="107">
        <v>33598</v>
      </c>
      <c r="J50" s="108">
        <v>35174</v>
      </c>
      <c r="K50" s="108">
        <v>37632</v>
      </c>
      <c r="L50" s="108">
        <v>32777</v>
      </c>
      <c r="M50" s="109">
        <v>34015</v>
      </c>
    </row>
    <row r="51" spans="2:13" ht="27.75" customHeight="1" x14ac:dyDescent="0.15">
      <c r="B51" s="1243"/>
      <c r="C51" s="1244"/>
      <c r="D51" s="106"/>
      <c r="E51" s="1249" t="s">
        <v>42</v>
      </c>
      <c r="F51" s="1249"/>
      <c r="G51" s="1249"/>
      <c r="H51" s="1250"/>
      <c r="I51" s="107">
        <v>35245</v>
      </c>
      <c r="J51" s="108">
        <v>39341</v>
      </c>
      <c r="K51" s="108">
        <v>42988</v>
      </c>
      <c r="L51" s="108">
        <v>45552</v>
      </c>
      <c r="M51" s="109">
        <v>43446</v>
      </c>
    </row>
    <row r="52" spans="2:13" ht="27.75" customHeight="1" x14ac:dyDescent="0.15">
      <c r="B52" s="1245"/>
      <c r="C52" s="1246"/>
      <c r="D52" s="106"/>
      <c r="E52" s="1249" t="s">
        <v>43</v>
      </c>
      <c r="F52" s="1249"/>
      <c r="G52" s="1249"/>
      <c r="H52" s="1250"/>
      <c r="I52" s="107">
        <v>123688</v>
      </c>
      <c r="J52" s="108">
        <v>121454</v>
      </c>
      <c r="K52" s="108">
        <v>119565</v>
      </c>
      <c r="L52" s="108">
        <v>117154</v>
      </c>
      <c r="M52" s="109">
        <v>115957</v>
      </c>
    </row>
    <row r="53" spans="2:13" ht="27.75" customHeight="1" thickBot="1" x14ac:dyDescent="0.2">
      <c r="B53" s="1256" t="s">
        <v>44</v>
      </c>
      <c r="C53" s="1257"/>
      <c r="D53" s="113"/>
      <c r="E53" s="1258" t="s">
        <v>45</v>
      </c>
      <c r="F53" s="1258"/>
      <c r="G53" s="1258"/>
      <c r="H53" s="1259"/>
      <c r="I53" s="114">
        <v>24789</v>
      </c>
      <c r="J53" s="115">
        <v>16299</v>
      </c>
      <c r="K53" s="115">
        <v>7446</v>
      </c>
      <c r="L53" s="115">
        <v>5409</v>
      </c>
      <c r="M53" s="116">
        <v>5559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M7MXaUjOr7R27FWUDY/q9wvPB1OqwMJPeXyEuoU/ykR3qd9axnQeOapvDNGLmv/HtgMfT9apE9lsgbtiM+2hw==" saltValue="eaZZ2dnbmYzz8Pf7XDEN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8" t="s">
        <v>48</v>
      </c>
      <c r="D55" s="1268"/>
      <c r="E55" s="1269"/>
      <c r="F55" s="128">
        <v>22495</v>
      </c>
      <c r="G55" s="128">
        <v>17558</v>
      </c>
      <c r="H55" s="129">
        <v>17864</v>
      </c>
    </row>
    <row r="56" spans="2:8" ht="52.5" customHeight="1" x14ac:dyDescent="0.15">
      <c r="B56" s="130"/>
      <c r="C56" s="1270" t="s">
        <v>49</v>
      </c>
      <c r="D56" s="1270"/>
      <c r="E56" s="1271"/>
      <c r="F56" s="131">
        <v>3517</v>
      </c>
      <c r="G56" s="131">
        <v>3504</v>
      </c>
      <c r="H56" s="132">
        <v>3496</v>
      </c>
    </row>
    <row r="57" spans="2:8" ht="53.25" customHeight="1" x14ac:dyDescent="0.15">
      <c r="B57" s="130"/>
      <c r="C57" s="1272" t="s">
        <v>50</v>
      </c>
      <c r="D57" s="1272"/>
      <c r="E57" s="1273"/>
      <c r="F57" s="133">
        <v>6843</v>
      </c>
      <c r="G57" s="133">
        <v>7272</v>
      </c>
      <c r="H57" s="134">
        <v>8253</v>
      </c>
    </row>
    <row r="58" spans="2:8" ht="45.75" customHeight="1" x14ac:dyDescent="0.15">
      <c r="B58" s="135"/>
      <c r="C58" s="1260" t="s">
        <v>607</v>
      </c>
      <c r="D58" s="1261"/>
      <c r="E58" s="1262"/>
      <c r="F58" s="136">
        <v>3305</v>
      </c>
      <c r="G58" s="136">
        <v>3603</v>
      </c>
      <c r="H58" s="137">
        <v>3933</v>
      </c>
    </row>
    <row r="59" spans="2:8" ht="45.75" customHeight="1" x14ac:dyDescent="0.15">
      <c r="B59" s="135"/>
      <c r="C59" s="1260" t="s">
        <v>608</v>
      </c>
      <c r="D59" s="1261"/>
      <c r="E59" s="1262"/>
      <c r="F59" s="136">
        <v>1249</v>
      </c>
      <c r="G59" s="136">
        <v>1270</v>
      </c>
      <c r="H59" s="137">
        <v>1290</v>
      </c>
    </row>
    <row r="60" spans="2:8" ht="45.75" customHeight="1" x14ac:dyDescent="0.15">
      <c r="B60" s="135"/>
      <c r="C60" s="1260" t="s">
        <v>609</v>
      </c>
      <c r="D60" s="1261"/>
      <c r="E60" s="1262"/>
      <c r="F60" s="136">
        <v>548</v>
      </c>
      <c r="G60" s="136">
        <v>539</v>
      </c>
      <c r="H60" s="137">
        <v>530</v>
      </c>
    </row>
    <row r="61" spans="2:8" ht="45.75" customHeight="1" x14ac:dyDescent="0.15">
      <c r="B61" s="135"/>
      <c r="C61" s="1260" t="s">
        <v>610</v>
      </c>
      <c r="D61" s="1261"/>
      <c r="E61" s="1262"/>
      <c r="F61" s="136">
        <v>448</v>
      </c>
      <c r="G61" s="136">
        <v>471</v>
      </c>
      <c r="H61" s="137">
        <v>479</v>
      </c>
    </row>
    <row r="62" spans="2:8" ht="45.75" customHeight="1" thickBot="1" x14ac:dyDescent="0.2">
      <c r="B62" s="138"/>
      <c r="C62" s="1263" t="s">
        <v>611</v>
      </c>
      <c r="D62" s="1264"/>
      <c r="E62" s="1265"/>
      <c r="F62" s="388" t="s">
        <v>522</v>
      </c>
      <c r="G62" s="139" t="s">
        <v>522</v>
      </c>
      <c r="H62" s="140">
        <v>412</v>
      </c>
    </row>
    <row r="63" spans="2:8" ht="52.5" customHeight="1" thickBot="1" x14ac:dyDescent="0.2">
      <c r="B63" s="141"/>
      <c r="C63" s="1266" t="s">
        <v>51</v>
      </c>
      <c r="D63" s="1266"/>
      <c r="E63" s="1267"/>
      <c r="F63" s="142">
        <v>32855</v>
      </c>
      <c r="G63" s="142">
        <v>28335</v>
      </c>
      <c r="H63" s="143">
        <v>29613</v>
      </c>
    </row>
    <row r="64" spans="2:8" ht="15" customHeight="1" x14ac:dyDescent="0.15"/>
  </sheetData>
  <sheetProtection algorithmName="SHA-512" hashValue="x9gxOI8rHNIBBqezp4OAd3LHX2frAWMw87u6Lfl/efnq0wfgwQ36WzSOdilnLxdE0jM+gcjFG8fU/f+97Oxwug==" saltValue="G61sjumECtDDjIBtrb7m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W38" sqref="AW38"/>
    </sheetView>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613</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614</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615</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616</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563</v>
      </c>
      <c r="BQ50" s="1308"/>
      <c r="BR50" s="1308"/>
      <c r="BS50" s="1308"/>
      <c r="BT50" s="1308"/>
      <c r="BU50" s="1308"/>
      <c r="BV50" s="1308"/>
      <c r="BW50" s="1308"/>
      <c r="BX50" s="1308" t="s">
        <v>564</v>
      </c>
      <c r="BY50" s="1308"/>
      <c r="BZ50" s="1308"/>
      <c r="CA50" s="1308"/>
      <c r="CB50" s="1308"/>
      <c r="CC50" s="1308"/>
      <c r="CD50" s="1308"/>
      <c r="CE50" s="1308"/>
      <c r="CF50" s="1308" t="s">
        <v>565</v>
      </c>
      <c r="CG50" s="1308"/>
      <c r="CH50" s="1308"/>
      <c r="CI50" s="1308"/>
      <c r="CJ50" s="1308"/>
      <c r="CK50" s="1308"/>
      <c r="CL50" s="1308"/>
      <c r="CM50" s="1308"/>
      <c r="CN50" s="1308" t="s">
        <v>566</v>
      </c>
      <c r="CO50" s="1308"/>
      <c r="CP50" s="1308"/>
      <c r="CQ50" s="1308"/>
      <c r="CR50" s="1308"/>
      <c r="CS50" s="1308"/>
      <c r="CT50" s="1308"/>
      <c r="CU50" s="1308"/>
      <c r="CV50" s="1308" t="s">
        <v>567</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13">
        <v>29.1</v>
      </c>
      <c r="BQ51" s="1313"/>
      <c r="BR51" s="1313"/>
      <c r="BS51" s="1313"/>
      <c r="BT51" s="1313"/>
      <c r="BU51" s="1313"/>
      <c r="BV51" s="1313"/>
      <c r="BW51" s="1313"/>
      <c r="BX51" s="1313">
        <v>18.899999999999999</v>
      </c>
      <c r="BY51" s="1313"/>
      <c r="BZ51" s="1313"/>
      <c r="CA51" s="1313"/>
      <c r="CB51" s="1313"/>
      <c r="CC51" s="1313"/>
      <c r="CD51" s="1313"/>
      <c r="CE51" s="1313"/>
      <c r="CF51" s="1313">
        <v>8.6</v>
      </c>
      <c r="CG51" s="1313"/>
      <c r="CH51" s="1313"/>
      <c r="CI51" s="1313"/>
      <c r="CJ51" s="1313"/>
      <c r="CK51" s="1313"/>
      <c r="CL51" s="1313"/>
      <c r="CM51" s="1313"/>
      <c r="CN51" s="1313">
        <v>6.3</v>
      </c>
      <c r="CO51" s="1313"/>
      <c r="CP51" s="1313"/>
      <c r="CQ51" s="1313"/>
      <c r="CR51" s="1313"/>
      <c r="CS51" s="1313"/>
      <c r="CT51" s="1313"/>
      <c r="CU51" s="1313"/>
      <c r="CV51" s="1313">
        <v>6.3</v>
      </c>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13">
        <v>64.099999999999994</v>
      </c>
      <c r="BQ53" s="1313"/>
      <c r="BR53" s="1313"/>
      <c r="BS53" s="1313"/>
      <c r="BT53" s="1313"/>
      <c r="BU53" s="1313"/>
      <c r="BV53" s="1313"/>
      <c r="BW53" s="1313"/>
      <c r="BX53" s="1313">
        <v>65.3</v>
      </c>
      <c r="BY53" s="1313"/>
      <c r="BZ53" s="1313"/>
      <c r="CA53" s="1313"/>
      <c r="CB53" s="1313"/>
      <c r="CC53" s="1313"/>
      <c r="CD53" s="1313"/>
      <c r="CE53" s="1313"/>
      <c r="CF53" s="1313">
        <v>66.2</v>
      </c>
      <c r="CG53" s="1313"/>
      <c r="CH53" s="1313"/>
      <c r="CI53" s="1313"/>
      <c r="CJ53" s="1313"/>
      <c r="CK53" s="1313"/>
      <c r="CL53" s="1313"/>
      <c r="CM53" s="1313"/>
      <c r="CN53" s="1313">
        <v>67</v>
      </c>
      <c r="CO53" s="1313"/>
      <c r="CP53" s="1313"/>
      <c r="CQ53" s="1313"/>
      <c r="CR53" s="1313"/>
      <c r="CS53" s="1313"/>
      <c r="CT53" s="1313"/>
      <c r="CU53" s="1313"/>
      <c r="CV53" s="1313">
        <v>68</v>
      </c>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620</v>
      </c>
      <c r="AO55" s="1308"/>
      <c r="AP55" s="1308"/>
      <c r="AQ55" s="1308"/>
      <c r="AR55" s="1308"/>
      <c r="AS55" s="1308"/>
      <c r="AT55" s="1308"/>
      <c r="AU55" s="1308"/>
      <c r="AV55" s="1308"/>
      <c r="AW55" s="1308"/>
      <c r="AX55" s="1308"/>
      <c r="AY55" s="1308"/>
      <c r="AZ55" s="1308"/>
      <c r="BA55" s="1308"/>
      <c r="BB55" s="1312" t="s">
        <v>618</v>
      </c>
      <c r="BC55" s="1312"/>
      <c r="BD55" s="1312"/>
      <c r="BE55" s="1312"/>
      <c r="BF55" s="1312"/>
      <c r="BG55" s="1312"/>
      <c r="BH55" s="1312"/>
      <c r="BI55" s="1312"/>
      <c r="BJ55" s="1312"/>
      <c r="BK55" s="1312"/>
      <c r="BL55" s="1312"/>
      <c r="BM55" s="1312"/>
      <c r="BN55" s="1312"/>
      <c r="BO55" s="1312"/>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619</v>
      </c>
      <c r="BC57" s="1312"/>
      <c r="BD57" s="1312"/>
      <c r="BE57" s="1312"/>
      <c r="BF57" s="1312"/>
      <c r="BG57" s="1312"/>
      <c r="BH57" s="1312"/>
      <c r="BI57" s="1312"/>
      <c r="BJ57" s="1312"/>
      <c r="BK57" s="1312"/>
      <c r="BL57" s="1312"/>
      <c r="BM57" s="1312"/>
      <c r="BN57" s="1312"/>
      <c r="BO57" s="1312"/>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1316"/>
      <c r="DE57" s="1314"/>
    </row>
    <row r="58" spans="1:109" s="1291" customFormat="1" x14ac:dyDescent="0.15">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x14ac:dyDescent="0.15">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x14ac:dyDescent="0.15">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x14ac:dyDescent="0.15">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2" t="s">
        <v>621</v>
      </c>
    </row>
    <row r="64" spans="1:109" x14ac:dyDescent="0.15">
      <c r="B64" s="1283"/>
      <c r="G64" s="1290"/>
      <c r="I64" s="1323"/>
      <c r="J64" s="1323"/>
      <c r="K64" s="1323"/>
      <c r="L64" s="1323"/>
      <c r="M64" s="1323"/>
      <c r="N64" s="1324"/>
      <c r="AM64" s="1290"/>
      <c r="AN64" s="1290" t="s">
        <v>614</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ht="13.5" customHeight="1" x14ac:dyDescent="0.15">
      <c r="B65" s="1283"/>
      <c r="AN65" s="1325" t="s">
        <v>622</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1283"/>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1283"/>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1283"/>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1283"/>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1283"/>
      <c r="H70" s="1334"/>
      <c r="I70" s="1334"/>
      <c r="J70" s="1335"/>
      <c r="K70" s="1335"/>
      <c r="L70" s="1336"/>
      <c r="M70" s="1335"/>
      <c r="N70" s="1336"/>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37"/>
      <c r="I71" s="1338"/>
      <c r="J71" s="1335"/>
      <c r="K71" s="1335"/>
      <c r="L71" s="1336"/>
      <c r="M71" s="1335"/>
      <c r="N71" s="1336"/>
      <c r="AM71" s="1337"/>
      <c r="AN71" s="1276" t="s">
        <v>616</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563</v>
      </c>
      <c r="BQ72" s="1308"/>
      <c r="BR72" s="1308"/>
      <c r="BS72" s="1308"/>
      <c r="BT72" s="1308"/>
      <c r="BU72" s="1308"/>
      <c r="BV72" s="1308"/>
      <c r="BW72" s="1308"/>
      <c r="BX72" s="1308" t="s">
        <v>564</v>
      </c>
      <c r="BY72" s="1308"/>
      <c r="BZ72" s="1308"/>
      <c r="CA72" s="1308"/>
      <c r="CB72" s="1308"/>
      <c r="CC72" s="1308"/>
      <c r="CD72" s="1308"/>
      <c r="CE72" s="1308"/>
      <c r="CF72" s="1308" t="s">
        <v>565</v>
      </c>
      <c r="CG72" s="1308"/>
      <c r="CH72" s="1308"/>
      <c r="CI72" s="1308"/>
      <c r="CJ72" s="1308"/>
      <c r="CK72" s="1308"/>
      <c r="CL72" s="1308"/>
      <c r="CM72" s="1308"/>
      <c r="CN72" s="1308" t="s">
        <v>566</v>
      </c>
      <c r="CO72" s="1308"/>
      <c r="CP72" s="1308"/>
      <c r="CQ72" s="1308"/>
      <c r="CR72" s="1308"/>
      <c r="CS72" s="1308"/>
      <c r="CT72" s="1308"/>
      <c r="CU72" s="1308"/>
      <c r="CV72" s="1308" t="s">
        <v>567</v>
      </c>
      <c r="CW72" s="1308"/>
      <c r="CX72" s="1308"/>
      <c r="CY72" s="1308"/>
      <c r="CZ72" s="1308"/>
      <c r="DA72" s="1308"/>
      <c r="DB72" s="1308"/>
      <c r="DC72" s="1308"/>
    </row>
    <row r="73" spans="2:107" x14ac:dyDescent="0.15">
      <c r="B73" s="1283"/>
      <c r="G73" s="1309"/>
      <c r="H73" s="1309"/>
      <c r="I73" s="1309"/>
      <c r="J73" s="1309"/>
      <c r="K73" s="1339"/>
      <c r="L73" s="1339"/>
      <c r="M73" s="1339"/>
      <c r="N73" s="1339"/>
      <c r="AM73" s="1301"/>
      <c r="AN73" s="1312" t="s">
        <v>617</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13">
        <v>29.1</v>
      </c>
      <c r="BQ73" s="1313"/>
      <c r="BR73" s="1313"/>
      <c r="BS73" s="1313"/>
      <c r="BT73" s="1313"/>
      <c r="BU73" s="1313"/>
      <c r="BV73" s="1313"/>
      <c r="BW73" s="1313"/>
      <c r="BX73" s="1313">
        <v>18.899999999999999</v>
      </c>
      <c r="BY73" s="1313"/>
      <c r="BZ73" s="1313"/>
      <c r="CA73" s="1313"/>
      <c r="CB73" s="1313"/>
      <c r="CC73" s="1313"/>
      <c r="CD73" s="1313"/>
      <c r="CE73" s="1313"/>
      <c r="CF73" s="1313">
        <v>8.6</v>
      </c>
      <c r="CG73" s="1313"/>
      <c r="CH73" s="1313"/>
      <c r="CI73" s="1313"/>
      <c r="CJ73" s="1313"/>
      <c r="CK73" s="1313"/>
      <c r="CL73" s="1313"/>
      <c r="CM73" s="1313"/>
      <c r="CN73" s="1313">
        <v>6.3</v>
      </c>
      <c r="CO73" s="1313"/>
      <c r="CP73" s="1313"/>
      <c r="CQ73" s="1313"/>
      <c r="CR73" s="1313"/>
      <c r="CS73" s="1313"/>
      <c r="CT73" s="1313"/>
      <c r="CU73" s="1313"/>
      <c r="CV73" s="1313">
        <v>6.3</v>
      </c>
      <c r="CW73" s="1313"/>
      <c r="CX73" s="1313"/>
      <c r="CY73" s="1313"/>
      <c r="CZ73" s="1313"/>
      <c r="DA73" s="1313"/>
      <c r="DB73" s="1313"/>
      <c r="DC73" s="1313"/>
    </row>
    <row r="74" spans="2:107" x14ac:dyDescent="0.15">
      <c r="B74" s="1283"/>
      <c r="G74" s="1309"/>
      <c r="H74" s="1309"/>
      <c r="I74" s="1309"/>
      <c r="J74" s="1309"/>
      <c r="K74" s="1339"/>
      <c r="L74" s="1339"/>
      <c r="M74" s="1339"/>
      <c r="N74" s="1339"/>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13">
        <v>3.9</v>
      </c>
      <c r="BQ75" s="1313"/>
      <c r="BR75" s="1313"/>
      <c r="BS75" s="1313"/>
      <c r="BT75" s="1313"/>
      <c r="BU75" s="1313"/>
      <c r="BV75" s="1313"/>
      <c r="BW75" s="1313"/>
      <c r="BX75" s="1313">
        <v>3.2</v>
      </c>
      <c r="BY75" s="1313"/>
      <c r="BZ75" s="1313"/>
      <c r="CA75" s="1313"/>
      <c r="CB75" s="1313"/>
      <c r="CC75" s="1313"/>
      <c r="CD75" s="1313"/>
      <c r="CE75" s="1313"/>
      <c r="CF75" s="1313">
        <v>2.9</v>
      </c>
      <c r="CG75" s="1313"/>
      <c r="CH75" s="1313"/>
      <c r="CI75" s="1313"/>
      <c r="CJ75" s="1313"/>
      <c r="CK75" s="1313"/>
      <c r="CL75" s="1313"/>
      <c r="CM75" s="1313"/>
      <c r="CN75" s="1313">
        <v>3.3</v>
      </c>
      <c r="CO75" s="1313"/>
      <c r="CP75" s="1313"/>
      <c r="CQ75" s="1313"/>
      <c r="CR75" s="1313"/>
      <c r="CS75" s="1313"/>
      <c r="CT75" s="1313"/>
      <c r="CU75" s="1313"/>
      <c r="CV75" s="1313">
        <v>4.0999999999999996</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9"/>
      <c r="L77" s="1339"/>
      <c r="M77" s="1339"/>
      <c r="N77" s="1339"/>
      <c r="AN77" s="1308" t="s">
        <v>620</v>
      </c>
      <c r="AO77" s="1308"/>
      <c r="AP77" s="1308"/>
      <c r="AQ77" s="1308"/>
      <c r="AR77" s="1308"/>
      <c r="AS77" s="1308"/>
      <c r="AT77" s="1308"/>
      <c r="AU77" s="1308"/>
      <c r="AV77" s="1308"/>
      <c r="AW77" s="1308"/>
      <c r="AX77" s="1308"/>
      <c r="AY77" s="1308"/>
      <c r="AZ77" s="1308"/>
      <c r="BA77" s="1308"/>
      <c r="BB77" s="1312" t="s">
        <v>618</v>
      </c>
      <c r="BC77" s="1312"/>
      <c r="BD77" s="1312"/>
      <c r="BE77" s="1312"/>
      <c r="BF77" s="1312"/>
      <c r="BG77" s="1312"/>
      <c r="BH77" s="1312"/>
      <c r="BI77" s="1312"/>
      <c r="BJ77" s="1312"/>
      <c r="BK77" s="1312"/>
      <c r="BL77" s="1312"/>
      <c r="BM77" s="1312"/>
      <c r="BN77" s="1312"/>
      <c r="BO77" s="1312"/>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x14ac:dyDescent="0.15">
      <c r="B78" s="1283"/>
      <c r="G78" s="1302"/>
      <c r="H78" s="1302"/>
      <c r="I78" s="1302"/>
      <c r="J78" s="1302"/>
      <c r="K78" s="1339"/>
      <c r="L78" s="1339"/>
      <c r="M78" s="1339"/>
      <c r="N78" s="1339"/>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5"/>
      <c r="J79" s="1315"/>
      <c r="K79" s="1340"/>
      <c r="L79" s="1340"/>
      <c r="M79" s="1340"/>
      <c r="N79" s="1340"/>
      <c r="AN79" s="1308"/>
      <c r="AO79" s="1308"/>
      <c r="AP79" s="1308"/>
      <c r="AQ79" s="1308"/>
      <c r="AR79" s="1308"/>
      <c r="AS79" s="1308"/>
      <c r="AT79" s="1308"/>
      <c r="AU79" s="1308"/>
      <c r="AV79" s="1308"/>
      <c r="AW79" s="1308"/>
      <c r="AX79" s="1308"/>
      <c r="AY79" s="1308"/>
      <c r="AZ79" s="1308"/>
      <c r="BA79" s="1308"/>
      <c r="BB79" s="1312" t="s">
        <v>623</v>
      </c>
      <c r="BC79" s="1312"/>
      <c r="BD79" s="1312"/>
      <c r="BE79" s="1312"/>
      <c r="BF79" s="1312"/>
      <c r="BG79" s="1312"/>
      <c r="BH79" s="1312"/>
      <c r="BI79" s="1312"/>
      <c r="BJ79" s="1312"/>
      <c r="BK79" s="1312"/>
      <c r="BL79" s="1312"/>
      <c r="BM79" s="1312"/>
      <c r="BN79" s="1312"/>
      <c r="BO79" s="1312"/>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x14ac:dyDescent="0.15">
      <c r="B80" s="1283"/>
      <c r="G80" s="1302"/>
      <c r="H80" s="1302"/>
      <c r="I80" s="1315"/>
      <c r="J80" s="1315"/>
      <c r="K80" s="1340"/>
      <c r="L80" s="1340"/>
      <c r="M80" s="1340"/>
      <c r="N80" s="1340"/>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41"/>
      <c r="L82" s="1341"/>
      <c r="M82" s="1341"/>
      <c r="N82" s="1341"/>
      <c r="AQ82" s="1341"/>
      <c r="AR82" s="1341"/>
      <c r="AS82" s="1341"/>
      <c r="AT82" s="1341"/>
      <c r="BC82" s="1341"/>
      <c r="BD82" s="1341"/>
      <c r="BE82" s="1341"/>
      <c r="BF82" s="1341"/>
      <c r="BO82" s="1341"/>
      <c r="BP82" s="1341"/>
      <c r="BQ82" s="1341"/>
      <c r="BR82" s="1341"/>
      <c r="CA82" s="1341"/>
      <c r="CB82" s="1341"/>
      <c r="CC82" s="1341"/>
      <c r="CD82" s="1341"/>
      <c r="CM82" s="1341"/>
      <c r="CN82" s="1341"/>
      <c r="CO82" s="1341"/>
      <c r="CP82" s="1341"/>
      <c r="CY82" s="1341"/>
      <c r="CZ82" s="1341"/>
      <c r="DA82" s="1341"/>
      <c r="DB82" s="1341"/>
      <c r="DC82" s="1341"/>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42"/>
      <c r="AQ87" s="1342"/>
      <c r="BC87" s="1342"/>
      <c r="BO87" s="1342"/>
      <c r="CA87" s="1342"/>
      <c r="CM87" s="1342"/>
      <c r="CY87" s="1342"/>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O4rj+UIt8zh6JXr9C4hIB/iOlAPlm8L1ayj88TbA39oSJEPdkTQBSHWj+kMK47CtCWwtBtwkbnojj0z9kEHvQg==" saltValue="UIZ2Jd8TR8dkS5YTzEIM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70"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jtrhaRLj7CPbq5yGwrF6gdzKQEaNeftZ5OwbrecnAIbJ+8tDoiSWzva8LLLML33DJaAiQoXwgZ6T3tSi628xQ==" saltValue="dYlgnXLVn9Nzxn5X53Kl0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4RAif5Fl1A31CvIdxNg+l5DXn/BBUbC9xTvUts4dnkHctc6Dr0WROS6mC38NQExNo0Hp+e/zQ83QUYLjSIiWNg==" saltValue="XlJHZHxmlw+VjqkiHPbm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23482</v>
      </c>
      <c r="E3" s="162"/>
      <c r="F3" s="163">
        <v>46395</v>
      </c>
      <c r="G3" s="164"/>
      <c r="H3" s="165"/>
    </row>
    <row r="4" spans="1:8" x14ac:dyDescent="0.15">
      <c r="A4" s="166"/>
      <c r="B4" s="167"/>
      <c r="C4" s="168"/>
      <c r="D4" s="169">
        <v>14432</v>
      </c>
      <c r="E4" s="170"/>
      <c r="F4" s="171">
        <v>26304</v>
      </c>
      <c r="G4" s="172"/>
      <c r="H4" s="173"/>
    </row>
    <row r="5" spans="1:8" x14ac:dyDescent="0.15">
      <c r="A5" s="154" t="s">
        <v>555</v>
      </c>
      <c r="B5" s="159"/>
      <c r="C5" s="160"/>
      <c r="D5" s="161">
        <v>27992</v>
      </c>
      <c r="E5" s="162"/>
      <c r="F5" s="163">
        <v>48088</v>
      </c>
      <c r="G5" s="164"/>
      <c r="H5" s="165"/>
    </row>
    <row r="6" spans="1:8" x14ac:dyDescent="0.15">
      <c r="A6" s="166"/>
      <c r="B6" s="167"/>
      <c r="C6" s="168"/>
      <c r="D6" s="169">
        <v>18357</v>
      </c>
      <c r="E6" s="170"/>
      <c r="F6" s="171">
        <v>25183</v>
      </c>
      <c r="G6" s="172"/>
      <c r="H6" s="173"/>
    </row>
    <row r="7" spans="1:8" x14ac:dyDescent="0.15">
      <c r="A7" s="154" t="s">
        <v>556</v>
      </c>
      <c r="B7" s="159"/>
      <c r="C7" s="160"/>
      <c r="D7" s="161">
        <v>35275</v>
      </c>
      <c r="E7" s="162"/>
      <c r="F7" s="163">
        <v>46457</v>
      </c>
      <c r="G7" s="164"/>
      <c r="H7" s="165"/>
    </row>
    <row r="8" spans="1:8" x14ac:dyDescent="0.15">
      <c r="A8" s="166"/>
      <c r="B8" s="167"/>
      <c r="C8" s="168"/>
      <c r="D8" s="169">
        <v>24673</v>
      </c>
      <c r="E8" s="170"/>
      <c r="F8" s="171">
        <v>24020</v>
      </c>
      <c r="G8" s="172"/>
      <c r="H8" s="173"/>
    </row>
    <row r="9" spans="1:8" x14ac:dyDescent="0.15">
      <c r="A9" s="154" t="s">
        <v>557</v>
      </c>
      <c r="B9" s="159"/>
      <c r="C9" s="160"/>
      <c r="D9" s="161">
        <v>32882</v>
      </c>
      <c r="E9" s="162"/>
      <c r="F9" s="163">
        <v>51849</v>
      </c>
      <c r="G9" s="164"/>
      <c r="H9" s="165"/>
    </row>
    <row r="10" spans="1:8" x14ac:dyDescent="0.15">
      <c r="A10" s="166"/>
      <c r="B10" s="167"/>
      <c r="C10" s="168"/>
      <c r="D10" s="169">
        <v>23591</v>
      </c>
      <c r="E10" s="170"/>
      <c r="F10" s="171">
        <v>26326</v>
      </c>
      <c r="G10" s="172"/>
      <c r="H10" s="173"/>
    </row>
    <row r="11" spans="1:8" x14ac:dyDescent="0.15">
      <c r="A11" s="154" t="s">
        <v>558</v>
      </c>
      <c r="B11" s="159"/>
      <c r="C11" s="160"/>
      <c r="D11" s="161">
        <v>46514</v>
      </c>
      <c r="E11" s="162"/>
      <c r="F11" s="163">
        <v>52191</v>
      </c>
      <c r="G11" s="164"/>
      <c r="H11" s="165"/>
    </row>
    <row r="12" spans="1:8" x14ac:dyDescent="0.15">
      <c r="A12" s="166"/>
      <c r="B12" s="167"/>
      <c r="C12" s="174"/>
      <c r="D12" s="169">
        <v>34327</v>
      </c>
      <c r="E12" s="170"/>
      <c r="F12" s="171">
        <v>26807</v>
      </c>
      <c r="G12" s="172"/>
      <c r="H12" s="173"/>
    </row>
    <row r="13" spans="1:8" x14ac:dyDescent="0.15">
      <c r="A13" s="154"/>
      <c r="B13" s="159"/>
      <c r="C13" s="175"/>
      <c r="D13" s="176">
        <v>33229</v>
      </c>
      <c r="E13" s="177"/>
      <c r="F13" s="178">
        <v>48996</v>
      </c>
      <c r="G13" s="179"/>
      <c r="H13" s="165"/>
    </row>
    <row r="14" spans="1:8" x14ac:dyDescent="0.15">
      <c r="A14" s="166"/>
      <c r="B14" s="167"/>
      <c r="C14" s="168"/>
      <c r="D14" s="169">
        <v>23076</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2.52</v>
      </c>
      <c r="C19" s="180">
        <f>ROUND(VALUE(SUBSTITUTE(実質収支比率等に係る経年分析!G$48,"▲","-")),2)</f>
        <v>2.52</v>
      </c>
      <c r="D19" s="180">
        <f>ROUND(VALUE(SUBSTITUTE(実質収支比率等に係る経年分析!H$48,"▲","-")),2)</f>
        <v>0.75</v>
      </c>
      <c r="E19" s="180">
        <f>ROUND(VALUE(SUBSTITUTE(実質収支比率等に係る経年分析!I$48,"▲","-")),2)</f>
        <v>0.64</v>
      </c>
      <c r="F19" s="180">
        <f>ROUND(VALUE(SUBSTITUTE(実質収支比率等に係る経年分析!J$48,"▲","-")),2)</f>
        <v>4.8600000000000003</v>
      </c>
    </row>
    <row r="20" spans="1:11" x14ac:dyDescent="0.15">
      <c r="A20" s="180" t="s">
        <v>55</v>
      </c>
      <c r="B20" s="180">
        <f>ROUND(VALUE(SUBSTITUTE(実質収支比率等に係る経年分析!F$47,"▲","-")),2)</f>
        <v>20.39</v>
      </c>
      <c r="C20" s="180">
        <f>ROUND(VALUE(SUBSTITUTE(実質収支比率等に係る経年分析!G$47,"▲","-")),2)</f>
        <v>21.89</v>
      </c>
      <c r="D20" s="180">
        <f>ROUND(VALUE(SUBSTITUTE(実質収支比率等に係る経年分析!H$47,"▲","-")),2)</f>
        <v>23.18</v>
      </c>
      <c r="E20" s="180">
        <f>ROUND(VALUE(SUBSTITUTE(実質収支比率等に係る経年分析!I$47,"▲","-")),2)</f>
        <v>18.239999999999998</v>
      </c>
      <c r="F20" s="180">
        <f>ROUND(VALUE(SUBSTITUTE(実質収支比率等に係る経年分析!J$47,"▲","-")),2)</f>
        <v>18.27</v>
      </c>
    </row>
    <row r="21" spans="1:11" x14ac:dyDescent="0.15">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1.26</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-5.24</v>
      </c>
      <c r="F21" s="180">
        <f>IF(ISNUMBER(VALUE(SUBSTITUTE(実質収支比率等に係る経年分析!J$49,"▲","-"))),ROUND(VALUE(SUBSTITUTE(実質収支比率等に係る経年分析!J$49,"▲","-")),2),NA())</f>
        <v>4.54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f>IF(ROUND(VALUE(SUBSTITUTE(連結実質赤字比率に係る赤字・黒字の構成分析!F$41,"▲", "-")), 2) &lt; 0, ABS(ROUND(VALUE(SUBSTITUTE(連結実質赤字比率に係る赤字・黒字の構成分析!F$41,"▲", "-")), 2)), NA())</f>
        <v>0.02</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0.39</v>
      </c>
      <c r="E29" s="181" t="e">
        <f>IF(ROUND(VALUE(SUBSTITUTE(連結実質赤字比率に係る赤字・黒字の構成分析!G$41,"▲", "-")), 2) &gt;= 0, ABS(ROUND(VALUE(SUBSTITUTE(連結実質赤字比率に係る赤字・黒字の構成分析!G$41,"▲", "-")), 2)), NA())</f>
        <v>#N/A</v>
      </c>
      <c r="F29" s="181">
        <f>IF(ROUND(VALUE(SUBSTITUTE(連結実質赤字比率に係る赤字・黒字の構成分析!H$41,"▲", "-")), 2) &lt; 0, ABS(ROUND(VALUE(SUBSTITUTE(連結実質赤字比率に係る赤字・黒字の構成分析!H$41,"▲", "-")), 2)), NA())</f>
        <v>0.18</v>
      </c>
      <c r="G29" s="181" t="e">
        <f>IF(ROUND(VALUE(SUBSTITUTE(連結実質赤字比率に係る赤字・黒字の構成分析!H$41,"▲", "-")), 2) &gt;= 0, ABS(ROUND(VALUE(SUBSTITUTE(連結実質赤字比率に係る赤字・黒字の構成分析!H$41,"▲", "-")), 2)), NA())</f>
        <v>#N/A</v>
      </c>
      <c r="H29" s="181">
        <f>IF(ROUND(VALUE(SUBSTITUTE(連結実質赤字比率に係る赤字・黒字の構成分析!I$41,"▲", "-")), 2) &lt; 0, ABS(ROUND(VALUE(SUBSTITUTE(連結実質赤字比率に係る赤字・黒字の構成分析!I$41,"▲", "-")), 2)), NA())</f>
        <v>0.06</v>
      </c>
      <c r="I29" s="181" t="e">
        <f>IF(ROUND(VALUE(SUBSTITUTE(連結実質赤字比率に係る赤字・黒字の構成分析!I$41,"▲", "-")), 2) &gt;= 0, ABS(ROUND(VALUE(SUBSTITUTE(連結実質赤字比率に係る赤字・黒字の構成分析!I$41,"▲", "-")), 2)), NA())</f>
        <v>#N/A</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0.55000000000000004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4.6900000000000004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19956</v>
      </c>
      <c r="E42" s="182"/>
      <c r="F42" s="182"/>
      <c r="G42" s="182">
        <f>'実質公債費比率（分子）の構造'!L$52</f>
        <v>17962</v>
      </c>
      <c r="H42" s="182"/>
      <c r="I42" s="182"/>
      <c r="J42" s="182">
        <f>'実質公債費比率（分子）の構造'!M$52</f>
        <v>17506</v>
      </c>
      <c r="K42" s="182"/>
      <c r="L42" s="182"/>
      <c r="M42" s="182">
        <f>'実質公債費比率（分子）の構造'!N$52</f>
        <v>16478</v>
      </c>
      <c r="N42" s="182"/>
      <c r="O42" s="182"/>
      <c r="P42" s="182">
        <f>'実質公債費比率（分子）の構造'!O$52</f>
        <v>15302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1135</v>
      </c>
      <c r="C44" s="182"/>
      <c r="D44" s="182"/>
      <c r="E44" s="182">
        <f>'実質公債費比率（分子）の構造'!L$50</f>
        <v>1100</v>
      </c>
      <c r="F44" s="182"/>
      <c r="G44" s="182"/>
      <c r="H44" s="182">
        <f>'実質公債費比率（分子）の構造'!M$50</f>
        <v>1067</v>
      </c>
      <c r="I44" s="182"/>
      <c r="J44" s="182"/>
      <c r="K44" s="182">
        <f>'実質公債費比率（分子）の構造'!N$50</f>
        <v>1051</v>
      </c>
      <c r="L44" s="182"/>
      <c r="M44" s="182"/>
      <c r="N44" s="182">
        <f>'実質公債費比率（分子）の構造'!O$50</f>
        <v>1031</v>
      </c>
      <c r="O44" s="182"/>
      <c r="P44" s="182"/>
    </row>
    <row r="45" spans="1:16" x14ac:dyDescent="0.15">
      <c r="A45" s="182" t="s">
        <v>66</v>
      </c>
      <c r="B45" s="182">
        <f>'実質公債費比率（分子）の構造'!K$49</f>
        <v>123</v>
      </c>
      <c r="C45" s="182"/>
      <c r="D45" s="182"/>
      <c r="E45" s="182">
        <f>'実質公債費比率（分子）の構造'!L$49</f>
        <v>99</v>
      </c>
      <c r="F45" s="182"/>
      <c r="G45" s="182"/>
      <c r="H45" s="182">
        <f>'実質公債費比率（分子）の構造'!M$49</f>
        <v>101</v>
      </c>
      <c r="I45" s="182"/>
      <c r="J45" s="182"/>
      <c r="K45" s="182">
        <f>'実質公債費比率（分子）の構造'!N$49</f>
        <v>72</v>
      </c>
      <c r="L45" s="182"/>
      <c r="M45" s="182"/>
      <c r="N45" s="182">
        <f>'実質公債費比率（分子）の構造'!O$49</f>
        <v>65</v>
      </c>
      <c r="O45" s="182"/>
      <c r="P45" s="182"/>
    </row>
    <row r="46" spans="1:16" x14ac:dyDescent="0.15">
      <c r="A46" s="182" t="s">
        <v>67</v>
      </c>
      <c r="B46" s="182">
        <f>'実質公債費比率（分子）の構造'!K$48</f>
        <v>4069</v>
      </c>
      <c r="C46" s="182"/>
      <c r="D46" s="182"/>
      <c r="E46" s="182">
        <f>'実質公債費比率（分子）の構造'!L$48</f>
        <v>4050</v>
      </c>
      <c r="F46" s="182"/>
      <c r="G46" s="182"/>
      <c r="H46" s="182">
        <f>'実質公債費比率（分子）の構造'!M$48</f>
        <v>4194</v>
      </c>
      <c r="I46" s="182"/>
      <c r="J46" s="182"/>
      <c r="K46" s="182">
        <f>'実質公債費比率（分子）の構造'!N$48</f>
        <v>4165</v>
      </c>
      <c r="L46" s="182"/>
      <c r="M46" s="182"/>
      <c r="N46" s="182">
        <f>'実質公債費比率（分子）の構造'!O$48</f>
        <v>3615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17388</v>
      </c>
      <c r="C49" s="182"/>
      <c r="D49" s="182"/>
      <c r="E49" s="182">
        <f>'実質公債費比率（分子）の構造'!L$45</f>
        <v>14812</v>
      </c>
      <c r="F49" s="182"/>
      <c r="G49" s="182"/>
      <c r="H49" s="182">
        <f>'実質公債費比率（分子）の構造'!M$45</f>
        <v>14829</v>
      </c>
      <c r="I49" s="182"/>
      <c r="J49" s="182"/>
      <c r="K49" s="182">
        <f>'実質公債費比率（分子）の構造'!N$45</f>
        <v>15112</v>
      </c>
      <c r="L49" s="182"/>
      <c r="M49" s="182"/>
      <c r="N49" s="182">
        <f>'実質公債費比率（分子）の構造'!O$45</f>
        <v>14688</v>
      </c>
      <c r="O49" s="182"/>
      <c r="P49" s="182"/>
    </row>
    <row r="50" spans="1:16" x14ac:dyDescent="0.15">
      <c r="A50" s="182" t="s">
        <v>71</v>
      </c>
      <c r="B50" s="182" t="e">
        <f>NA()</f>
        <v>#N/A</v>
      </c>
      <c r="C50" s="182">
        <f>IF(ISNUMBER('実質公債費比率（分子）の構造'!K$53),'実質公債費比率（分子）の構造'!K$53,NA())</f>
        <v>2759</v>
      </c>
      <c r="D50" s="182" t="e">
        <f>NA()</f>
        <v>#N/A</v>
      </c>
      <c r="E50" s="182" t="e">
        <f>NA()</f>
        <v>#N/A</v>
      </c>
      <c r="F50" s="182">
        <f>IF(ISNUMBER('実質公債費比率（分子）の構造'!L$53),'実質公債費比率（分子）の構造'!L$53,NA())</f>
        <v>2099</v>
      </c>
      <c r="G50" s="182" t="e">
        <f>NA()</f>
        <v>#N/A</v>
      </c>
      <c r="H50" s="182" t="e">
        <f>NA()</f>
        <v>#N/A</v>
      </c>
      <c r="I50" s="182">
        <f>IF(ISNUMBER('実質公債費比率（分子）の構造'!M$53),'実質公債費比率（分子）の構造'!M$53,NA())</f>
        <v>2685</v>
      </c>
      <c r="J50" s="182" t="e">
        <f>NA()</f>
        <v>#N/A</v>
      </c>
      <c r="K50" s="182" t="e">
        <f>NA()</f>
        <v>#N/A</v>
      </c>
      <c r="L50" s="182">
        <f>IF(ISNUMBER('実質公債費比率（分子）の構造'!N$53),'実質公債費比率（分子）の構造'!N$53,NA())</f>
        <v>3922</v>
      </c>
      <c r="M50" s="182" t="e">
        <f>NA()</f>
        <v>#N/A</v>
      </c>
      <c r="N50" s="182" t="e">
        <f>NA()</f>
        <v>#N/A</v>
      </c>
      <c r="O50" s="182">
        <f>IF(ISNUMBER('実質公債費比率（分子）の構造'!O$53),'実質公債費比率（分子）の構造'!O$53,NA())</f>
        <v>4097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123688</v>
      </c>
      <c r="E56" s="181"/>
      <c r="F56" s="181"/>
      <c r="G56" s="181">
        <f>'将来負担比率（分子）の構造'!J$52</f>
        <v>121454</v>
      </c>
      <c r="H56" s="181"/>
      <c r="I56" s="181"/>
      <c r="J56" s="181">
        <f>'将来負担比率（分子）の構造'!K$52</f>
        <v>119565</v>
      </c>
      <c r="K56" s="181"/>
      <c r="L56" s="181"/>
      <c r="M56" s="181">
        <f>'将来負担比率（分子）の構造'!L$52</f>
        <v>117154</v>
      </c>
      <c r="N56" s="181"/>
      <c r="O56" s="181"/>
      <c r="P56" s="181">
        <f>'将来負担比率（分子）の構造'!M$52</f>
        <v>115957</v>
      </c>
    </row>
    <row r="57" spans="1:16" x14ac:dyDescent="0.15">
      <c r="A57" s="181" t="s">
        <v>42</v>
      </c>
      <c r="B57" s="181"/>
      <c r="C57" s="181"/>
      <c r="D57" s="181">
        <f>'将来負担比率（分子）の構造'!I$51</f>
        <v>35245</v>
      </c>
      <c r="E57" s="181"/>
      <c r="F57" s="181"/>
      <c r="G57" s="181">
        <f>'将来負担比率（分子）の構造'!J$51</f>
        <v>39341</v>
      </c>
      <c r="H57" s="181"/>
      <c r="I57" s="181"/>
      <c r="J57" s="181">
        <f>'将来負担比率（分子）の構造'!K$51</f>
        <v>42988</v>
      </c>
      <c r="K57" s="181"/>
      <c r="L57" s="181"/>
      <c r="M57" s="181">
        <f>'将来負担比率（分子）の構造'!L$51</f>
        <v>45552</v>
      </c>
      <c r="N57" s="181"/>
      <c r="O57" s="181"/>
      <c r="P57" s="181">
        <f>'将来負担比率（分子）の構造'!M$51</f>
        <v>43446</v>
      </c>
    </row>
    <row r="58" spans="1:16" x14ac:dyDescent="0.15">
      <c r="A58" s="181" t="s">
        <v>41</v>
      </c>
      <c r="B58" s="181"/>
      <c r="C58" s="181"/>
      <c r="D58" s="181">
        <f>'将来負担比率（分子）の構造'!I$50</f>
        <v>33598</v>
      </c>
      <c r="E58" s="181"/>
      <c r="F58" s="181"/>
      <c r="G58" s="181">
        <f>'将来負担比率（分子）の構造'!J$50</f>
        <v>35174</v>
      </c>
      <c r="H58" s="181"/>
      <c r="I58" s="181"/>
      <c r="J58" s="181">
        <f>'将来負担比率（分子）の構造'!K$50</f>
        <v>37632</v>
      </c>
      <c r="K58" s="181"/>
      <c r="L58" s="181"/>
      <c r="M58" s="181">
        <f>'将来負担比率（分子）の構造'!L$50</f>
        <v>32777</v>
      </c>
      <c r="N58" s="181"/>
      <c r="O58" s="181"/>
      <c r="P58" s="181">
        <f>'将来負担比率（分子）の構造'!M$50</f>
        <v>34015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43</v>
      </c>
      <c r="C61" s="181"/>
      <c r="D61" s="181"/>
      <c r="E61" s="181">
        <f>'将来負担比率（分子）の構造'!J$46</f>
        <v>35</v>
      </c>
      <c r="F61" s="181"/>
      <c r="G61" s="181"/>
      <c r="H61" s="181">
        <f>'将来負担比率（分子）の構造'!K$46</f>
        <v>27</v>
      </c>
      <c r="I61" s="181"/>
      <c r="J61" s="181"/>
      <c r="K61" s="181">
        <f>'将来負担比率（分子）の構造'!L$46</f>
        <v>221</v>
      </c>
      <c r="L61" s="181"/>
      <c r="M61" s="181"/>
      <c r="N61" s="181">
        <f>'将来負担比率（分子）の構造'!M$46</f>
        <v>207</v>
      </c>
      <c r="O61" s="181"/>
      <c r="P61" s="181"/>
    </row>
    <row r="62" spans="1:16" x14ac:dyDescent="0.15">
      <c r="A62" s="181" t="s">
        <v>35</v>
      </c>
      <c r="B62" s="181">
        <f>'将来負担比率（分子）の構造'!I$45</f>
        <v>22265</v>
      </c>
      <c r="C62" s="181"/>
      <c r="D62" s="181"/>
      <c r="E62" s="181">
        <f>'将来負担比率（分子）の構造'!J$45</f>
        <v>22069</v>
      </c>
      <c r="F62" s="181"/>
      <c r="G62" s="181"/>
      <c r="H62" s="181">
        <f>'将来負担比率（分子）の構造'!K$45</f>
        <v>21474</v>
      </c>
      <c r="I62" s="181"/>
      <c r="J62" s="181"/>
      <c r="K62" s="181">
        <f>'将来負担比率（分子）の構造'!L$45</f>
        <v>21167</v>
      </c>
      <c r="L62" s="181"/>
      <c r="M62" s="181"/>
      <c r="N62" s="181">
        <f>'将来負担比率（分子）の構造'!M$45</f>
        <v>21290</v>
      </c>
      <c r="O62" s="181"/>
      <c r="P62" s="181"/>
    </row>
    <row r="63" spans="1:16" x14ac:dyDescent="0.15">
      <c r="A63" s="181" t="s">
        <v>34</v>
      </c>
      <c r="B63" s="181">
        <f>'将来負担比率（分子）の構造'!I$44</f>
        <v>386</v>
      </c>
      <c r="C63" s="181"/>
      <c r="D63" s="181"/>
      <c r="E63" s="181">
        <f>'将来負担比率（分子）の構造'!J$44</f>
        <v>311</v>
      </c>
      <c r="F63" s="181"/>
      <c r="G63" s="181"/>
      <c r="H63" s="181">
        <f>'将来負担比率（分子）の構造'!K$44</f>
        <v>215</v>
      </c>
      <c r="I63" s="181"/>
      <c r="J63" s="181"/>
      <c r="K63" s="181">
        <f>'将来負担比率（分子）の構造'!L$44</f>
        <v>145</v>
      </c>
      <c r="L63" s="181"/>
      <c r="M63" s="181"/>
      <c r="N63" s="181">
        <f>'将来負担比率（分子）の構造'!M$44</f>
        <v>82</v>
      </c>
      <c r="O63" s="181"/>
      <c r="P63" s="181"/>
    </row>
    <row r="64" spans="1:16" x14ac:dyDescent="0.15">
      <c r="A64" s="181" t="s">
        <v>33</v>
      </c>
      <c r="B64" s="181">
        <f>'将来負担比率（分子）の構造'!I$43</f>
        <v>38619</v>
      </c>
      <c r="C64" s="181"/>
      <c r="D64" s="181"/>
      <c r="E64" s="181">
        <f>'将来負担比率（分子）の構造'!J$43</f>
        <v>37292</v>
      </c>
      <c r="F64" s="181"/>
      <c r="G64" s="181"/>
      <c r="H64" s="181">
        <f>'将来負担比率（分子）の構造'!K$43</f>
        <v>35808</v>
      </c>
      <c r="I64" s="181"/>
      <c r="J64" s="181"/>
      <c r="K64" s="181">
        <f>'将来負担比率（分子）の構造'!L$43</f>
        <v>35062</v>
      </c>
      <c r="L64" s="181"/>
      <c r="M64" s="181"/>
      <c r="N64" s="181">
        <f>'将来負担比率（分子）の構造'!M$43</f>
        <v>33443</v>
      </c>
      <c r="O64" s="181"/>
      <c r="P64" s="181"/>
    </row>
    <row r="65" spans="1:16" x14ac:dyDescent="0.15">
      <c r="A65" s="181" t="s">
        <v>32</v>
      </c>
      <c r="B65" s="181">
        <f>'将来負担比率（分子）の構造'!I$42</f>
        <v>9140</v>
      </c>
      <c r="C65" s="181"/>
      <c r="D65" s="181"/>
      <c r="E65" s="181">
        <f>'将来負担比率（分子）の構造'!J$42</f>
        <v>8722</v>
      </c>
      <c r="F65" s="181"/>
      <c r="G65" s="181"/>
      <c r="H65" s="181">
        <f>'将来負担比率（分子）の構造'!K$42</f>
        <v>7946</v>
      </c>
      <c r="I65" s="181"/>
      <c r="J65" s="181"/>
      <c r="K65" s="181">
        <f>'将来負担比率（分子）の構造'!L$42</f>
        <v>6547</v>
      </c>
      <c r="L65" s="181"/>
      <c r="M65" s="181"/>
      <c r="N65" s="181">
        <f>'将来負担比率（分子）の構造'!M$42</f>
        <v>5290</v>
      </c>
      <c r="O65" s="181"/>
      <c r="P65" s="181"/>
    </row>
    <row r="66" spans="1:16" x14ac:dyDescent="0.15">
      <c r="A66" s="181" t="s">
        <v>31</v>
      </c>
      <c r="B66" s="181">
        <f>'将来負担比率（分子）の構造'!I$41</f>
        <v>146868</v>
      </c>
      <c r="C66" s="181"/>
      <c r="D66" s="181"/>
      <c r="E66" s="181">
        <f>'将来負担比率（分子）の構造'!J$41</f>
        <v>143840</v>
      </c>
      <c r="F66" s="181"/>
      <c r="G66" s="181"/>
      <c r="H66" s="181">
        <f>'将来負担比率（分子）の構造'!K$41</f>
        <v>142163</v>
      </c>
      <c r="I66" s="181"/>
      <c r="J66" s="181"/>
      <c r="K66" s="181">
        <f>'将来負担比率（分子）の構造'!L$41</f>
        <v>137751</v>
      </c>
      <c r="L66" s="181"/>
      <c r="M66" s="181"/>
      <c r="N66" s="181">
        <f>'将来負担比率（分子）の構造'!M$41</f>
        <v>138666</v>
      </c>
      <c r="O66" s="181"/>
      <c r="P66" s="181"/>
    </row>
    <row r="67" spans="1:16" x14ac:dyDescent="0.15">
      <c r="A67" s="181" t="s">
        <v>75</v>
      </c>
      <c r="B67" s="181" t="e">
        <f>NA()</f>
        <v>#N/A</v>
      </c>
      <c r="C67" s="181">
        <f>IF(ISNUMBER('将来負担比率（分子）の構造'!I$53), IF('将来負担比率（分子）の構造'!I$53 &lt; 0, 0, '将来負担比率（分子）の構造'!I$53), NA())</f>
        <v>24789</v>
      </c>
      <c r="D67" s="181" t="e">
        <f>NA()</f>
        <v>#N/A</v>
      </c>
      <c r="E67" s="181" t="e">
        <f>NA()</f>
        <v>#N/A</v>
      </c>
      <c r="F67" s="181">
        <f>IF(ISNUMBER('将来負担比率（分子）の構造'!J$53), IF('将来負担比率（分子）の構造'!J$53 &lt; 0, 0, '将来負担比率（分子）の構造'!J$53), NA())</f>
        <v>16299</v>
      </c>
      <c r="G67" s="181" t="e">
        <f>NA()</f>
        <v>#N/A</v>
      </c>
      <c r="H67" s="181" t="e">
        <f>NA()</f>
        <v>#N/A</v>
      </c>
      <c r="I67" s="181">
        <f>IF(ISNUMBER('将来負担比率（分子）の構造'!K$53), IF('将来負担比率（分子）の構造'!K$53 &lt; 0, 0, '将来負担比率（分子）の構造'!K$53), NA())</f>
        <v>7446</v>
      </c>
      <c r="J67" s="181" t="e">
        <f>NA()</f>
        <v>#N/A</v>
      </c>
      <c r="K67" s="181" t="e">
        <f>NA()</f>
        <v>#N/A</v>
      </c>
      <c r="L67" s="181">
        <f>IF(ISNUMBER('将来負担比率（分子）の構造'!L$53), IF('将来負担比率（分子）の構造'!L$53 &lt; 0, 0, '将来負担比率（分子）の構造'!L$53), NA())</f>
        <v>5409</v>
      </c>
      <c r="M67" s="181" t="e">
        <f>NA()</f>
        <v>#N/A</v>
      </c>
      <c r="N67" s="181" t="e">
        <f>NA()</f>
        <v>#N/A</v>
      </c>
      <c r="O67" s="181">
        <f>IF(ISNUMBER('将来負担比率（分子）の構造'!M$53), IF('将来負担比率（分子）の構造'!M$53 &lt; 0, 0, '将来負担比率（分子）の構造'!M$53), NA())</f>
        <v>5559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22495</v>
      </c>
      <c r="C72" s="185">
        <f>基金残高に係る経年分析!G55</f>
        <v>17558</v>
      </c>
      <c r="D72" s="185">
        <f>基金残高に係る経年分析!H55</f>
        <v>17864</v>
      </c>
    </row>
    <row r="73" spans="1:16" x14ac:dyDescent="0.15">
      <c r="A73" s="184" t="s">
        <v>78</v>
      </c>
      <c r="B73" s="185">
        <f>基金残高に係る経年分析!F56</f>
        <v>3517</v>
      </c>
      <c r="C73" s="185">
        <f>基金残高に係る経年分析!G56</f>
        <v>3504</v>
      </c>
      <c r="D73" s="185">
        <f>基金残高に係る経年分析!H56</f>
        <v>3496</v>
      </c>
    </row>
    <row r="74" spans="1:16" x14ac:dyDescent="0.15">
      <c r="A74" s="184" t="s">
        <v>79</v>
      </c>
      <c r="B74" s="185">
        <f>基金残高に係る経年分析!F57</f>
        <v>6843</v>
      </c>
      <c r="C74" s="185">
        <f>基金残高に係る経年分析!G57</f>
        <v>7272</v>
      </c>
      <c r="D74" s="185">
        <f>基金残高に係る経年分析!H57</f>
        <v>8253</v>
      </c>
    </row>
  </sheetData>
  <sheetProtection algorithmName="SHA-512" hashValue="sEPyTeatYdrQbOn+Fgv/XffnBP1gDt/CDWZaVV3XepH0/xifjUyxUXB1YD8sAaf3Hx/LM5JWqUtJKVGRIreR6A==" saltValue="FhzU0/q+UvXVHas7bluK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4" t="s">
        <v>211</v>
      </c>
      <c r="DI1" s="625"/>
      <c r="DJ1" s="625"/>
      <c r="DK1" s="625"/>
      <c r="DL1" s="625"/>
      <c r="DM1" s="625"/>
      <c r="DN1" s="626"/>
      <c r="DO1" s="226"/>
      <c r="DP1" s="624" t="s">
        <v>212</v>
      </c>
      <c r="DQ1" s="625"/>
      <c r="DR1" s="625"/>
      <c r="DS1" s="625"/>
      <c r="DT1" s="625"/>
      <c r="DU1" s="625"/>
      <c r="DV1" s="625"/>
      <c r="DW1" s="625"/>
      <c r="DX1" s="625"/>
      <c r="DY1" s="625"/>
      <c r="DZ1" s="625"/>
      <c r="EA1" s="625"/>
      <c r="EB1" s="625"/>
      <c r="EC1" s="626"/>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7" t="s">
        <v>214</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7" t="s">
        <v>215</v>
      </c>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9"/>
      <c r="CD3" s="630" t="s">
        <v>216</v>
      </c>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2"/>
    </row>
    <row r="4" spans="2:143" ht="11.25" customHeight="1" x14ac:dyDescent="0.15">
      <c r="B4" s="627" t="s">
        <v>1</v>
      </c>
      <c r="C4" s="628"/>
      <c r="D4" s="628"/>
      <c r="E4" s="628"/>
      <c r="F4" s="628"/>
      <c r="G4" s="628"/>
      <c r="H4" s="628"/>
      <c r="I4" s="628"/>
      <c r="J4" s="628"/>
      <c r="K4" s="628"/>
      <c r="L4" s="628"/>
      <c r="M4" s="628"/>
      <c r="N4" s="628"/>
      <c r="O4" s="628"/>
      <c r="P4" s="628"/>
      <c r="Q4" s="629"/>
      <c r="R4" s="627" t="s">
        <v>217</v>
      </c>
      <c r="S4" s="628"/>
      <c r="T4" s="628"/>
      <c r="U4" s="628"/>
      <c r="V4" s="628"/>
      <c r="W4" s="628"/>
      <c r="X4" s="628"/>
      <c r="Y4" s="629"/>
      <c r="Z4" s="627" t="s">
        <v>218</v>
      </c>
      <c r="AA4" s="628"/>
      <c r="AB4" s="628"/>
      <c r="AC4" s="629"/>
      <c r="AD4" s="627" t="s">
        <v>219</v>
      </c>
      <c r="AE4" s="628"/>
      <c r="AF4" s="628"/>
      <c r="AG4" s="628"/>
      <c r="AH4" s="628"/>
      <c r="AI4" s="628"/>
      <c r="AJ4" s="628"/>
      <c r="AK4" s="629"/>
      <c r="AL4" s="627" t="s">
        <v>218</v>
      </c>
      <c r="AM4" s="628"/>
      <c r="AN4" s="628"/>
      <c r="AO4" s="629"/>
      <c r="AP4" s="633" t="s">
        <v>220</v>
      </c>
      <c r="AQ4" s="633"/>
      <c r="AR4" s="633"/>
      <c r="AS4" s="633"/>
      <c r="AT4" s="633"/>
      <c r="AU4" s="633"/>
      <c r="AV4" s="633"/>
      <c r="AW4" s="633"/>
      <c r="AX4" s="633"/>
      <c r="AY4" s="633"/>
      <c r="AZ4" s="633"/>
      <c r="BA4" s="633"/>
      <c r="BB4" s="633"/>
      <c r="BC4" s="633"/>
      <c r="BD4" s="633"/>
      <c r="BE4" s="633"/>
      <c r="BF4" s="633"/>
      <c r="BG4" s="633" t="s">
        <v>221</v>
      </c>
      <c r="BH4" s="633"/>
      <c r="BI4" s="633"/>
      <c r="BJ4" s="633"/>
      <c r="BK4" s="633"/>
      <c r="BL4" s="633"/>
      <c r="BM4" s="633"/>
      <c r="BN4" s="633"/>
      <c r="BO4" s="633" t="s">
        <v>218</v>
      </c>
      <c r="BP4" s="633"/>
      <c r="BQ4" s="633"/>
      <c r="BR4" s="633"/>
      <c r="BS4" s="633" t="s">
        <v>222</v>
      </c>
      <c r="BT4" s="633"/>
      <c r="BU4" s="633"/>
      <c r="BV4" s="633"/>
      <c r="BW4" s="633"/>
      <c r="BX4" s="633"/>
      <c r="BY4" s="633"/>
      <c r="BZ4" s="633"/>
      <c r="CA4" s="633"/>
      <c r="CB4" s="633"/>
      <c r="CD4" s="630" t="s">
        <v>223</v>
      </c>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2"/>
    </row>
    <row r="5" spans="2:143" s="230" customFormat="1" ht="11.25" customHeight="1" x14ac:dyDescent="0.15">
      <c r="B5" s="634" t="s">
        <v>224</v>
      </c>
      <c r="C5" s="635"/>
      <c r="D5" s="635"/>
      <c r="E5" s="635"/>
      <c r="F5" s="635"/>
      <c r="G5" s="635"/>
      <c r="H5" s="635"/>
      <c r="I5" s="635"/>
      <c r="J5" s="635"/>
      <c r="K5" s="635"/>
      <c r="L5" s="635"/>
      <c r="M5" s="635"/>
      <c r="N5" s="635"/>
      <c r="O5" s="635"/>
      <c r="P5" s="635"/>
      <c r="Q5" s="636"/>
      <c r="R5" s="637">
        <v>87652717</v>
      </c>
      <c r="S5" s="638"/>
      <c r="T5" s="638"/>
      <c r="U5" s="638"/>
      <c r="V5" s="638"/>
      <c r="W5" s="638"/>
      <c r="X5" s="638"/>
      <c r="Y5" s="639"/>
      <c r="Z5" s="640">
        <v>36.6</v>
      </c>
      <c r="AA5" s="640"/>
      <c r="AB5" s="640"/>
      <c r="AC5" s="640"/>
      <c r="AD5" s="641">
        <v>79908245</v>
      </c>
      <c r="AE5" s="641"/>
      <c r="AF5" s="641"/>
      <c r="AG5" s="641"/>
      <c r="AH5" s="641"/>
      <c r="AI5" s="641"/>
      <c r="AJ5" s="641"/>
      <c r="AK5" s="641"/>
      <c r="AL5" s="642">
        <v>83</v>
      </c>
      <c r="AM5" s="643"/>
      <c r="AN5" s="643"/>
      <c r="AO5" s="644"/>
      <c r="AP5" s="634" t="s">
        <v>225</v>
      </c>
      <c r="AQ5" s="635"/>
      <c r="AR5" s="635"/>
      <c r="AS5" s="635"/>
      <c r="AT5" s="635"/>
      <c r="AU5" s="635"/>
      <c r="AV5" s="635"/>
      <c r="AW5" s="635"/>
      <c r="AX5" s="635"/>
      <c r="AY5" s="635"/>
      <c r="AZ5" s="635"/>
      <c r="BA5" s="635"/>
      <c r="BB5" s="635"/>
      <c r="BC5" s="635"/>
      <c r="BD5" s="635"/>
      <c r="BE5" s="635"/>
      <c r="BF5" s="636"/>
      <c r="BG5" s="648">
        <v>78568477</v>
      </c>
      <c r="BH5" s="649"/>
      <c r="BI5" s="649"/>
      <c r="BJ5" s="649"/>
      <c r="BK5" s="649"/>
      <c r="BL5" s="649"/>
      <c r="BM5" s="649"/>
      <c r="BN5" s="650"/>
      <c r="BO5" s="651">
        <v>89.6</v>
      </c>
      <c r="BP5" s="651"/>
      <c r="BQ5" s="651"/>
      <c r="BR5" s="651"/>
      <c r="BS5" s="652">
        <v>763294</v>
      </c>
      <c r="BT5" s="652"/>
      <c r="BU5" s="652"/>
      <c r="BV5" s="652"/>
      <c r="BW5" s="652"/>
      <c r="BX5" s="652"/>
      <c r="BY5" s="652"/>
      <c r="BZ5" s="652"/>
      <c r="CA5" s="652"/>
      <c r="CB5" s="656"/>
      <c r="CD5" s="630" t="s">
        <v>220</v>
      </c>
      <c r="CE5" s="631"/>
      <c r="CF5" s="631"/>
      <c r="CG5" s="631"/>
      <c r="CH5" s="631"/>
      <c r="CI5" s="631"/>
      <c r="CJ5" s="631"/>
      <c r="CK5" s="631"/>
      <c r="CL5" s="631"/>
      <c r="CM5" s="631"/>
      <c r="CN5" s="631"/>
      <c r="CO5" s="631"/>
      <c r="CP5" s="631"/>
      <c r="CQ5" s="632"/>
      <c r="CR5" s="630" t="s">
        <v>226</v>
      </c>
      <c r="CS5" s="631"/>
      <c r="CT5" s="631"/>
      <c r="CU5" s="631"/>
      <c r="CV5" s="631"/>
      <c r="CW5" s="631"/>
      <c r="CX5" s="631"/>
      <c r="CY5" s="632"/>
      <c r="CZ5" s="630" t="s">
        <v>218</v>
      </c>
      <c r="DA5" s="631"/>
      <c r="DB5" s="631"/>
      <c r="DC5" s="632"/>
      <c r="DD5" s="630" t="s">
        <v>227</v>
      </c>
      <c r="DE5" s="631"/>
      <c r="DF5" s="631"/>
      <c r="DG5" s="631"/>
      <c r="DH5" s="631"/>
      <c r="DI5" s="631"/>
      <c r="DJ5" s="631"/>
      <c r="DK5" s="631"/>
      <c r="DL5" s="631"/>
      <c r="DM5" s="631"/>
      <c r="DN5" s="631"/>
      <c r="DO5" s="631"/>
      <c r="DP5" s="632"/>
      <c r="DQ5" s="630" t="s">
        <v>228</v>
      </c>
      <c r="DR5" s="631"/>
      <c r="DS5" s="631"/>
      <c r="DT5" s="631"/>
      <c r="DU5" s="631"/>
      <c r="DV5" s="631"/>
      <c r="DW5" s="631"/>
      <c r="DX5" s="631"/>
      <c r="DY5" s="631"/>
      <c r="DZ5" s="631"/>
      <c r="EA5" s="631"/>
      <c r="EB5" s="631"/>
      <c r="EC5" s="632"/>
    </row>
    <row r="6" spans="2:143" ht="11.25" customHeight="1" x14ac:dyDescent="0.15">
      <c r="B6" s="645" t="s">
        <v>229</v>
      </c>
      <c r="C6" s="646"/>
      <c r="D6" s="646"/>
      <c r="E6" s="646"/>
      <c r="F6" s="646"/>
      <c r="G6" s="646"/>
      <c r="H6" s="646"/>
      <c r="I6" s="646"/>
      <c r="J6" s="646"/>
      <c r="K6" s="646"/>
      <c r="L6" s="646"/>
      <c r="M6" s="646"/>
      <c r="N6" s="646"/>
      <c r="O6" s="646"/>
      <c r="P6" s="646"/>
      <c r="Q6" s="647"/>
      <c r="R6" s="648">
        <v>855344</v>
      </c>
      <c r="S6" s="649"/>
      <c r="T6" s="649"/>
      <c r="U6" s="649"/>
      <c r="V6" s="649"/>
      <c r="W6" s="649"/>
      <c r="X6" s="649"/>
      <c r="Y6" s="650"/>
      <c r="Z6" s="651">
        <v>0.4</v>
      </c>
      <c r="AA6" s="651"/>
      <c r="AB6" s="651"/>
      <c r="AC6" s="651"/>
      <c r="AD6" s="652">
        <v>855344</v>
      </c>
      <c r="AE6" s="652"/>
      <c r="AF6" s="652"/>
      <c r="AG6" s="652"/>
      <c r="AH6" s="652"/>
      <c r="AI6" s="652"/>
      <c r="AJ6" s="652"/>
      <c r="AK6" s="652"/>
      <c r="AL6" s="653">
        <v>0.9</v>
      </c>
      <c r="AM6" s="654"/>
      <c r="AN6" s="654"/>
      <c r="AO6" s="655"/>
      <c r="AP6" s="645" t="s">
        <v>230</v>
      </c>
      <c r="AQ6" s="646"/>
      <c r="AR6" s="646"/>
      <c r="AS6" s="646"/>
      <c r="AT6" s="646"/>
      <c r="AU6" s="646"/>
      <c r="AV6" s="646"/>
      <c r="AW6" s="646"/>
      <c r="AX6" s="646"/>
      <c r="AY6" s="646"/>
      <c r="AZ6" s="646"/>
      <c r="BA6" s="646"/>
      <c r="BB6" s="646"/>
      <c r="BC6" s="646"/>
      <c r="BD6" s="646"/>
      <c r="BE6" s="646"/>
      <c r="BF6" s="647"/>
      <c r="BG6" s="648">
        <v>78568477</v>
      </c>
      <c r="BH6" s="649"/>
      <c r="BI6" s="649"/>
      <c r="BJ6" s="649"/>
      <c r="BK6" s="649"/>
      <c r="BL6" s="649"/>
      <c r="BM6" s="649"/>
      <c r="BN6" s="650"/>
      <c r="BO6" s="651">
        <v>89.6</v>
      </c>
      <c r="BP6" s="651"/>
      <c r="BQ6" s="651"/>
      <c r="BR6" s="651"/>
      <c r="BS6" s="652">
        <v>763294</v>
      </c>
      <c r="BT6" s="652"/>
      <c r="BU6" s="652"/>
      <c r="BV6" s="652"/>
      <c r="BW6" s="652"/>
      <c r="BX6" s="652"/>
      <c r="BY6" s="652"/>
      <c r="BZ6" s="652"/>
      <c r="CA6" s="652"/>
      <c r="CB6" s="656"/>
      <c r="CD6" s="659" t="s">
        <v>231</v>
      </c>
      <c r="CE6" s="660"/>
      <c r="CF6" s="660"/>
      <c r="CG6" s="660"/>
      <c r="CH6" s="660"/>
      <c r="CI6" s="660"/>
      <c r="CJ6" s="660"/>
      <c r="CK6" s="660"/>
      <c r="CL6" s="660"/>
      <c r="CM6" s="660"/>
      <c r="CN6" s="660"/>
      <c r="CO6" s="660"/>
      <c r="CP6" s="660"/>
      <c r="CQ6" s="661"/>
      <c r="CR6" s="648">
        <v>777958</v>
      </c>
      <c r="CS6" s="649"/>
      <c r="CT6" s="649"/>
      <c r="CU6" s="649"/>
      <c r="CV6" s="649"/>
      <c r="CW6" s="649"/>
      <c r="CX6" s="649"/>
      <c r="CY6" s="650"/>
      <c r="CZ6" s="642">
        <v>0.3</v>
      </c>
      <c r="DA6" s="643"/>
      <c r="DB6" s="643"/>
      <c r="DC6" s="662"/>
      <c r="DD6" s="657" t="s">
        <v>136</v>
      </c>
      <c r="DE6" s="649"/>
      <c r="DF6" s="649"/>
      <c r="DG6" s="649"/>
      <c r="DH6" s="649"/>
      <c r="DI6" s="649"/>
      <c r="DJ6" s="649"/>
      <c r="DK6" s="649"/>
      <c r="DL6" s="649"/>
      <c r="DM6" s="649"/>
      <c r="DN6" s="649"/>
      <c r="DO6" s="649"/>
      <c r="DP6" s="650"/>
      <c r="DQ6" s="657">
        <v>777952</v>
      </c>
      <c r="DR6" s="649"/>
      <c r="DS6" s="649"/>
      <c r="DT6" s="649"/>
      <c r="DU6" s="649"/>
      <c r="DV6" s="649"/>
      <c r="DW6" s="649"/>
      <c r="DX6" s="649"/>
      <c r="DY6" s="649"/>
      <c r="DZ6" s="649"/>
      <c r="EA6" s="649"/>
      <c r="EB6" s="649"/>
      <c r="EC6" s="658"/>
    </row>
    <row r="7" spans="2:143" ht="11.25" customHeight="1" x14ac:dyDescent="0.15">
      <c r="B7" s="645" t="s">
        <v>232</v>
      </c>
      <c r="C7" s="646"/>
      <c r="D7" s="646"/>
      <c r="E7" s="646"/>
      <c r="F7" s="646"/>
      <c r="G7" s="646"/>
      <c r="H7" s="646"/>
      <c r="I7" s="646"/>
      <c r="J7" s="646"/>
      <c r="K7" s="646"/>
      <c r="L7" s="646"/>
      <c r="M7" s="646"/>
      <c r="N7" s="646"/>
      <c r="O7" s="646"/>
      <c r="P7" s="646"/>
      <c r="Q7" s="647"/>
      <c r="R7" s="648">
        <v>117218</v>
      </c>
      <c r="S7" s="649"/>
      <c r="T7" s="649"/>
      <c r="U7" s="649"/>
      <c r="V7" s="649"/>
      <c r="W7" s="649"/>
      <c r="X7" s="649"/>
      <c r="Y7" s="650"/>
      <c r="Z7" s="651">
        <v>0</v>
      </c>
      <c r="AA7" s="651"/>
      <c r="AB7" s="651"/>
      <c r="AC7" s="651"/>
      <c r="AD7" s="652">
        <v>117218</v>
      </c>
      <c r="AE7" s="652"/>
      <c r="AF7" s="652"/>
      <c r="AG7" s="652"/>
      <c r="AH7" s="652"/>
      <c r="AI7" s="652"/>
      <c r="AJ7" s="652"/>
      <c r="AK7" s="652"/>
      <c r="AL7" s="653">
        <v>0.1</v>
      </c>
      <c r="AM7" s="654"/>
      <c r="AN7" s="654"/>
      <c r="AO7" s="655"/>
      <c r="AP7" s="645" t="s">
        <v>233</v>
      </c>
      <c r="AQ7" s="646"/>
      <c r="AR7" s="646"/>
      <c r="AS7" s="646"/>
      <c r="AT7" s="646"/>
      <c r="AU7" s="646"/>
      <c r="AV7" s="646"/>
      <c r="AW7" s="646"/>
      <c r="AX7" s="646"/>
      <c r="AY7" s="646"/>
      <c r="AZ7" s="646"/>
      <c r="BA7" s="646"/>
      <c r="BB7" s="646"/>
      <c r="BC7" s="646"/>
      <c r="BD7" s="646"/>
      <c r="BE7" s="646"/>
      <c r="BF7" s="647"/>
      <c r="BG7" s="648">
        <v>43433634</v>
      </c>
      <c r="BH7" s="649"/>
      <c r="BI7" s="649"/>
      <c r="BJ7" s="649"/>
      <c r="BK7" s="649"/>
      <c r="BL7" s="649"/>
      <c r="BM7" s="649"/>
      <c r="BN7" s="650"/>
      <c r="BO7" s="651">
        <v>49.6</v>
      </c>
      <c r="BP7" s="651"/>
      <c r="BQ7" s="651"/>
      <c r="BR7" s="651"/>
      <c r="BS7" s="652">
        <v>763294</v>
      </c>
      <c r="BT7" s="652"/>
      <c r="BU7" s="652"/>
      <c r="BV7" s="652"/>
      <c r="BW7" s="652"/>
      <c r="BX7" s="652"/>
      <c r="BY7" s="652"/>
      <c r="BZ7" s="652"/>
      <c r="CA7" s="652"/>
      <c r="CB7" s="656"/>
      <c r="CD7" s="663" t="s">
        <v>234</v>
      </c>
      <c r="CE7" s="664"/>
      <c r="CF7" s="664"/>
      <c r="CG7" s="664"/>
      <c r="CH7" s="664"/>
      <c r="CI7" s="664"/>
      <c r="CJ7" s="664"/>
      <c r="CK7" s="664"/>
      <c r="CL7" s="664"/>
      <c r="CM7" s="664"/>
      <c r="CN7" s="664"/>
      <c r="CO7" s="664"/>
      <c r="CP7" s="664"/>
      <c r="CQ7" s="665"/>
      <c r="CR7" s="648">
        <v>69052572</v>
      </c>
      <c r="CS7" s="649"/>
      <c r="CT7" s="649"/>
      <c r="CU7" s="649"/>
      <c r="CV7" s="649"/>
      <c r="CW7" s="649"/>
      <c r="CX7" s="649"/>
      <c r="CY7" s="650"/>
      <c r="CZ7" s="651">
        <v>29.5</v>
      </c>
      <c r="DA7" s="651"/>
      <c r="DB7" s="651"/>
      <c r="DC7" s="651"/>
      <c r="DD7" s="657">
        <v>5493348</v>
      </c>
      <c r="DE7" s="649"/>
      <c r="DF7" s="649"/>
      <c r="DG7" s="649"/>
      <c r="DH7" s="649"/>
      <c r="DI7" s="649"/>
      <c r="DJ7" s="649"/>
      <c r="DK7" s="649"/>
      <c r="DL7" s="649"/>
      <c r="DM7" s="649"/>
      <c r="DN7" s="649"/>
      <c r="DO7" s="649"/>
      <c r="DP7" s="650"/>
      <c r="DQ7" s="657">
        <v>14681136</v>
      </c>
      <c r="DR7" s="649"/>
      <c r="DS7" s="649"/>
      <c r="DT7" s="649"/>
      <c r="DU7" s="649"/>
      <c r="DV7" s="649"/>
      <c r="DW7" s="649"/>
      <c r="DX7" s="649"/>
      <c r="DY7" s="649"/>
      <c r="DZ7" s="649"/>
      <c r="EA7" s="649"/>
      <c r="EB7" s="649"/>
      <c r="EC7" s="658"/>
    </row>
    <row r="8" spans="2:143" ht="11.25" customHeight="1" x14ac:dyDescent="0.15">
      <c r="B8" s="645" t="s">
        <v>235</v>
      </c>
      <c r="C8" s="646"/>
      <c r="D8" s="646"/>
      <c r="E8" s="646"/>
      <c r="F8" s="646"/>
      <c r="G8" s="646"/>
      <c r="H8" s="646"/>
      <c r="I8" s="646"/>
      <c r="J8" s="646"/>
      <c r="K8" s="646"/>
      <c r="L8" s="646"/>
      <c r="M8" s="646"/>
      <c r="N8" s="646"/>
      <c r="O8" s="646"/>
      <c r="P8" s="646"/>
      <c r="Q8" s="647"/>
      <c r="R8" s="648">
        <v>656974</v>
      </c>
      <c r="S8" s="649"/>
      <c r="T8" s="649"/>
      <c r="U8" s="649"/>
      <c r="V8" s="649"/>
      <c r="W8" s="649"/>
      <c r="X8" s="649"/>
      <c r="Y8" s="650"/>
      <c r="Z8" s="651">
        <v>0.3</v>
      </c>
      <c r="AA8" s="651"/>
      <c r="AB8" s="651"/>
      <c r="AC8" s="651"/>
      <c r="AD8" s="652">
        <v>656974</v>
      </c>
      <c r="AE8" s="652"/>
      <c r="AF8" s="652"/>
      <c r="AG8" s="652"/>
      <c r="AH8" s="652"/>
      <c r="AI8" s="652"/>
      <c r="AJ8" s="652"/>
      <c r="AK8" s="652"/>
      <c r="AL8" s="653">
        <v>0.7</v>
      </c>
      <c r="AM8" s="654"/>
      <c r="AN8" s="654"/>
      <c r="AO8" s="655"/>
      <c r="AP8" s="645" t="s">
        <v>236</v>
      </c>
      <c r="AQ8" s="646"/>
      <c r="AR8" s="646"/>
      <c r="AS8" s="646"/>
      <c r="AT8" s="646"/>
      <c r="AU8" s="646"/>
      <c r="AV8" s="646"/>
      <c r="AW8" s="646"/>
      <c r="AX8" s="646"/>
      <c r="AY8" s="646"/>
      <c r="AZ8" s="646"/>
      <c r="BA8" s="646"/>
      <c r="BB8" s="646"/>
      <c r="BC8" s="646"/>
      <c r="BD8" s="646"/>
      <c r="BE8" s="646"/>
      <c r="BF8" s="647"/>
      <c r="BG8" s="648">
        <v>823116</v>
      </c>
      <c r="BH8" s="649"/>
      <c r="BI8" s="649"/>
      <c r="BJ8" s="649"/>
      <c r="BK8" s="649"/>
      <c r="BL8" s="649"/>
      <c r="BM8" s="649"/>
      <c r="BN8" s="650"/>
      <c r="BO8" s="651">
        <v>0.9</v>
      </c>
      <c r="BP8" s="651"/>
      <c r="BQ8" s="651"/>
      <c r="BR8" s="651"/>
      <c r="BS8" s="657" t="s">
        <v>237</v>
      </c>
      <c r="BT8" s="649"/>
      <c r="BU8" s="649"/>
      <c r="BV8" s="649"/>
      <c r="BW8" s="649"/>
      <c r="BX8" s="649"/>
      <c r="BY8" s="649"/>
      <c r="BZ8" s="649"/>
      <c r="CA8" s="649"/>
      <c r="CB8" s="658"/>
      <c r="CD8" s="663" t="s">
        <v>238</v>
      </c>
      <c r="CE8" s="664"/>
      <c r="CF8" s="664"/>
      <c r="CG8" s="664"/>
      <c r="CH8" s="664"/>
      <c r="CI8" s="664"/>
      <c r="CJ8" s="664"/>
      <c r="CK8" s="664"/>
      <c r="CL8" s="664"/>
      <c r="CM8" s="664"/>
      <c r="CN8" s="664"/>
      <c r="CO8" s="664"/>
      <c r="CP8" s="664"/>
      <c r="CQ8" s="665"/>
      <c r="CR8" s="648">
        <v>82230513</v>
      </c>
      <c r="CS8" s="649"/>
      <c r="CT8" s="649"/>
      <c r="CU8" s="649"/>
      <c r="CV8" s="649"/>
      <c r="CW8" s="649"/>
      <c r="CX8" s="649"/>
      <c r="CY8" s="650"/>
      <c r="CZ8" s="651">
        <v>35.1</v>
      </c>
      <c r="DA8" s="651"/>
      <c r="DB8" s="651"/>
      <c r="DC8" s="651"/>
      <c r="DD8" s="657">
        <v>2731259</v>
      </c>
      <c r="DE8" s="649"/>
      <c r="DF8" s="649"/>
      <c r="DG8" s="649"/>
      <c r="DH8" s="649"/>
      <c r="DI8" s="649"/>
      <c r="DJ8" s="649"/>
      <c r="DK8" s="649"/>
      <c r="DL8" s="649"/>
      <c r="DM8" s="649"/>
      <c r="DN8" s="649"/>
      <c r="DO8" s="649"/>
      <c r="DP8" s="650"/>
      <c r="DQ8" s="657">
        <v>38759785</v>
      </c>
      <c r="DR8" s="649"/>
      <c r="DS8" s="649"/>
      <c r="DT8" s="649"/>
      <c r="DU8" s="649"/>
      <c r="DV8" s="649"/>
      <c r="DW8" s="649"/>
      <c r="DX8" s="649"/>
      <c r="DY8" s="649"/>
      <c r="DZ8" s="649"/>
      <c r="EA8" s="649"/>
      <c r="EB8" s="649"/>
      <c r="EC8" s="658"/>
    </row>
    <row r="9" spans="2:143" ht="11.25" customHeight="1" x14ac:dyDescent="0.15">
      <c r="B9" s="645" t="s">
        <v>239</v>
      </c>
      <c r="C9" s="646"/>
      <c r="D9" s="646"/>
      <c r="E9" s="646"/>
      <c r="F9" s="646"/>
      <c r="G9" s="646"/>
      <c r="H9" s="646"/>
      <c r="I9" s="646"/>
      <c r="J9" s="646"/>
      <c r="K9" s="646"/>
      <c r="L9" s="646"/>
      <c r="M9" s="646"/>
      <c r="N9" s="646"/>
      <c r="O9" s="646"/>
      <c r="P9" s="646"/>
      <c r="Q9" s="647"/>
      <c r="R9" s="648">
        <v>759714</v>
      </c>
      <c r="S9" s="649"/>
      <c r="T9" s="649"/>
      <c r="U9" s="649"/>
      <c r="V9" s="649"/>
      <c r="W9" s="649"/>
      <c r="X9" s="649"/>
      <c r="Y9" s="650"/>
      <c r="Z9" s="651">
        <v>0.3</v>
      </c>
      <c r="AA9" s="651"/>
      <c r="AB9" s="651"/>
      <c r="AC9" s="651"/>
      <c r="AD9" s="652">
        <v>759714</v>
      </c>
      <c r="AE9" s="652"/>
      <c r="AF9" s="652"/>
      <c r="AG9" s="652"/>
      <c r="AH9" s="652"/>
      <c r="AI9" s="652"/>
      <c r="AJ9" s="652"/>
      <c r="AK9" s="652"/>
      <c r="AL9" s="653">
        <v>0.8</v>
      </c>
      <c r="AM9" s="654"/>
      <c r="AN9" s="654"/>
      <c r="AO9" s="655"/>
      <c r="AP9" s="645" t="s">
        <v>240</v>
      </c>
      <c r="AQ9" s="646"/>
      <c r="AR9" s="646"/>
      <c r="AS9" s="646"/>
      <c r="AT9" s="646"/>
      <c r="AU9" s="646"/>
      <c r="AV9" s="646"/>
      <c r="AW9" s="646"/>
      <c r="AX9" s="646"/>
      <c r="AY9" s="646"/>
      <c r="AZ9" s="646"/>
      <c r="BA9" s="646"/>
      <c r="BB9" s="646"/>
      <c r="BC9" s="646"/>
      <c r="BD9" s="646"/>
      <c r="BE9" s="646"/>
      <c r="BF9" s="647"/>
      <c r="BG9" s="648">
        <v>38868307</v>
      </c>
      <c r="BH9" s="649"/>
      <c r="BI9" s="649"/>
      <c r="BJ9" s="649"/>
      <c r="BK9" s="649"/>
      <c r="BL9" s="649"/>
      <c r="BM9" s="649"/>
      <c r="BN9" s="650"/>
      <c r="BO9" s="651">
        <v>44.3</v>
      </c>
      <c r="BP9" s="651"/>
      <c r="BQ9" s="651"/>
      <c r="BR9" s="651"/>
      <c r="BS9" s="657" t="s">
        <v>175</v>
      </c>
      <c r="BT9" s="649"/>
      <c r="BU9" s="649"/>
      <c r="BV9" s="649"/>
      <c r="BW9" s="649"/>
      <c r="BX9" s="649"/>
      <c r="BY9" s="649"/>
      <c r="BZ9" s="649"/>
      <c r="CA9" s="649"/>
      <c r="CB9" s="658"/>
      <c r="CD9" s="663" t="s">
        <v>241</v>
      </c>
      <c r="CE9" s="664"/>
      <c r="CF9" s="664"/>
      <c r="CG9" s="664"/>
      <c r="CH9" s="664"/>
      <c r="CI9" s="664"/>
      <c r="CJ9" s="664"/>
      <c r="CK9" s="664"/>
      <c r="CL9" s="664"/>
      <c r="CM9" s="664"/>
      <c r="CN9" s="664"/>
      <c r="CO9" s="664"/>
      <c r="CP9" s="664"/>
      <c r="CQ9" s="665"/>
      <c r="CR9" s="648">
        <v>16153596</v>
      </c>
      <c r="CS9" s="649"/>
      <c r="CT9" s="649"/>
      <c r="CU9" s="649"/>
      <c r="CV9" s="649"/>
      <c r="CW9" s="649"/>
      <c r="CX9" s="649"/>
      <c r="CY9" s="650"/>
      <c r="CZ9" s="651">
        <v>6.9</v>
      </c>
      <c r="DA9" s="651"/>
      <c r="DB9" s="651"/>
      <c r="DC9" s="651"/>
      <c r="DD9" s="657">
        <v>581928</v>
      </c>
      <c r="DE9" s="649"/>
      <c r="DF9" s="649"/>
      <c r="DG9" s="649"/>
      <c r="DH9" s="649"/>
      <c r="DI9" s="649"/>
      <c r="DJ9" s="649"/>
      <c r="DK9" s="649"/>
      <c r="DL9" s="649"/>
      <c r="DM9" s="649"/>
      <c r="DN9" s="649"/>
      <c r="DO9" s="649"/>
      <c r="DP9" s="650"/>
      <c r="DQ9" s="657">
        <v>12649513</v>
      </c>
      <c r="DR9" s="649"/>
      <c r="DS9" s="649"/>
      <c r="DT9" s="649"/>
      <c r="DU9" s="649"/>
      <c r="DV9" s="649"/>
      <c r="DW9" s="649"/>
      <c r="DX9" s="649"/>
      <c r="DY9" s="649"/>
      <c r="DZ9" s="649"/>
      <c r="EA9" s="649"/>
      <c r="EB9" s="649"/>
      <c r="EC9" s="658"/>
    </row>
    <row r="10" spans="2:143" ht="11.25" customHeight="1" x14ac:dyDescent="0.15">
      <c r="B10" s="645" t="s">
        <v>242</v>
      </c>
      <c r="C10" s="646"/>
      <c r="D10" s="646"/>
      <c r="E10" s="646"/>
      <c r="F10" s="646"/>
      <c r="G10" s="646"/>
      <c r="H10" s="646"/>
      <c r="I10" s="646"/>
      <c r="J10" s="646"/>
      <c r="K10" s="646"/>
      <c r="L10" s="646"/>
      <c r="M10" s="646"/>
      <c r="N10" s="646"/>
      <c r="O10" s="646"/>
      <c r="P10" s="646"/>
      <c r="Q10" s="647"/>
      <c r="R10" s="648" t="s">
        <v>237</v>
      </c>
      <c r="S10" s="649"/>
      <c r="T10" s="649"/>
      <c r="U10" s="649"/>
      <c r="V10" s="649"/>
      <c r="W10" s="649"/>
      <c r="X10" s="649"/>
      <c r="Y10" s="650"/>
      <c r="Z10" s="651" t="s">
        <v>136</v>
      </c>
      <c r="AA10" s="651"/>
      <c r="AB10" s="651"/>
      <c r="AC10" s="651"/>
      <c r="AD10" s="652" t="s">
        <v>175</v>
      </c>
      <c r="AE10" s="652"/>
      <c r="AF10" s="652"/>
      <c r="AG10" s="652"/>
      <c r="AH10" s="652"/>
      <c r="AI10" s="652"/>
      <c r="AJ10" s="652"/>
      <c r="AK10" s="652"/>
      <c r="AL10" s="653" t="s">
        <v>136</v>
      </c>
      <c r="AM10" s="654"/>
      <c r="AN10" s="654"/>
      <c r="AO10" s="655"/>
      <c r="AP10" s="645" t="s">
        <v>243</v>
      </c>
      <c r="AQ10" s="646"/>
      <c r="AR10" s="646"/>
      <c r="AS10" s="646"/>
      <c r="AT10" s="646"/>
      <c r="AU10" s="646"/>
      <c r="AV10" s="646"/>
      <c r="AW10" s="646"/>
      <c r="AX10" s="646"/>
      <c r="AY10" s="646"/>
      <c r="AZ10" s="646"/>
      <c r="BA10" s="646"/>
      <c r="BB10" s="646"/>
      <c r="BC10" s="646"/>
      <c r="BD10" s="646"/>
      <c r="BE10" s="646"/>
      <c r="BF10" s="647"/>
      <c r="BG10" s="648">
        <v>1244514</v>
      </c>
      <c r="BH10" s="649"/>
      <c r="BI10" s="649"/>
      <c r="BJ10" s="649"/>
      <c r="BK10" s="649"/>
      <c r="BL10" s="649"/>
      <c r="BM10" s="649"/>
      <c r="BN10" s="650"/>
      <c r="BO10" s="651">
        <v>1.4</v>
      </c>
      <c r="BP10" s="651"/>
      <c r="BQ10" s="651"/>
      <c r="BR10" s="651"/>
      <c r="BS10" s="657">
        <v>206728</v>
      </c>
      <c r="BT10" s="649"/>
      <c r="BU10" s="649"/>
      <c r="BV10" s="649"/>
      <c r="BW10" s="649"/>
      <c r="BX10" s="649"/>
      <c r="BY10" s="649"/>
      <c r="BZ10" s="649"/>
      <c r="CA10" s="649"/>
      <c r="CB10" s="658"/>
      <c r="CD10" s="663" t="s">
        <v>244</v>
      </c>
      <c r="CE10" s="664"/>
      <c r="CF10" s="664"/>
      <c r="CG10" s="664"/>
      <c r="CH10" s="664"/>
      <c r="CI10" s="664"/>
      <c r="CJ10" s="664"/>
      <c r="CK10" s="664"/>
      <c r="CL10" s="664"/>
      <c r="CM10" s="664"/>
      <c r="CN10" s="664"/>
      <c r="CO10" s="664"/>
      <c r="CP10" s="664"/>
      <c r="CQ10" s="665"/>
      <c r="CR10" s="648">
        <v>383105</v>
      </c>
      <c r="CS10" s="649"/>
      <c r="CT10" s="649"/>
      <c r="CU10" s="649"/>
      <c r="CV10" s="649"/>
      <c r="CW10" s="649"/>
      <c r="CX10" s="649"/>
      <c r="CY10" s="650"/>
      <c r="CZ10" s="651">
        <v>0.2</v>
      </c>
      <c r="DA10" s="651"/>
      <c r="DB10" s="651"/>
      <c r="DC10" s="651"/>
      <c r="DD10" s="657">
        <v>32233</v>
      </c>
      <c r="DE10" s="649"/>
      <c r="DF10" s="649"/>
      <c r="DG10" s="649"/>
      <c r="DH10" s="649"/>
      <c r="DI10" s="649"/>
      <c r="DJ10" s="649"/>
      <c r="DK10" s="649"/>
      <c r="DL10" s="649"/>
      <c r="DM10" s="649"/>
      <c r="DN10" s="649"/>
      <c r="DO10" s="649"/>
      <c r="DP10" s="650"/>
      <c r="DQ10" s="657">
        <v>299322</v>
      </c>
      <c r="DR10" s="649"/>
      <c r="DS10" s="649"/>
      <c r="DT10" s="649"/>
      <c r="DU10" s="649"/>
      <c r="DV10" s="649"/>
      <c r="DW10" s="649"/>
      <c r="DX10" s="649"/>
      <c r="DY10" s="649"/>
      <c r="DZ10" s="649"/>
      <c r="EA10" s="649"/>
      <c r="EB10" s="649"/>
      <c r="EC10" s="658"/>
    </row>
    <row r="11" spans="2:143" ht="11.25" customHeight="1" x14ac:dyDescent="0.15">
      <c r="B11" s="645" t="s">
        <v>245</v>
      </c>
      <c r="C11" s="646"/>
      <c r="D11" s="646"/>
      <c r="E11" s="646"/>
      <c r="F11" s="646"/>
      <c r="G11" s="646"/>
      <c r="H11" s="646"/>
      <c r="I11" s="646"/>
      <c r="J11" s="646"/>
      <c r="K11" s="646"/>
      <c r="L11" s="646"/>
      <c r="M11" s="646"/>
      <c r="N11" s="646"/>
      <c r="O11" s="646"/>
      <c r="P11" s="646"/>
      <c r="Q11" s="647"/>
      <c r="R11" s="648">
        <v>9444886</v>
      </c>
      <c r="S11" s="649"/>
      <c r="T11" s="649"/>
      <c r="U11" s="649"/>
      <c r="V11" s="649"/>
      <c r="W11" s="649"/>
      <c r="X11" s="649"/>
      <c r="Y11" s="650"/>
      <c r="Z11" s="653">
        <v>3.9</v>
      </c>
      <c r="AA11" s="654"/>
      <c r="AB11" s="654"/>
      <c r="AC11" s="666"/>
      <c r="AD11" s="657">
        <v>9444886</v>
      </c>
      <c r="AE11" s="649"/>
      <c r="AF11" s="649"/>
      <c r="AG11" s="649"/>
      <c r="AH11" s="649"/>
      <c r="AI11" s="649"/>
      <c r="AJ11" s="649"/>
      <c r="AK11" s="650"/>
      <c r="AL11" s="653">
        <v>9.8000000000000007</v>
      </c>
      <c r="AM11" s="654"/>
      <c r="AN11" s="654"/>
      <c r="AO11" s="655"/>
      <c r="AP11" s="645" t="s">
        <v>246</v>
      </c>
      <c r="AQ11" s="646"/>
      <c r="AR11" s="646"/>
      <c r="AS11" s="646"/>
      <c r="AT11" s="646"/>
      <c r="AU11" s="646"/>
      <c r="AV11" s="646"/>
      <c r="AW11" s="646"/>
      <c r="AX11" s="646"/>
      <c r="AY11" s="646"/>
      <c r="AZ11" s="646"/>
      <c r="BA11" s="646"/>
      <c r="BB11" s="646"/>
      <c r="BC11" s="646"/>
      <c r="BD11" s="646"/>
      <c r="BE11" s="646"/>
      <c r="BF11" s="647"/>
      <c r="BG11" s="648">
        <v>2497697</v>
      </c>
      <c r="BH11" s="649"/>
      <c r="BI11" s="649"/>
      <c r="BJ11" s="649"/>
      <c r="BK11" s="649"/>
      <c r="BL11" s="649"/>
      <c r="BM11" s="649"/>
      <c r="BN11" s="650"/>
      <c r="BO11" s="651">
        <v>2.8</v>
      </c>
      <c r="BP11" s="651"/>
      <c r="BQ11" s="651"/>
      <c r="BR11" s="651"/>
      <c r="BS11" s="657">
        <v>556566</v>
      </c>
      <c r="BT11" s="649"/>
      <c r="BU11" s="649"/>
      <c r="BV11" s="649"/>
      <c r="BW11" s="649"/>
      <c r="BX11" s="649"/>
      <c r="BY11" s="649"/>
      <c r="BZ11" s="649"/>
      <c r="CA11" s="649"/>
      <c r="CB11" s="658"/>
      <c r="CD11" s="663" t="s">
        <v>247</v>
      </c>
      <c r="CE11" s="664"/>
      <c r="CF11" s="664"/>
      <c r="CG11" s="664"/>
      <c r="CH11" s="664"/>
      <c r="CI11" s="664"/>
      <c r="CJ11" s="664"/>
      <c r="CK11" s="664"/>
      <c r="CL11" s="664"/>
      <c r="CM11" s="664"/>
      <c r="CN11" s="664"/>
      <c r="CO11" s="664"/>
      <c r="CP11" s="664"/>
      <c r="CQ11" s="665"/>
      <c r="CR11" s="648">
        <v>181038</v>
      </c>
      <c r="CS11" s="649"/>
      <c r="CT11" s="649"/>
      <c r="CU11" s="649"/>
      <c r="CV11" s="649"/>
      <c r="CW11" s="649"/>
      <c r="CX11" s="649"/>
      <c r="CY11" s="650"/>
      <c r="CZ11" s="651">
        <v>0.1</v>
      </c>
      <c r="DA11" s="651"/>
      <c r="DB11" s="651"/>
      <c r="DC11" s="651"/>
      <c r="DD11" s="657">
        <v>12217</v>
      </c>
      <c r="DE11" s="649"/>
      <c r="DF11" s="649"/>
      <c r="DG11" s="649"/>
      <c r="DH11" s="649"/>
      <c r="DI11" s="649"/>
      <c r="DJ11" s="649"/>
      <c r="DK11" s="649"/>
      <c r="DL11" s="649"/>
      <c r="DM11" s="649"/>
      <c r="DN11" s="649"/>
      <c r="DO11" s="649"/>
      <c r="DP11" s="650"/>
      <c r="DQ11" s="657">
        <v>167771</v>
      </c>
      <c r="DR11" s="649"/>
      <c r="DS11" s="649"/>
      <c r="DT11" s="649"/>
      <c r="DU11" s="649"/>
      <c r="DV11" s="649"/>
      <c r="DW11" s="649"/>
      <c r="DX11" s="649"/>
      <c r="DY11" s="649"/>
      <c r="DZ11" s="649"/>
      <c r="EA11" s="649"/>
      <c r="EB11" s="649"/>
      <c r="EC11" s="658"/>
    </row>
    <row r="12" spans="2:143" ht="11.25" customHeight="1" x14ac:dyDescent="0.15">
      <c r="B12" s="645" t="s">
        <v>248</v>
      </c>
      <c r="C12" s="646"/>
      <c r="D12" s="646"/>
      <c r="E12" s="646"/>
      <c r="F12" s="646"/>
      <c r="G12" s="646"/>
      <c r="H12" s="646"/>
      <c r="I12" s="646"/>
      <c r="J12" s="646"/>
      <c r="K12" s="646"/>
      <c r="L12" s="646"/>
      <c r="M12" s="646"/>
      <c r="N12" s="646"/>
      <c r="O12" s="646"/>
      <c r="P12" s="646"/>
      <c r="Q12" s="647"/>
      <c r="R12" s="648">
        <v>126178</v>
      </c>
      <c r="S12" s="649"/>
      <c r="T12" s="649"/>
      <c r="U12" s="649"/>
      <c r="V12" s="649"/>
      <c r="W12" s="649"/>
      <c r="X12" s="649"/>
      <c r="Y12" s="650"/>
      <c r="Z12" s="651">
        <v>0.1</v>
      </c>
      <c r="AA12" s="651"/>
      <c r="AB12" s="651"/>
      <c r="AC12" s="651"/>
      <c r="AD12" s="652">
        <v>126178</v>
      </c>
      <c r="AE12" s="652"/>
      <c r="AF12" s="652"/>
      <c r="AG12" s="652"/>
      <c r="AH12" s="652"/>
      <c r="AI12" s="652"/>
      <c r="AJ12" s="652"/>
      <c r="AK12" s="652"/>
      <c r="AL12" s="653">
        <v>0.1</v>
      </c>
      <c r="AM12" s="654"/>
      <c r="AN12" s="654"/>
      <c r="AO12" s="655"/>
      <c r="AP12" s="645" t="s">
        <v>249</v>
      </c>
      <c r="AQ12" s="646"/>
      <c r="AR12" s="646"/>
      <c r="AS12" s="646"/>
      <c r="AT12" s="646"/>
      <c r="AU12" s="646"/>
      <c r="AV12" s="646"/>
      <c r="AW12" s="646"/>
      <c r="AX12" s="646"/>
      <c r="AY12" s="646"/>
      <c r="AZ12" s="646"/>
      <c r="BA12" s="646"/>
      <c r="BB12" s="646"/>
      <c r="BC12" s="646"/>
      <c r="BD12" s="646"/>
      <c r="BE12" s="646"/>
      <c r="BF12" s="647"/>
      <c r="BG12" s="648">
        <v>32656146</v>
      </c>
      <c r="BH12" s="649"/>
      <c r="BI12" s="649"/>
      <c r="BJ12" s="649"/>
      <c r="BK12" s="649"/>
      <c r="BL12" s="649"/>
      <c r="BM12" s="649"/>
      <c r="BN12" s="650"/>
      <c r="BO12" s="651">
        <v>37.299999999999997</v>
      </c>
      <c r="BP12" s="651"/>
      <c r="BQ12" s="651"/>
      <c r="BR12" s="651"/>
      <c r="BS12" s="657" t="s">
        <v>237</v>
      </c>
      <c r="BT12" s="649"/>
      <c r="BU12" s="649"/>
      <c r="BV12" s="649"/>
      <c r="BW12" s="649"/>
      <c r="BX12" s="649"/>
      <c r="BY12" s="649"/>
      <c r="BZ12" s="649"/>
      <c r="CA12" s="649"/>
      <c r="CB12" s="658"/>
      <c r="CD12" s="663" t="s">
        <v>250</v>
      </c>
      <c r="CE12" s="664"/>
      <c r="CF12" s="664"/>
      <c r="CG12" s="664"/>
      <c r="CH12" s="664"/>
      <c r="CI12" s="664"/>
      <c r="CJ12" s="664"/>
      <c r="CK12" s="664"/>
      <c r="CL12" s="664"/>
      <c r="CM12" s="664"/>
      <c r="CN12" s="664"/>
      <c r="CO12" s="664"/>
      <c r="CP12" s="664"/>
      <c r="CQ12" s="665"/>
      <c r="CR12" s="648">
        <v>1535369</v>
      </c>
      <c r="CS12" s="649"/>
      <c r="CT12" s="649"/>
      <c r="CU12" s="649"/>
      <c r="CV12" s="649"/>
      <c r="CW12" s="649"/>
      <c r="CX12" s="649"/>
      <c r="CY12" s="650"/>
      <c r="CZ12" s="651">
        <v>0.7</v>
      </c>
      <c r="DA12" s="651"/>
      <c r="DB12" s="651"/>
      <c r="DC12" s="651"/>
      <c r="DD12" s="657">
        <v>20076</v>
      </c>
      <c r="DE12" s="649"/>
      <c r="DF12" s="649"/>
      <c r="DG12" s="649"/>
      <c r="DH12" s="649"/>
      <c r="DI12" s="649"/>
      <c r="DJ12" s="649"/>
      <c r="DK12" s="649"/>
      <c r="DL12" s="649"/>
      <c r="DM12" s="649"/>
      <c r="DN12" s="649"/>
      <c r="DO12" s="649"/>
      <c r="DP12" s="650"/>
      <c r="DQ12" s="657">
        <v>1342395</v>
      </c>
      <c r="DR12" s="649"/>
      <c r="DS12" s="649"/>
      <c r="DT12" s="649"/>
      <c r="DU12" s="649"/>
      <c r="DV12" s="649"/>
      <c r="DW12" s="649"/>
      <c r="DX12" s="649"/>
      <c r="DY12" s="649"/>
      <c r="DZ12" s="649"/>
      <c r="EA12" s="649"/>
      <c r="EB12" s="649"/>
      <c r="EC12" s="658"/>
    </row>
    <row r="13" spans="2:143" ht="11.25" customHeight="1" x14ac:dyDescent="0.15">
      <c r="B13" s="645" t="s">
        <v>251</v>
      </c>
      <c r="C13" s="646"/>
      <c r="D13" s="646"/>
      <c r="E13" s="646"/>
      <c r="F13" s="646"/>
      <c r="G13" s="646"/>
      <c r="H13" s="646"/>
      <c r="I13" s="646"/>
      <c r="J13" s="646"/>
      <c r="K13" s="646"/>
      <c r="L13" s="646"/>
      <c r="M13" s="646"/>
      <c r="N13" s="646"/>
      <c r="O13" s="646"/>
      <c r="P13" s="646"/>
      <c r="Q13" s="647"/>
      <c r="R13" s="648" t="s">
        <v>237</v>
      </c>
      <c r="S13" s="649"/>
      <c r="T13" s="649"/>
      <c r="U13" s="649"/>
      <c r="V13" s="649"/>
      <c r="W13" s="649"/>
      <c r="X13" s="649"/>
      <c r="Y13" s="650"/>
      <c r="Z13" s="651" t="s">
        <v>237</v>
      </c>
      <c r="AA13" s="651"/>
      <c r="AB13" s="651"/>
      <c r="AC13" s="651"/>
      <c r="AD13" s="652" t="s">
        <v>175</v>
      </c>
      <c r="AE13" s="652"/>
      <c r="AF13" s="652"/>
      <c r="AG13" s="652"/>
      <c r="AH13" s="652"/>
      <c r="AI13" s="652"/>
      <c r="AJ13" s="652"/>
      <c r="AK13" s="652"/>
      <c r="AL13" s="653" t="s">
        <v>175</v>
      </c>
      <c r="AM13" s="654"/>
      <c r="AN13" s="654"/>
      <c r="AO13" s="655"/>
      <c r="AP13" s="645" t="s">
        <v>252</v>
      </c>
      <c r="AQ13" s="646"/>
      <c r="AR13" s="646"/>
      <c r="AS13" s="646"/>
      <c r="AT13" s="646"/>
      <c r="AU13" s="646"/>
      <c r="AV13" s="646"/>
      <c r="AW13" s="646"/>
      <c r="AX13" s="646"/>
      <c r="AY13" s="646"/>
      <c r="AZ13" s="646"/>
      <c r="BA13" s="646"/>
      <c r="BB13" s="646"/>
      <c r="BC13" s="646"/>
      <c r="BD13" s="646"/>
      <c r="BE13" s="646"/>
      <c r="BF13" s="647"/>
      <c r="BG13" s="648">
        <v>32390783</v>
      </c>
      <c r="BH13" s="649"/>
      <c r="BI13" s="649"/>
      <c r="BJ13" s="649"/>
      <c r="BK13" s="649"/>
      <c r="BL13" s="649"/>
      <c r="BM13" s="649"/>
      <c r="BN13" s="650"/>
      <c r="BO13" s="651">
        <v>37</v>
      </c>
      <c r="BP13" s="651"/>
      <c r="BQ13" s="651"/>
      <c r="BR13" s="651"/>
      <c r="BS13" s="657" t="s">
        <v>237</v>
      </c>
      <c r="BT13" s="649"/>
      <c r="BU13" s="649"/>
      <c r="BV13" s="649"/>
      <c r="BW13" s="649"/>
      <c r="BX13" s="649"/>
      <c r="BY13" s="649"/>
      <c r="BZ13" s="649"/>
      <c r="CA13" s="649"/>
      <c r="CB13" s="658"/>
      <c r="CD13" s="663" t="s">
        <v>253</v>
      </c>
      <c r="CE13" s="664"/>
      <c r="CF13" s="664"/>
      <c r="CG13" s="664"/>
      <c r="CH13" s="664"/>
      <c r="CI13" s="664"/>
      <c r="CJ13" s="664"/>
      <c r="CK13" s="664"/>
      <c r="CL13" s="664"/>
      <c r="CM13" s="664"/>
      <c r="CN13" s="664"/>
      <c r="CO13" s="664"/>
      <c r="CP13" s="664"/>
      <c r="CQ13" s="665"/>
      <c r="CR13" s="648">
        <v>14915994</v>
      </c>
      <c r="CS13" s="649"/>
      <c r="CT13" s="649"/>
      <c r="CU13" s="649"/>
      <c r="CV13" s="649"/>
      <c r="CW13" s="649"/>
      <c r="CX13" s="649"/>
      <c r="CY13" s="650"/>
      <c r="CZ13" s="651">
        <v>6.4</v>
      </c>
      <c r="DA13" s="651"/>
      <c r="DB13" s="651"/>
      <c r="DC13" s="651"/>
      <c r="DD13" s="657">
        <v>3840498</v>
      </c>
      <c r="DE13" s="649"/>
      <c r="DF13" s="649"/>
      <c r="DG13" s="649"/>
      <c r="DH13" s="649"/>
      <c r="DI13" s="649"/>
      <c r="DJ13" s="649"/>
      <c r="DK13" s="649"/>
      <c r="DL13" s="649"/>
      <c r="DM13" s="649"/>
      <c r="DN13" s="649"/>
      <c r="DO13" s="649"/>
      <c r="DP13" s="650"/>
      <c r="DQ13" s="657">
        <v>9620954</v>
      </c>
      <c r="DR13" s="649"/>
      <c r="DS13" s="649"/>
      <c r="DT13" s="649"/>
      <c r="DU13" s="649"/>
      <c r="DV13" s="649"/>
      <c r="DW13" s="649"/>
      <c r="DX13" s="649"/>
      <c r="DY13" s="649"/>
      <c r="DZ13" s="649"/>
      <c r="EA13" s="649"/>
      <c r="EB13" s="649"/>
      <c r="EC13" s="658"/>
    </row>
    <row r="14" spans="2:143" ht="11.25" customHeight="1" x14ac:dyDescent="0.15">
      <c r="B14" s="645" t="s">
        <v>254</v>
      </c>
      <c r="C14" s="646"/>
      <c r="D14" s="646"/>
      <c r="E14" s="646"/>
      <c r="F14" s="646"/>
      <c r="G14" s="646"/>
      <c r="H14" s="646"/>
      <c r="I14" s="646"/>
      <c r="J14" s="646"/>
      <c r="K14" s="646"/>
      <c r="L14" s="646"/>
      <c r="M14" s="646"/>
      <c r="N14" s="646"/>
      <c r="O14" s="646"/>
      <c r="P14" s="646"/>
      <c r="Q14" s="647"/>
      <c r="R14" s="648">
        <v>51</v>
      </c>
      <c r="S14" s="649"/>
      <c r="T14" s="649"/>
      <c r="U14" s="649"/>
      <c r="V14" s="649"/>
      <c r="W14" s="649"/>
      <c r="X14" s="649"/>
      <c r="Y14" s="650"/>
      <c r="Z14" s="651">
        <v>0</v>
      </c>
      <c r="AA14" s="651"/>
      <c r="AB14" s="651"/>
      <c r="AC14" s="651"/>
      <c r="AD14" s="652">
        <v>51</v>
      </c>
      <c r="AE14" s="652"/>
      <c r="AF14" s="652"/>
      <c r="AG14" s="652"/>
      <c r="AH14" s="652"/>
      <c r="AI14" s="652"/>
      <c r="AJ14" s="652"/>
      <c r="AK14" s="652"/>
      <c r="AL14" s="653">
        <v>0</v>
      </c>
      <c r="AM14" s="654"/>
      <c r="AN14" s="654"/>
      <c r="AO14" s="655"/>
      <c r="AP14" s="645" t="s">
        <v>255</v>
      </c>
      <c r="AQ14" s="646"/>
      <c r="AR14" s="646"/>
      <c r="AS14" s="646"/>
      <c r="AT14" s="646"/>
      <c r="AU14" s="646"/>
      <c r="AV14" s="646"/>
      <c r="AW14" s="646"/>
      <c r="AX14" s="646"/>
      <c r="AY14" s="646"/>
      <c r="AZ14" s="646"/>
      <c r="BA14" s="646"/>
      <c r="BB14" s="646"/>
      <c r="BC14" s="646"/>
      <c r="BD14" s="646"/>
      <c r="BE14" s="646"/>
      <c r="BF14" s="647"/>
      <c r="BG14" s="648">
        <v>373571</v>
      </c>
      <c r="BH14" s="649"/>
      <c r="BI14" s="649"/>
      <c r="BJ14" s="649"/>
      <c r="BK14" s="649"/>
      <c r="BL14" s="649"/>
      <c r="BM14" s="649"/>
      <c r="BN14" s="650"/>
      <c r="BO14" s="651">
        <v>0.4</v>
      </c>
      <c r="BP14" s="651"/>
      <c r="BQ14" s="651"/>
      <c r="BR14" s="651"/>
      <c r="BS14" s="657" t="s">
        <v>175</v>
      </c>
      <c r="BT14" s="649"/>
      <c r="BU14" s="649"/>
      <c r="BV14" s="649"/>
      <c r="BW14" s="649"/>
      <c r="BX14" s="649"/>
      <c r="BY14" s="649"/>
      <c r="BZ14" s="649"/>
      <c r="CA14" s="649"/>
      <c r="CB14" s="658"/>
      <c r="CD14" s="663" t="s">
        <v>256</v>
      </c>
      <c r="CE14" s="664"/>
      <c r="CF14" s="664"/>
      <c r="CG14" s="664"/>
      <c r="CH14" s="664"/>
      <c r="CI14" s="664"/>
      <c r="CJ14" s="664"/>
      <c r="CK14" s="664"/>
      <c r="CL14" s="664"/>
      <c r="CM14" s="664"/>
      <c r="CN14" s="664"/>
      <c r="CO14" s="664"/>
      <c r="CP14" s="664"/>
      <c r="CQ14" s="665"/>
      <c r="CR14" s="648">
        <v>7017355</v>
      </c>
      <c r="CS14" s="649"/>
      <c r="CT14" s="649"/>
      <c r="CU14" s="649"/>
      <c r="CV14" s="649"/>
      <c r="CW14" s="649"/>
      <c r="CX14" s="649"/>
      <c r="CY14" s="650"/>
      <c r="CZ14" s="651">
        <v>3</v>
      </c>
      <c r="DA14" s="651"/>
      <c r="DB14" s="651"/>
      <c r="DC14" s="651"/>
      <c r="DD14" s="657">
        <v>1585198</v>
      </c>
      <c r="DE14" s="649"/>
      <c r="DF14" s="649"/>
      <c r="DG14" s="649"/>
      <c r="DH14" s="649"/>
      <c r="DI14" s="649"/>
      <c r="DJ14" s="649"/>
      <c r="DK14" s="649"/>
      <c r="DL14" s="649"/>
      <c r="DM14" s="649"/>
      <c r="DN14" s="649"/>
      <c r="DO14" s="649"/>
      <c r="DP14" s="650"/>
      <c r="DQ14" s="657">
        <v>5762394</v>
      </c>
      <c r="DR14" s="649"/>
      <c r="DS14" s="649"/>
      <c r="DT14" s="649"/>
      <c r="DU14" s="649"/>
      <c r="DV14" s="649"/>
      <c r="DW14" s="649"/>
      <c r="DX14" s="649"/>
      <c r="DY14" s="649"/>
      <c r="DZ14" s="649"/>
      <c r="EA14" s="649"/>
      <c r="EB14" s="649"/>
      <c r="EC14" s="658"/>
    </row>
    <row r="15" spans="2:143" ht="11.25" customHeight="1" x14ac:dyDescent="0.15">
      <c r="B15" s="645" t="s">
        <v>257</v>
      </c>
      <c r="C15" s="646"/>
      <c r="D15" s="646"/>
      <c r="E15" s="646"/>
      <c r="F15" s="646"/>
      <c r="G15" s="646"/>
      <c r="H15" s="646"/>
      <c r="I15" s="646"/>
      <c r="J15" s="646"/>
      <c r="K15" s="646"/>
      <c r="L15" s="646"/>
      <c r="M15" s="646"/>
      <c r="N15" s="646"/>
      <c r="O15" s="646"/>
      <c r="P15" s="646"/>
      <c r="Q15" s="647"/>
      <c r="R15" s="648" t="s">
        <v>237</v>
      </c>
      <c r="S15" s="649"/>
      <c r="T15" s="649"/>
      <c r="U15" s="649"/>
      <c r="V15" s="649"/>
      <c r="W15" s="649"/>
      <c r="X15" s="649"/>
      <c r="Y15" s="650"/>
      <c r="Z15" s="651" t="s">
        <v>237</v>
      </c>
      <c r="AA15" s="651"/>
      <c r="AB15" s="651"/>
      <c r="AC15" s="651"/>
      <c r="AD15" s="652" t="s">
        <v>175</v>
      </c>
      <c r="AE15" s="652"/>
      <c r="AF15" s="652"/>
      <c r="AG15" s="652"/>
      <c r="AH15" s="652"/>
      <c r="AI15" s="652"/>
      <c r="AJ15" s="652"/>
      <c r="AK15" s="652"/>
      <c r="AL15" s="653" t="s">
        <v>237</v>
      </c>
      <c r="AM15" s="654"/>
      <c r="AN15" s="654"/>
      <c r="AO15" s="655"/>
      <c r="AP15" s="645" t="s">
        <v>258</v>
      </c>
      <c r="AQ15" s="646"/>
      <c r="AR15" s="646"/>
      <c r="AS15" s="646"/>
      <c r="AT15" s="646"/>
      <c r="AU15" s="646"/>
      <c r="AV15" s="646"/>
      <c r="AW15" s="646"/>
      <c r="AX15" s="646"/>
      <c r="AY15" s="646"/>
      <c r="AZ15" s="646"/>
      <c r="BA15" s="646"/>
      <c r="BB15" s="646"/>
      <c r="BC15" s="646"/>
      <c r="BD15" s="646"/>
      <c r="BE15" s="646"/>
      <c r="BF15" s="647"/>
      <c r="BG15" s="648">
        <v>2075575</v>
      </c>
      <c r="BH15" s="649"/>
      <c r="BI15" s="649"/>
      <c r="BJ15" s="649"/>
      <c r="BK15" s="649"/>
      <c r="BL15" s="649"/>
      <c r="BM15" s="649"/>
      <c r="BN15" s="650"/>
      <c r="BO15" s="651">
        <v>2.4</v>
      </c>
      <c r="BP15" s="651"/>
      <c r="BQ15" s="651"/>
      <c r="BR15" s="651"/>
      <c r="BS15" s="657" t="s">
        <v>175</v>
      </c>
      <c r="BT15" s="649"/>
      <c r="BU15" s="649"/>
      <c r="BV15" s="649"/>
      <c r="BW15" s="649"/>
      <c r="BX15" s="649"/>
      <c r="BY15" s="649"/>
      <c r="BZ15" s="649"/>
      <c r="CA15" s="649"/>
      <c r="CB15" s="658"/>
      <c r="CD15" s="663" t="s">
        <v>259</v>
      </c>
      <c r="CE15" s="664"/>
      <c r="CF15" s="664"/>
      <c r="CG15" s="664"/>
      <c r="CH15" s="664"/>
      <c r="CI15" s="664"/>
      <c r="CJ15" s="664"/>
      <c r="CK15" s="664"/>
      <c r="CL15" s="664"/>
      <c r="CM15" s="664"/>
      <c r="CN15" s="664"/>
      <c r="CO15" s="664"/>
      <c r="CP15" s="664"/>
      <c r="CQ15" s="665"/>
      <c r="CR15" s="648">
        <v>27624436</v>
      </c>
      <c r="CS15" s="649"/>
      <c r="CT15" s="649"/>
      <c r="CU15" s="649"/>
      <c r="CV15" s="649"/>
      <c r="CW15" s="649"/>
      <c r="CX15" s="649"/>
      <c r="CY15" s="650"/>
      <c r="CZ15" s="651">
        <v>11.8</v>
      </c>
      <c r="DA15" s="651"/>
      <c r="DB15" s="651"/>
      <c r="DC15" s="651"/>
      <c r="DD15" s="657">
        <v>8225599</v>
      </c>
      <c r="DE15" s="649"/>
      <c r="DF15" s="649"/>
      <c r="DG15" s="649"/>
      <c r="DH15" s="649"/>
      <c r="DI15" s="649"/>
      <c r="DJ15" s="649"/>
      <c r="DK15" s="649"/>
      <c r="DL15" s="649"/>
      <c r="DM15" s="649"/>
      <c r="DN15" s="649"/>
      <c r="DO15" s="649"/>
      <c r="DP15" s="650"/>
      <c r="DQ15" s="657">
        <v>16486262</v>
      </c>
      <c r="DR15" s="649"/>
      <c r="DS15" s="649"/>
      <c r="DT15" s="649"/>
      <c r="DU15" s="649"/>
      <c r="DV15" s="649"/>
      <c r="DW15" s="649"/>
      <c r="DX15" s="649"/>
      <c r="DY15" s="649"/>
      <c r="DZ15" s="649"/>
      <c r="EA15" s="649"/>
      <c r="EB15" s="649"/>
      <c r="EC15" s="658"/>
    </row>
    <row r="16" spans="2:143" ht="11.25" customHeight="1" x14ac:dyDescent="0.15">
      <c r="B16" s="645" t="s">
        <v>260</v>
      </c>
      <c r="C16" s="646"/>
      <c r="D16" s="646"/>
      <c r="E16" s="646"/>
      <c r="F16" s="646"/>
      <c r="G16" s="646"/>
      <c r="H16" s="646"/>
      <c r="I16" s="646"/>
      <c r="J16" s="646"/>
      <c r="K16" s="646"/>
      <c r="L16" s="646"/>
      <c r="M16" s="646"/>
      <c r="N16" s="646"/>
      <c r="O16" s="646"/>
      <c r="P16" s="646"/>
      <c r="Q16" s="647"/>
      <c r="R16" s="648">
        <v>98317</v>
      </c>
      <c r="S16" s="649"/>
      <c r="T16" s="649"/>
      <c r="U16" s="649"/>
      <c r="V16" s="649"/>
      <c r="W16" s="649"/>
      <c r="X16" s="649"/>
      <c r="Y16" s="650"/>
      <c r="Z16" s="651">
        <v>0</v>
      </c>
      <c r="AA16" s="651"/>
      <c r="AB16" s="651"/>
      <c r="AC16" s="651"/>
      <c r="AD16" s="652">
        <v>98317</v>
      </c>
      <c r="AE16" s="652"/>
      <c r="AF16" s="652"/>
      <c r="AG16" s="652"/>
      <c r="AH16" s="652"/>
      <c r="AI16" s="652"/>
      <c r="AJ16" s="652"/>
      <c r="AK16" s="652"/>
      <c r="AL16" s="653">
        <v>0.1</v>
      </c>
      <c r="AM16" s="654"/>
      <c r="AN16" s="654"/>
      <c r="AO16" s="655"/>
      <c r="AP16" s="645" t="s">
        <v>261</v>
      </c>
      <c r="AQ16" s="646"/>
      <c r="AR16" s="646"/>
      <c r="AS16" s="646"/>
      <c r="AT16" s="646"/>
      <c r="AU16" s="646"/>
      <c r="AV16" s="646"/>
      <c r="AW16" s="646"/>
      <c r="AX16" s="646"/>
      <c r="AY16" s="646"/>
      <c r="AZ16" s="646"/>
      <c r="BA16" s="646"/>
      <c r="BB16" s="646"/>
      <c r="BC16" s="646"/>
      <c r="BD16" s="646"/>
      <c r="BE16" s="646"/>
      <c r="BF16" s="647"/>
      <c r="BG16" s="648" t="s">
        <v>237</v>
      </c>
      <c r="BH16" s="649"/>
      <c r="BI16" s="649"/>
      <c r="BJ16" s="649"/>
      <c r="BK16" s="649"/>
      <c r="BL16" s="649"/>
      <c r="BM16" s="649"/>
      <c r="BN16" s="650"/>
      <c r="BO16" s="651" t="s">
        <v>237</v>
      </c>
      <c r="BP16" s="651"/>
      <c r="BQ16" s="651"/>
      <c r="BR16" s="651"/>
      <c r="BS16" s="657" t="s">
        <v>237</v>
      </c>
      <c r="BT16" s="649"/>
      <c r="BU16" s="649"/>
      <c r="BV16" s="649"/>
      <c r="BW16" s="649"/>
      <c r="BX16" s="649"/>
      <c r="BY16" s="649"/>
      <c r="BZ16" s="649"/>
      <c r="CA16" s="649"/>
      <c r="CB16" s="658"/>
      <c r="CD16" s="663" t="s">
        <v>262</v>
      </c>
      <c r="CE16" s="664"/>
      <c r="CF16" s="664"/>
      <c r="CG16" s="664"/>
      <c r="CH16" s="664"/>
      <c r="CI16" s="664"/>
      <c r="CJ16" s="664"/>
      <c r="CK16" s="664"/>
      <c r="CL16" s="664"/>
      <c r="CM16" s="664"/>
      <c r="CN16" s="664"/>
      <c r="CO16" s="664"/>
      <c r="CP16" s="664"/>
      <c r="CQ16" s="665"/>
      <c r="CR16" s="648">
        <v>14531</v>
      </c>
      <c r="CS16" s="649"/>
      <c r="CT16" s="649"/>
      <c r="CU16" s="649"/>
      <c r="CV16" s="649"/>
      <c r="CW16" s="649"/>
      <c r="CX16" s="649"/>
      <c r="CY16" s="650"/>
      <c r="CZ16" s="651">
        <v>0</v>
      </c>
      <c r="DA16" s="651"/>
      <c r="DB16" s="651"/>
      <c r="DC16" s="651"/>
      <c r="DD16" s="657" t="s">
        <v>175</v>
      </c>
      <c r="DE16" s="649"/>
      <c r="DF16" s="649"/>
      <c r="DG16" s="649"/>
      <c r="DH16" s="649"/>
      <c r="DI16" s="649"/>
      <c r="DJ16" s="649"/>
      <c r="DK16" s="649"/>
      <c r="DL16" s="649"/>
      <c r="DM16" s="649"/>
      <c r="DN16" s="649"/>
      <c r="DO16" s="649"/>
      <c r="DP16" s="650"/>
      <c r="DQ16" s="657">
        <v>1543</v>
      </c>
      <c r="DR16" s="649"/>
      <c r="DS16" s="649"/>
      <c r="DT16" s="649"/>
      <c r="DU16" s="649"/>
      <c r="DV16" s="649"/>
      <c r="DW16" s="649"/>
      <c r="DX16" s="649"/>
      <c r="DY16" s="649"/>
      <c r="DZ16" s="649"/>
      <c r="EA16" s="649"/>
      <c r="EB16" s="649"/>
      <c r="EC16" s="658"/>
    </row>
    <row r="17" spans="2:133" ht="11.25" customHeight="1" x14ac:dyDescent="0.15">
      <c r="B17" s="645" t="s">
        <v>263</v>
      </c>
      <c r="C17" s="646"/>
      <c r="D17" s="646"/>
      <c r="E17" s="646"/>
      <c r="F17" s="646"/>
      <c r="G17" s="646"/>
      <c r="H17" s="646"/>
      <c r="I17" s="646"/>
      <c r="J17" s="646"/>
      <c r="K17" s="646"/>
      <c r="L17" s="646"/>
      <c r="M17" s="646"/>
      <c r="N17" s="646"/>
      <c r="O17" s="646"/>
      <c r="P17" s="646"/>
      <c r="Q17" s="647"/>
      <c r="R17" s="648">
        <v>361986</v>
      </c>
      <c r="S17" s="649"/>
      <c r="T17" s="649"/>
      <c r="U17" s="649"/>
      <c r="V17" s="649"/>
      <c r="W17" s="649"/>
      <c r="X17" s="649"/>
      <c r="Y17" s="650"/>
      <c r="Z17" s="651">
        <v>0.2</v>
      </c>
      <c r="AA17" s="651"/>
      <c r="AB17" s="651"/>
      <c r="AC17" s="651"/>
      <c r="AD17" s="652">
        <v>361986</v>
      </c>
      <c r="AE17" s="652"/>
      <c r="AF17" s="652"/>
      <c r="AG17" s="652"/>
      <c r="AH17" s="652"/>
      <c r="AI17" s="652"/>
      <c r="AJ17" s="652"/>
      <c r="AK17" s="652"/>
      <c r="AL17" s="653">
        <v>0.4</v>
      </c>
      <c r="AM17" s="654"/>
      <c r="AN17" s="654"/>
      <c r="AO17" s="655"/>
      <c r="AP17" s="645" t="s">
        <v>264</v>
      </c>
      <c r="AQ17" s="646"/>
      <c r="AR17" s="646"/>
      <c r="AS17" s="646"/>
      <c r="AT17" s="646"/>
      <c r="AU17" s="646"/>
      <c r="AV17" s="646"/>
      <c r="AW17" s="646"/>
      <c r="AX17" s="646"/>
      <c r="AY17" s="646"/>
      <c r="AZ17" s="646"/>
      <c r="BA17" s="646"/>
      <c r="BB17" s="646"/>
      <c r="BC17" s="646"/>
      <c r="BD17" s="646"/>
      <c r="BE17" s="646"/>
      <c r="BF17" s="647"/>
      <c r="BG17" s="648">
        <v>29551</v>
      </c>
      <c r="BH17" s="649"/>
      <c r="BI17" s="649"/>
      <c r="BJ17" s="649"/>
      <c r="BK17" s="649"/>
      <c r="BL17" s="649"/>
      <c r="BM17" s="649"/>
      <c r="BN17" s="650"/>
      <c r="BO17" s="651">
        <v>0</v>
      </c>
      <c r="BP17" s="651"/>
      <c r="BQ17" s="651"/>
      <c r="BR17" s="651"/>
      <c r="BS17" s="657" t="s">
        <v>237</v>
      </c>
      <c r="BT17" s="649"/>
      <c r="BU17" s="649"/>
      <c r="BV17" s="649"/>
      <c r="BW17" s="649"/>
      <c r="BX17" s="649"/>
      <c r="BY17" s="649"/>
      <c r="BZ17" s="649"/>
      <c r="CA17" s="649"/>
      <c r="CB17" s="658"/>
      <c r="CD17" s="663" t="s">
        <v>265</v>
      </c>
      <c r="CE17" s="664"/>
      <c r="CF17" s="664"/>
      <c r="CG17" s="664"/>
      <c r="CH17" s="664"/>
      <c r="CI17" s="664"/>
      <c r="CJ17" s="664"/>
      <c r="CK17" s="664"/>
      <c r="CL17" s="664"/>
      <c r="CM17" s="664"/>
      <c r="CN17" s="664"/>
      <c r="CO17" s="664"/>
      <c r="CP17" s="664"/>
      <c r="CQ17" s="665"/>
      <c r="CR17" s="648">
        <v>14392156</v>
      </c>
      <c r="CS17" s="649"/>
      <c r="CT17" s="649"/>
      <c r="CU17" s="649"/>
      <c r="CV17" s="649"/>
      <c r="CW17" s="649"/>
      <c r="CX17" s="649"/>
      <c r="CY17" s="650"/>
      <c r="CZ17" s="651">
        <v>6.1</v>
      </c>
      <c r="DA17" s="651"/>
      <c r="DB17" s="651"/>
      <c r="DC17" s="651"/>
      <c r="DD17" s="657" t="s">
        <v>175</v>
      </c>
      <c r="DE17" s="649"/>
      <c r="DF17" s="649"/>
      <c r="DG17" s="649"/>
      <c r="DH17" s="649"/>
      <c r="DI17" s="649"/>
      <c r="DJ17" s="649"/>
      <c r="DK17" s="649"/>
      <c r="DL17" s="649"/>
      <c r="DM17" s="649"/>
      <c r="DN17" s="649"/>
      <c r="DO17" s="649"/>
      <c r="DP17" s="650"/>
      <c r="DQ17" s="657">
        <v>13812000</v>
      </c>
      <c r="DR17" s="649"/>
      <c r="DS17" s="649"/>
      <c r="DT17" s="649"/>
      <c r="DU17" s="649"/>
      <c r="DV17" s="649"/>
      <c r="DW17" s="649"/>
      <c r="DX17" s="649"/>
      <c r="DY17" s="649"/>
      <c r="DZ17" s="649"/>
      <c r="EA17" s="649"/>
      <c r="EB17" s="649"/>
      <c r="EC17" s="658"/>
    </row>
    <row r="18" spans="2:133" ht="11.25" customHeight="1" x14ac:dyDescent="0.15">
      <c r="B18" s="645" t="s">
        <v>266</v>
      </c>
      <c r="C18" s="646"/>
      <c r="D18" s="646"/>
      <c r="E18" s="646"/>
      <c r="F18" s="646"/>
      <c r="G18" s="646"/>
      <c r="H18" s="646"/>
      <c r="I18" s="646"/>
      <c r="J18" s="646"/>
      <c r="K18" s="646"/>
      <c r="L18" s="646"/>
      <c r="M18" s="646"/>
      <c r="N18" s="646"/>
      <c r="O18" s="646"/>
      <c r="P18" s="646"/>
      <c r="Q18" s="647"/>
      <c r="R18" s="648">
        <v>382913</v>
      </c>
      <c r="S18" s="649"/>
      <c r="T18" s="649"/>
      <c r="U18" s="649"/>
      <c r="V18" s="649"/>
      <c r="W18" s="649"/>
      <c r="X18" s="649"/>
      <c r="Y18" s="650"/>
      <c r="Z18" s="651">
        <v>0.2</v>
      </c>
      <c r="AA18" s="651"/>
      <c r="AB18" s="651"/>
      <c r="AC18" s="651"/>
      <c r="AD18" s="652">
        <v>382913</v>
      </c>
      <c r="AE18" s="652"/>
      <c r="AF18" s="652"/>
      <c r="AG18" s="652"/>
      <c r="AH18" s="652"/>
      <c r="AI18" s="652"/>
      <c r="AJ18" s="652"/>
      <c r="AK18" s="652"/>
      <c r="AL18" s="653">
        <v>0.4</v>
      </c>
      <c r="AM18" s="654"/>
      <c r="AN18" s="654"/>
      <c r="AO18" s="655"/>
      <c r="AP18" s="645" t="s">
        <v>267</v>
      </c>
      <c r="AQ18" s="646"/>
      <c r="AR18" s="646"/>
      <c r="AS18" s="646"/>
      <c r="AT18" s="646"/>
      <c r="AU18" s="646"/>
      <c r="AV18" s="646"/>
      <c r="AW18" s="646"/>
      <c r="AX18" s="646"/>
      <c r="AY18" s="646"/>
      <c r="AZ18" s="646"/>
      <c r="BA18" s="646"/>
      <c r="BB18" s="646"/>
      <c r="BC18" s="646"/>
      <c r="BD18" s="646"/>
      <c r="BE18" s="646"/>
      <c r="BF18" s="647"/>
      <c r="BG18" s="648" t="s">
        <v>237</v>
      </c>
      <c r="BH18" s="649"/>
      <c r="BI18" s="649"/>
      <c r="BJ18" s="649"/>
      <c r="BK18" s="649"/>
      <c r="BL18" s="649"/>
      <c r="BM18" s="649"/>
      <c r="BN18" s="650"/>
      <c r="BO18" s="651" t="s">
        <v>136</v>
      </c>
      <c r="BP18" s="651"/>
      <c r="BQ18" s="651"/>
      <c r="BR18" s="651"/>
      <c r="BS18" s="657" t="s">
        <v>136</v>
      </c>
      <c r="BT18" s="649"/>
      <c r="BU18" s="649"/>
      <c r="BV18" s="649"/>
      <c r="BW18" s="649"/>
      <c r="BX18" s="649"/>
      <c r="BY18" s="649"/>
      <c r="BZ18" s="649"/>
      <c r="CA18" s="649"/>
      <c r="CB18" s="658"/>
      <c r="CD18" s="663" t="s">
        <v>268</v>
      </c>
      <c r="CE18" s="664"/>
      <c r="CF18" s="664"/>
      <c r="CG18" s="664"/>
      <c r="CH18" s="664"/>
      <c r="CI18" s="664"/>
      <c r="CJ18" s="664"/>
      <c r="CK18" s="664"/>
      <c r="CL18" s="664"/>
      <c r="CM18" s="664"/>
      <c r="CN18" s="664"/>
      <c r="CO18" s="664"/>
      <c r="CP18" s="664"/>
      <c r="CQ18" s="665"/>
      <c r="CR18" s="648" t="s">
        <v>237</v>
      </c>
      <c r="CS18" s="649"/>
      <c r="CT18" s="649"/>
      <c r="CU18" s="649"/>
      <c r="CV18" s="649"/>
      <c r="CW18" s="649"/>
      <c r="CX18" s="649"/>
      <c r="CY18" s="650"/>
      <c r="CZ18" s="651" t="s">
        <v>237</v>
      </c>
      <c r="DA18" s="651"/>
      <c r="DB18" s="651"/>
      <c r="DC18" s="651"/>
      <c r="DD18" s="657" t="s">
        <v>136</v>
      </c>
      <c r="DE18" s="649"/>
      <c r="DF18" s="649"/>
      <c r="DG18" s="649"/>
      <c r="DH18" s="649"/>
      <c r="DI18" s="649"/>
      <c r="DJ18" s="649"/>
      <c r="DK18" s="649"/>
      <c r="DL18" s="649"/>
      <c r="DM18" s="649"/>
      <c r="DN18" s="649"/>
      <c r="DO18" s="649"/>
      <c r="DP18" s="650"/>
      <c r="DQ18" s="657" t="s">
        <v>237</v>
      </c>
      <c r="DR18" s="649"/>
      <c r="DS18" s="649"/>
      <c r="DT18" s="649"/>
      <c r="DU18" s="649"/>
      <c r="DV18" s="649"/>
      <c r="DW18" s="649"/>
      <c r="DX18" s="649"/>
      <c r="DY18" s="649"/>
      <c r="DZ18" s="649"/>
      <c r="EA18" s="649"/>
      <c r="EB18" s="649"/>
      <c r="EC18" s="658"/>
    </row>
    <row r="19" spans="2:133" ht="11.25" customHeight="1" x14ac:dyDescent="0.15">
      <c r="B19" s="645" t="s">
        <v>269</v>
      </c>
      <c r="C19" s="646"/>
      <c r="D19" s="646"/>
      <c r="E19" s="646"/>
      <c r="F19" s="646"/>
      <c r="G19" s="646"/>
      <c r="H19" s="646"/>
      <c r="I19" s="646"/>
      <c r="J19" s="646"/>
      <c r="K19" s="646"/>
      <c r="L19" s="646"/>
      <c r="M19" s="646"/>
      <c r="N19" s="646"/>
      <c r="O19" s="646"/>
      <c r="P19" s="646"/>
      <c r="Q19" s="647"/>
      <c r="R19" s="648">
        <v>327564</v>
      </c>
      <c r="S19" s="649"/>
      <c r="T19" s="649"/>
      <c r="U19" s="649"/>
      <c r="V19" s="649"/>
      <c r="W19" s="649"/>
      <c r="X19" s="649"/>
      <c r="Y19" s="650"/>
      <c r="Z19" s="651">
        <v>0.1</v>
      </c>
      <c r="AA19" s="651"/>
      <c r="AB19" s="651"/>
      <c r="AC19" s="651"/>
      <c r="AD19" s="652">
        <v>327564</v>
      </c>
      <c r="AE19" s="652"/>
      <c r="AF19" s="652"/>
      <c r="AG19" s="652"/>
      <c r="AH19" s="652"/>
      <c r="AI19" s="652"/>
      <c r="AJ19" s="652"/>
      <c r="AK19" s="652"/>
      <c r="AL19" s="653">
        <v>0.3</v>
      </c>
      <c r="AM19" s="654"/>
      <c r="AN19" s="654"/>
      <c r="AO19" s="655"/>
      <c r="AP19" s="645" t="s">
        <v>270</v>
      </c>
      <c r="AQ19" s="646"/>
      <c r="AR19" s="646"/>
      <c r="AS19" s="646"/>
      <c r="AT19" s="646"/>
      <c r="AU19" s="646"/>
      <c r="AV19" s="646"/>
      <c r="AW19" s="646"/>
      <c r="AX19" s="646"/>
      <c r="AY19" s="646"/>
      <c r="AZ19" s="646"/>
      <c r="BA19" s="646"/>
      <c r="BB19" s="646"/>
      <c r="BC19" s="646"/>
      <c r="BD19" s="646"/>
      <c r="BE19" s="646"/>
      <c r="BF19" s="647"/>
      <c r="BG19" s="648">
        <v>9084240</v>
      </c>
      <c r="BH19" s="649"/>
      <c r="BI19" s="649"/>
      <c r="BJ19" s="649"/>
      <c r="BK19" s="649"/>
      <c r="BL19" s="649"/>
      <c r="BM19" s="649"/>
      <c r="BN19" s="650"/>
      <c r="BO19" s="651">
        <v>10.4</v>
      </c>
      <c r="BP19" s="651"/>
      <c r="BQ19" s="651"/>
      <c r="BR19" s="651"/>
      <c r="BS19" s="657" t="s">
        <v>237</v>
      </c>
      <c r="BT19" s="649"/>
      <c r="BU19" s="649"/>
      <c r="BV19" s="649"/>
      <c r="BW19" s="649"/>
      <c r="BX19" s="649"/>
      <c r="BY19" s="649"/>
      <c r="BZ19" s="649"/>
      <c r="CA19" s="649"/>
      <c r="CB19" s="658"/>
      <c r="CD19" s="663" t="s">
        <v>271</v>
      </c>
      <c r="CE19" s="664"/>
      <c r="CF19" s="664"/>
      <c r="CG19" s="664"/>
      <c r="CH19" s="664"/>
      <c r="CI19" s="664"/>
      <c r="CJ19" s="664"/>
      <c r="CK19" s="664"/>
      <c r="CL19" s="664"/>
      <c r="CM19" s="664"/>
      <c r="CN19" s="664"/>
      <c r="CO19" s="664"/>
      <c r="CP19" s="664"/>
      <c r="CQ19" s="665"/>
      <c r="CR19" s="648" t="s">
        <v>237</v>
      </c>
      <c r="CS19" s="649"/>
      <c r="CT19" s="649"/>
      <c r="CU19" s="649"/>
      <c r="CV19" s="649"/>
      <c r="CW19" s="649"/>
      <c r="CX19" s="649"/>
      <c r="CY19" s="650"/>
      <c r="CZ19" s="651" t="s">
        <v>175</v>
      </c>
      <c r="DA19" s="651"/>
      <c r="DB19" s="651"/>
      <c r="DC19" s="651"/>
      <c r="DD19" s="657" t="s">
        <v>237</v>
      </c>
      <c r="DE19" s="649"/>
      <c r="DF19" s="649"/>
      <c r="DG19" s="649"/>
      <c r="DH19" s="649"/>
      <c r="DI19" s="649"/>
      <c r="DJ19" s="649"/>
      <c r="DK19" s="649"/>
      <c r="DL19" s="649"/>
      <c r="DM19" s="649"/>
      <c r="DN19" s="649"/>
      <c r="DO19" s="649"/>
      <c r="DP19" s="650"/>
      <c r="DQ19" s="657" t="s">
        <v>175</v>
      </c>
      <c r="DR19" s="649"/>
      <c r="DS19" s="649"/>
      <c r="DT19" s="649"/>
      <c r="DU19" s="649"/>
      <c r="DV19" s="649"/>
      <c r="DW19" s="649"/>
      <c r="DX19" s="649"/>
      <c r="DY19" s="649"/>
      <c r="DZ19" s="649"/>
      <c r="EA19" s="649"/>
      <c r="EB19" s="649"/>
      <c r="EC19" s="658"/>
    </row>
    <row r="20" spans="2:133" ht="11.25" customHeight="1" x14ac:dyDescent="0.15">
      <c r="B20" s="645" t="s">
        <v>272</v>
      </c>
      <c r="C20" s="646"/>
      <c r="D20" s="646"/>
      <c r="E20" s="646"/>
      <c r="F20" s="646"/>
      <c r="G20" s="646"/>
      <c r="H20" s="646"/>
      <c r="I20" s="646"/>
      <c r="J20" s="646"/>
      <c r="K20" s="646"/>
      <c r="L20" s="646"/>
      <c r="M20" s="646"/>
      <c r="N20" s="646"/>
      <c r="O20" s="646"/>
      <c r="P20" s="646"/>
      <c r="Q20" s="647"/>
      <c r="R20" s="648">
        <v>45931</v>
      </c>
      <c r="S20" s="649"/>
      <c r="T20" s="649"/>
      <c r="U20" s="649"/>
      <c r="V20" s="649"/>
      <c r="W20" s="649"/>
      <c r="X20" s="649"/>
      <c r="Y20" s="650"/>
      <c r="Z20" s="651">
        <v>0</v>
      </c>
      <c r="AA20" s="651"/>
      <c r="AB20" s="651"/>
      <c r="AC20" s="651"/>
      <c r="AD20" s="652">
        <v>45931</v>
      </c>
      <c r="AE20" s="652"/>
      <c r="AF20" s="652"/>
      <c r="AG20" s="652"/>
      <c r="AH20" s="652"/>
      <c r="AI20" s="652"/>
      <c r="AJ20" s="652"/>
      <c r="AK20" s="652"/>
      <c r="AL20" s="653">
        <v>0</v>
      </c>
      <c r="AM20" s="654"/>
      <c r="AN20" s="654"/>
      <c r="AO20" s="655"/>
      <c r="AP20" s="645" t="s">
        <v>273</v>
      </c>
      <c r="AQ20" s="646"/>
      <c r="AR20" s="646"/>
      <c r="AS20" s="646"/>
      <c r="AT20" s="646"/>
      <c r="AU20" s="646"/>
      <c r="AV20" s="646"/>
      <c r="AW20" s="646"/>
      <c r="AX20" s="646"/>
      <c r="AY20" s="646"/>
      <c r="AZ20" s="646"/>
      <c r="BA20" s="646"/>
      <c r="BB20" s="646"/>
      <c r="BC20" s="646"/>
      <c r="BD20" s="646"/>
      <c r="BE20" s="646"/>
      <c r="BF20" s="647"/>
      <c r="BG20" s="648">
        <v>9084240</v>
      </c>
      <c r="BH20" s="649"/>
      <c r="BI20" s="649"/>
      <c r="BJ20" s="649"/>
      <c r="BK20" s="649"/>
      <c r="BL20" s="649"/>
      <c r="BM20" s="649"/>
      <c r="BN20" s="650"/>
      <c r="BO20" s="651">
        <v>10.4</v>
      </c>
      <c r="BP20" s="651"/>
      <c r="BQ20" s="651"/>
      <c r="BR20" s="651"/>
      <c r="BS20" s="657" t="s">
        <v>237</v>
      </c>
      <c r="BT20" s="649"/>
      <c r="BU20" s="649"/>
      <c r="BV20" s="649"/>
      <c r="BW20" s="649"/>
      <c r="BX20" s="649"/>
      <c r="BY20" s="649"/>
      <c r="BZ20" s="649"/>
      <c r="CA20" s="649"/>
      <c r="CB20" s="658"/>
      <c r="CD20" s="663" t="s">
        <v>274</v>
      </c>
      <c r="CE20" s="664"/>
      <c r="CF20" s="664"/>
      <c r="CG20" s="664"/>
      <c r="CH20" s="664"/>
      <c r="CI20" s="664"/>
      <c r="CJ20" s="664"/>
      <c r="CK20" s="664"/>
      <c r="CL20" s="664"/>
      <c r="CM20" s="664"/>
      <c r="CN20" s="664"/>
      <c r="CO20" s="664"/>
      <c r="CP20" s="664"/>
      <c r="CQ20" s="665"/>
      <c r="CR20" s="648">
        <v>234278623</v>
      </c>
      <c r="CS20" s="649"/>
      <c r="CT20" s="649"/>
      <c r="CU20" s="649"/>
      <c r="CV20" s="649"/>
      <c r="CW20" s="649"/>
      <c r="CX20" s="649"/>
      <c r="CY20" s="650"/>
      <c r="CZ20" s="651">
        <v>100</v>
      </c>
      <c r="DA20" s="651"/>
      <c r="DB20" s="651"/>
      <c r="DC20" s="651"/>
      <c r="DD20" s="657">
        <v>22522356</v>
      </c>
      <c r="DE20" s="649"/>
      <c r="DF20" s="649"/>
      <c r="DG20" s="649"/>
      <c r="DH20" s="649"/>
      <c r="DI20" s="649"/>
      <c r="DJ20" s="649"/>
      <c r="DK20" s="649"/>
      <c r="DL20" s="649"/>
      <c r="DM20" s="649"/>
      <c r="DN20" s="649"/>
      <c r="DO20" s="649"/>
      <c r="DP20" s="650"/>
      <c r="DQ20" s="657">
        <v>114361027</v>
      </c>
      <c r="DR20" s="649"/>
      <c r="DS20" s="649"/>
      <c r="DT20" s="649"/>
      <c r="DU20" s="649"/>
      <c r="DV20" s="649"/>
      <c r="DW20" s="649"/>
      <c r="DX20" s="649"/>
      <c r="DY20" s="649"/>
      <c r="DZ20" s="649"/>
      <c r="EA20" s="649"/>
      <c r="EB20" s="649"/>
      <c r="EC20" s="658"/>
    </row>
    <row r="21" spans="2:133" ht="11.25" customHeight="1" x14ac:dyDescent="0.15">
      <c r="B21" s="645" t="s">
        <v>275</v>
      </c>
      <c r="C21" s="646"/>
      <c r="D21" s="646"/>
      <c r="E21" s="646"/>
      <c r="F21" s="646"/>
      <c r="G21" s="646"/>
      <c r="H21" s="646"/>
      <c r="I21" s="646"/>
      <c r="J21" s="646"/>
      <c r="K21" s="646"/>
      <c r="L21" s="646"/>
      <c r="M21" s="646"/>
      <c r="N21" s="646"/>
      <c r="O21" s="646"/>
      <c r="P21" s="646"/>
      <c r="Q21" s="647"/>
      <c r="R21" s="648">
        <v>9418</v>
      </c>
      <c r="S21" s="649"/>
      <c r="T21" s="649"/>
      <c r="U21" s="649"/>
      <c r="V21" s="649"/>
      <c r="W21" s="649"/>
      <c r="X21" s="649"/>
      <c r="Y21" s="650"/>
      <c r="Z21" s="651">
        <v>0</v>
      </c>
      <c r="AA21" s="651"/>
      <c r="AB21" s="651"/>
      <c r="AC21" s="651"/>
      <c r="AD21" s="652">
        <v>9418</v>
      </c>
      <c r="AE21" s="652"/>
      <c r="AF21" s="652"/>
      <c r="AG21" s="652"/>
      <c r="AH21" s="652"/>
      <c r="AI21" s="652"/>
      <c r="AJ21" s="652"/>
      <c r="AK21" s="652"/>
      <c r="AL21" s="653">
        <v>0</v>
      </c>
      <c r="AM21" s="654"/>
      <c r="AN21" s="654"/>
      <c r="AO21" s="655"/>
      <c r="AP21" s="667" t="s">
        <v>276</v>
      </c>
      <c r="AQ21" s="668"/>
      <c r="AR21" s="668"/>
      <c r="AS21" s="668"/>
      <c r="AT21" s="668"/>
      <c r="AU21" s="668"/>
      <c r="AV21" s="668"/>
      <c r="AW21" s="668"/>
      <c r="AX21" s="668"/>
      <c r="AY21" s="668"/>
      <c r="AZ21" s="668"/>
      <c r="BA21" s="668"/>
      <c r="BB21" s="668"/>
      <c r="BC21" s="668"/>
      <c r="BD21" s="668"/>
      <c r="BE21" s="668"/>
      <c r="BF21" s="669"/>
      <c r="BG21" s="648">
        <v>9646</v>
      </c>
      <c r="BH21" s="649"/>
      <c r="BI21" s="649"/>
      <c r="BJ21" s="649"/>
      <c r="BK21" s="649"/>
      <c r="BL21" s="649"/>
      <c r="BM21" s="649"/>
      <c r="BN21" s="650"/>
      <c r="BO21" s="651">
        <v>0</v>
      </c>
      <c r="BP21" s="651"/>
      <c r="BQ21" s="651"/>
      <c r="BR21" s="651"/>
      <c r="BS21" s="657" t="s">
        <v>237</v>
      </c>
      <c r="BT21" s="649"/>
      <c r="BU21" s="649"/>
      <c r="BV21" s="649"/>
      <c r="BW21" s="649"/>
      <c r="BX21" s="649"/>
      <c r="BY21" s="649"/>
      <c r="BZ21" s="649"/>
      <c r="CA21" s="649"/>
      <c r="CB21" s="658"/>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45" t="s">
        <v>277</v>
      </c>
      <c r="C22" s="646"/>
      <c r="D22" s="646"/>
      <c r="E22" s="646"/>
      <c r="F22" s="646"/>
      <c r="G22" s="646"/>
      <c r="H22" s="646"/>
      <c r="I22" s="646"/>
      <c r="J22" s="646"/>
      <c r="K22" s="646"/>
      <c r="L22" s="646"/>
      <c r="M22" s="646"/>
      <c r="N22" s="646"/>
      <c r="O22" s="646"/>
      <c r="P22" s="646"/>
      <c r="Q22" s="647"/>
      <c r="R22" s="648">
        <v>2783445</v>
      </c>
      <c r="S22" s="649"/>
      <c r="T22" s="649"/>
      <c r="U22" s="649"/>
      <c r="V22" s="649"/>
      <c r="W22" s="649"/>
      <c r="X22" s="649"/>
      <c r="Y22" s="650"/>
      <c r="Z22" s="651">
        <v>1.2</v>
      </c>
      <c r="AA22" s="651"/>
      <c r="AB22" s="651"/>
      <c r="AC22" s="651"/>
      <c r="AD22" s="652">
        <v>2467166</v>
      </c>
      <c r="AE22" s="652"/>
      <c r="AF22" s="652"/>
      <c r="AG22" s="652"/>
      <c r="AH22" s="652"/>
      <c r="AI22" s="652"/>
      <c r="AJ22" s="652"/>
      <c r="AK22" s="652"/>
      <c r="AL22" s="653">
        <v>2.6</v>
      </c>
      <c r="AM22" s="654"/>
      <c r="AN22" s="654"/>
      <c r="AO22" s="655"/>
      <c r="AP22" s="667" t="s">
        <v>278</v>
      </c>
      <c r="AQ22" s="668"/>
      <c r="AR22" s="668"/>
      <c r="AS22" s="668"/>
      <c r="AT22" s="668"/>
      <c r="AU22" s="668"/>
      <c r="AV22" s="668"/>
      <c r="AW22" s="668"/>
      <c r="AX22" s="668"/>
      <c r="AY22" s="668"/>
      <c r="AZ22" s="668"/>
      <c r="BA22" s="668"/>
      <c r="BB22" s="668"/>
      <c r="BC22" s="668"/>
      <c r="BD22" s="668"/>
      <c r="BE22" s="668"/>
      <c r="BF22" s="669"/>
      <c r="BG22" s="648">
        <v>1330122</v>
      </c>
      <c r="BH22" s="649"/>
      <c r="BI22" s="649"/>
      <c r="BJ22" s="649"/>
      <c r="BK22" s="649"/>
      <c r="BL22" s="649"/>
      <c r="BM22" s="649"/>
      <c r="BN22" s="650"/>
      <c r="BO22" s="651">
        <v>1.5</v>
      </c>
      <c r="BP22" s="651"/>
      <c r="BQ22" s="651"/>
      <c r="BR22" s="651"/>
      <c r="BS22" s="657" t="s">
        <v>237</v>
      </c>
      <c r="BT22" s="649"/>
      <c r="BU22" s="649"/>
      <c r="BV22" s="649"/>
      <c r="BW22" s="649"/>
      <c r="BX22" s="649"/>
      <c r="BY22" s="649"/>
      <c r="BZ22" s="649"/>
      <c r="CA22" s="649"/>
      <c r="CB22" s="658"/>
      <c r="CD22" s="630" t="s">
        <v>279</v>
      </c>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2"/>
    </row>
    <row r="23" spans="2:133" ht="11.25" customHeight="1" x14ac:dyDescent="0.15">
      <c r="B23" s="645" t="s">
        <v>280</v>
      </c>
      <c r="C23" s="646"/>
      <c r="D23" s="646"/>
      <c r="E23" s="646"/>
      <c r="F23" s="646"/>
      <c r="G23" s="646"/>
      <c r="H23" s="646"/>
      <c r="I23" s="646"/>
      <c r="J23" s="646"/>
      <c r="K23" s="646"/>
      <c r="L23" s="646"/>
      <c r="M23" s="646"/>
      <c r="N23" s="646"/>
      <c r="O23" s="646"/>
      <c r="P23" s="646"/>
      <c r="Q23" s="647"/>
      <c r="R23" s="648">
        <v>2467166</v>
      </c>
      <c r="S23" s="649"/>
      <c r="T23" s="649"/>
      <c r="U23" s="649"/>
      <c r="V23" s="649"/>
      <c r="W23" s="649"/>
      <c r="X23" s="649"/>
      <c r="Y23" s="650"/>
      <c r="Z23" s="651">
        <v>1</v>
      </c>
      <c r="AA23" s="651"/>
      <c r="AB23" s="651"/>
      <c r="AC23" s="651"/>
      <c r="AD23" s="652">
        <v>2467166</v>
      </c>
      <c r="AE23" s="652"/>
      <c r="AF23" s="652"/>
      <c r="AG23" s="652"/>
      <c r="AH23" s="652"/>
      <c r="AI23" s="652"/>
      <c r="AJ23" s="652"/>
      <c r="AK23" s="652"/>
      <c r="AL23" s="653">
        <v>2.6</v>
      </c>
      <c r="AM23" s="654"/>
      <c r="AN23" s="654"/>
      <c r="AO23" s="655"/>
      <c r="AP23" s="667" t="s">
        <v>281</v>
      </c>
      <c r="AQ23" s="668"/>
      <c r="AR23" s="668"/>
      <c r="AS23" s="668"/>
      <c r="AT23" s="668"/>
      <c r="AU23" s="668"/>
      <c r="AV23" s="668"/>
      <c r="AW23" s="668"/>
      <c r="AX23" s="668"/>
      <c r="AY23" s="668"/>
      <c r="AZ23" s="668"/>
      <c r="BA23" s="668"/>
      <c r="BB23" s="668"/>
      <c r="BC23" s="668"/>
      <c r="BD23" s="668"/>
      <c r="BE23" s="668"/>
      <c r="BF23" s="669"/>
      <c r="BG23" s="648">
        <v>7744472</v>
      </c>
      <c r="BH23" s="649"/>
      <c r="BI23" s="649"/>
      <c r="BJ23" s="649"/>
      <c r="BK23" s="649"/>
      <c r="BL23" s="649"/>
      <c r="BM23" s="649"/>
      <c r="BN23" s="650"/>
      <c r="BO23" s="651">
        <v>8.8000000000000007</v>
      </c>
      <c r="BP23" s="651"/>
      <c r="BQ23" s="651"/>
      <c r="BR23" s="651"/>
      <c r="BS23" s="657" t="s">
        <v>175</v>
      </c>
      <c r="BT23" s="649"/>
      <c r="BU23" s="649"/>
      <c r="BV23" s="649"/>
      <c r="BW23" s="649"/>
      <c r="BX23" s="649"/>
      <c r="BY23" s="649"/>
      <c r="BZ23" s="649"/>
      <c r="CA23" s="649"/>
      <c r="CB23" s="658"/>
      <c r="CD23" s="630" t="s">
        <v>220</v>
      </c>
      <c r="CE23" s="631"/>
      <c r="CF23" s="631"/>
      <c r="CG23" s="631"/>
      <c r="CH23" s="631"/>
      <c r="CI23" s="631"/>
      <c r="CJ23" s="631"/>
      <c r="CK23" s="631"/>
      <c r="CL23" s="631"/>
      <c r="CM23" s="631"/>
      <c r="CN23" s="631"/>
      <c r="CO23" s="631"/>
      <c r="CP23" s="631"/>
      <c r="CQ23" s="632"/>
      <c r="CR23" s="630" t="s">
        <v>282</v>
      </c>
      <c r="CS23" s="631"/>
      <c r="CT23" s="631"/>
      <c r="CU23" s="631"/>
      <c r="CV23" s="631"/>
      <c r="CW23" s="631"/>
      <c r="CX23" s="631"/>
      <c r="CY23" s="632"/>
      <c r="CZ23" s="630" t="s">
        <v>283</v>
      </c>
      <c r="DA23" s="631"/>
      <c r="DB23" s="631"/>
      <c r="DC23" s="632"/>
      <c r="DD23" s="630" t="s">
        <v>284</v>
      </c>
      <c r="DE23" s="631"/>
      <c r="DF23" s="631"/>
      <c r="DG23" s="631"/>
      <c r="DH23" s="631"/>
      <c r="DI23" s="631"/>
      <c r="DJ23" s="631"/>
      <c r="DK23" s="632"/>
      <c r="DL23" s="679" t="s">
        <v>285</v>
      </c>
      <c r="DM23" s="680"/>
      <c r="DN23" s="680"/>
      <c r="DO23" s="680"/>
      <c r="DP23" s="680"/>
      <c r="DQ23" s="680"/>
      <c r="DR23" s="680"/>
      <c r="DS23" s="680"/>
      <c r="DT23" s="680"/>
      <c r="DU23" s="680"/>
      <c r="DV23" s="681"/>
      <c r="DW23" s="630" t="s">
        <v>286</v>
      </c>
      <c r="DX23" s="631"/>
      <c r="DY23" s="631"/>
      <c r="DZ23" s="631"/>
      <c r="EA23" s="631"/>
      <c r="EB23" s="631"/>
      <c r="EC23" s="632"/>
    </row>
    <row r="24" spans="2:133" ht="11.25" customHeight="1" x14ac:dyDescent="0.15">
      <c r="B24" s="645" t="s">
        <v>287</v>
      </c>
      <c r="C24" s="646"/>
      <c r="D24" s="646"/>
      <c r="E24" s="646"/>
      <c r="F24" s="646"/>
      <c r="G24" s="646"/>
      <c r="H24" s="646"/>
      <c r="I24" s="646"/>
      <c r="J24" s="646"/>
      <c r="K24" s="646"/>
      <c r="L24" s="646"/>
      <c r="M24" s="646"/>
      <c r="N24" s="646"/>
      <c r="O24" s="646"/>
      <c r="P24" s="646"/>
      <c r="Q24" s="647"/>
      <c r="R24" s="648">
        <v>316279</v>
      </c>
      <c r="S24" s="649"/>
      <c r="T24" s="649"/>
      <c r="U24" s="649"/>
      <c r="V24" s="649"/>
      <c r="W24" s="649"/>
      <c r="X24" s="649"/>
      <c r="Y24" s="650"/>
      <c r="Z24" s="651">
        <v>0.1</v>
      </c>
      <c r="AA24" s="651"/>
      <c r="AB24" s="651"/>
      <c r="AC24" s="651"/>
      <c r="AD24" s="652" t="s">
        <v>175</v>
      </c>
      <c r="AE24" s="652"/>
      <c r="AF24" s="652"/>
      <c r="AG24" s="652"/>
      <c r="AH24" s="652"/>
      <c r="AI24" s="652"/>
      <c r="AJ24" s="652"/>
      <c r="AK24" s="652"/>
      <c r="AL24" s="653" t="s">
        <v>136</v>
      </c>
      <c r="AM24" s="654"/>
      <c r="AN24" s="654"/>
      <c r="AO24" s="655"/>
      <c r="AP24" s="667" t="s">
        <v>288</v>
      </c>
      <c r="AQ24" s="668"/>
      <c r="AR24" s="668"/>
      <c r="AS24" s="668"/>
      <c r="AT24" s="668"/>
      <c r="AU24" s="668"/>
      <c r="AV24" s="668"/>
      <c r="AW24" s="668"/>
      <c r="AX24" s="668"/>
      <c r="AY24" s="668"/>
      <c r="AZ24" s="668"/>
      <c r="BA24" s="668"/>
      <c r="BB24" s="668"/>
      <c r="BC24" s="668"/>
      <c r="BD24" s="668"/>
      <c r="BE24" s="668"/>
      <c r="BF24" s="669"/>
      <c r="BG24" s="648" t="s">
        <v>237</v>
      </c>
      <c r="BH24" s="649"/>
      <c r="BI24" s="649"/>
      <c r="BJ24" s="649"/>
      <c r="BK24" s="649"/>
      <c r="BL24" s="649"/>
      <c r="BM24" s="649"/>
      <c r="BN24" s="650"/>
      <c r="BO24" s="651" t="s">
        <v>175</v>
      </c>
      <c r="BP24" s="651"/>
      <c r="BQ24" s="651"/>
      <c r="BR24" s="651"/>
      <c r="BS24" s="657" t="s">
        <v>237</v>
      </c>
      <c r="BT24" s="649"/>
      <c r="BU24" s="649"/>
      <c r="BV24" s="649"/>
      <c r="BW24" s="649"/>
      <c r="BX24" s="649"/>
      <c r="BY24" s="649"/>
      <c r="BZ24" s="649"/>
      <c r="CA24" s="649"/>
      <c r="CB24" s="658"/>
      <c r="CD24" s="659" t="s">
        <v>289</v>
      </c>
      <c r="CE24" s="660"/>
      <c r="CF24" s="660"/>
      <c r="CG24" s="660"/>
      <c r="CH24" s="660"/>
      <c r="CI24" s="660"/>
      <c r="CJ24" s="660"/>
      <c r="CK24" s="660"/>
      <c r="CL24" s="660"/>
      <c r="CM24" s="660"/>
      <c r="CN24" s="660"/>
      <c r="CO24" s="660"/>
      <c r="CP24" s="660"/>
      <c r="CQ24" s="661"/>
      <c r="CR24" s="637">
        <v>104143773</v>
      </c>
      <c r="CS24" s="638"/>
      <c r="CT24" s="638"/>
      <c r="CU24" s="638"/>
      <c r="CV24" s="638"/>
      <c r="CW24" s="638"/>
      <c r="CX24" s="638"/>
      <c r="CY24" s="639"/>
      <c r="CZ24" s="642">
        <v>44.5</v>
      </c>
      <c r="DA24" s="643"/>
      <c r="DB24" s="643"/>
      <c r="DC24" s="662"/>
      <c r="DD24" s="687">
        <v>63039277</v>
      </c>
      <c r="DE24" s="638"/>
      <c r="DF24" s="638"/>
      <c r="DG24" s="638"/>
      <c r="DH24" s="638"/>
      <c r="DI24" s="638"/>
      <c r="DJ24" s="638"/>
      <c r="DK24" s="639"/>
      <c r="DL24" s="687">
        <v>62549199</v>
      </c>
      <c r="DM24" s="638"/>
      <c r="DN24" s="638"/>
      <c r="DO24" s="638"/>
      <c r="DP24" s="638"/>
      <c r="DQ24" s="638"/>
      <c r="DR24" s="638"/>
      <c r="DS24" s="638"/>
      <c r="DT24" s="638"/>
      <c r="DU24" s="638"/>
      <c r="DV24" s="639"/>
      <c r="DW24" s="642">
        <v>62.5</v>
      </c>
      <c r="DX24" s="643"/>
      <c r="DY24" s="643"/>
      <c r="DZ24" s="643"/>
      <c r="EA24" s="643"/>
      <c r="EB24" s="643"/>
      <c r="EC24" s="644"/>
    </row>
    <row r="25" spans="2:133" ht="11.25" customHeight="1" x14ac:dyDescent="0.15">
      <c r="B25" s="645" t="s">
        <v>290</v>
      </c>
      <c r="C25" s="646"/>
      <c r="D25" s="646"/>
      <c r="E25" s="646"/>
      <c r="F25" s="646"/>
      <c r="G25" s="646"/>
      <c r="H25" s="646"/>
      <c r="I25" s="646"/>
      <c r="J25" s="646"/>
      <c r="K25" s="646"/>
      <c r="L25" s="646"/>
      <c r="M25" s="646"/>
      <c r="N25" s="646"/>
      <c r="O25" s="646"/>
      <c r="P25" s="646"/>
      <c r="Q25" s="647"/>
      <c r="R25" s="648" t="s">
        <v>237</v>
      </c>
      <c r="S25" s="649"/>
      <c r="T25" s="649"/>
      <c r="U25" s="649"/>
      <c r="V25" s="649"/>
      <c r="W25" s="649"/>
      <c r="X25" s="649"/>
      <c r="Y25" s="650"/>
      <c r="Z25" s="651" t="s">
        <v>237</v>
      </c>
      <c r="AA25" s="651"/>
      <c r="AB25" s="651"/>
      <c r="AC25" s="651"/>
      <c r="AD25" s="652" t="s">
        <v>237</v>
      </c>
      <c r="AE25" s="652"/>
      <c r="AF25" s="652"/>
      <c r="AG25" s="652"/>
      <c r="AH25" s="652"/>
      <c r="AI25" s="652"/>
      <c r="AJ25" s="652"/>
      <c r="AK25" s="652"/>
      <c r="AL25" s="653" t="s">
        <v>237</v>
      </c>
      <c r="AM25" s="654"/>
      <c r="AN25" s="654"/>
      <c r="AO25" s="655"/>
      <c r="AP25" s="667" t="s">
        <v>291</v>
      </c>
      <c r="AQ25" s="668"/>
      <c r="AR25" s="668"/>
      <c r="AS25" s="668"/>
      <c r="AT25" s="668"/>
      <c r="AU25" s="668"/>
      <c r="AV25" s="668"/>
      <c r="AW25" s="668"/>
      <c r="AX25" s="668"/>
      <c r="AY25" s="668"/>
      <c r="AZ25" s="668"/>
      <c r="BA25" s="668"/>
      <c r="BB25" s="668"/>
      <c r="BC25" s="668"/>
      <c r="BD25" s="668"/>
      <c r="BE25" s="668"/>
      <c r="BF25" s="669"/>
      <c r="BG25" s="648" t="s">
        <v>237</v>
      </c>
      <c r="BH25" s="649"/>
      <c r="BI25" s="649"/>
      <c r="BJ25" s="649"/>
      <c r="BK25" s="649"/>
      <c r="BL25" s="649"/>
      <c r="BM25" s="649"/>
      <c r="BN25" s="650"/>
      <c r="BO25" s="651" t="s">
        <v>237</v>
      </c>
      <c r="BP25" s="651"/>
      <c r="BQ25" s="651"/>
      <c r="BR25" s="651"/>
      <c r="BS25" s="657" t="s">
        <v>136</v>
      </c>
      <c r="BT25" s="649"/>
      <c r="BU25" s="649"/>
      <c r="BV25" s="649"/>
      <c r="BW25" s="649"/>
      <c r="BX25" s="649"/>
      <c r="BY25" s="649"/>
      <c r="BZ25" s="649"/>
      <c r="CA25" s="649"/>
      <c r="CB25" s="658"/>
      <c r="CD25" s="663" t="s">
        <v>292</v>
      </c>
      <c r="CE25" s="664"/>
      <c r="CF25" s="664"/>
      <c r="CG25" s="664"/>
      <c r="CH25" s="664"/>
      <c r="CI25" s="664"/>
      <c r="CJ25" s="664"/>
      <c r="CK25" s="664"/>
      <c r="CL25" s="664"/>
      <c r="CM25" s="664"/>
      <c r="CN25" s="664"/>
      <c r="CO25" s="664"/>
      <c r="CP25" s="664"/>
      <c r="CQ25" s="665"/>
      <c r="CR25" s="648">
        <v>36226993</v>
      </c>
      <c r="CS25" s="684"/>
      <c r="CT25" s="684"/>
      <c r="CU25" s="684"/>
      <c r="CV25" s="684"/>
      <c r="CW25" s="684"/>
      <c r="CX25" s="684"/>
      <c r="CY25" s="685"/>
      <c r="CZ25" s="653">
        <v>15.5</v>
      </c>
      <c r="DA25" s="682"/>
      <c r="DB25" s="682"/>
      <c r="DC25" s="686"/>
      <c r="DD25" s="657">
        <v>33826991</v>
      </c>
      <c r="DE25" s="684"/>
      <c r="DF25" s="684"/>
      <c r="DG25" s="684"/>
      <c r="DH25" s="684"/>
      <c r="DI25" s="684"/>
      <c r="DJ25" s="684"/>
      <c r="DK25" s="685"/>
      <c r="DL25" s="657">
        <v>33531285</v>
      </c>
      <c r="DM25" s="684"/>
      <c r="DN25" s="684"/>
      <c r="DO25" s="684"/>
      <c r="DP25" s="684"/>
      <c r="DQ25" s="684"/>
      <c r="DR25" s="684"/>
      <c r="DS25" s="684"/>
      <c r="DT25" s="684"/>
      <c r="DU25" s="684"/>
      <c r="DV25" s="685"/>
      <c r="DW25" s="653">
        <v>33.5</v>
      </c>
      <c r="DX25" s="682"/>
      <c r="DY25" s="682"/>
      <c r="DZ25" s="682"/>
      <c r="EA25" s="682"/>
      <c r="EB25" s="682"/>
      <c r="EC25" s="683"/>
    </row>
    <row r="26" spans="2:133" ht="11.25" customHeight="1" x14ac:dyDescent="0.15">
      <c r="B26" s="645" t="s">
        <v>293</v>
      </c>
      <c r="C26" s="646"/>
      <c r="D26" s="646"/>
      <c r="E26" s="646"/>
      <c r="F26" s="646"/>
      <c r="G26" s="646"/>
      <c r="H26" s="646"/>
      <c r="I26" s="646"/>
      <c r="J26" s="646"/>
      <c r="K26" s="646"/>
      <c r="L26" s="646"/>
      <c r="M26" s="646"/>
      <c r="N26" s="646"/>
      <c r="O26" s="646"/>
      <c r="P26" s="646"/>
      <c r="Q26" s="647"/>
      <c r="R26" s="648">
        <v>103239743</v>
      </c>
      <c r="S26" s="649"/>
      <c r="T26" s="649"/>
      <c r="U26" s="649"/>
      <c r="V26" s="649"/>
      <c r="W26" s="649"/>
      <c r="X26" s="649"/>
      <c r="Y26" s="650"/>
      <c r="Z26" s="651">
        <v>43.1</v>
      </c>
      <c r="AA26" s="651"/>
      <c r="AB26" s="651"/>
      <c r="AC26" s="651"/>
      <c r="AD26" s="652">
        <v>95178992</v>
      </c>
      <c r="AE26" s="652"/>
      <c r="AF26" s="652"/>
      <c r="AG26" s="652"/>
      <c r="AH26" s="652"/>
      <c r="AI26" s="652"/>
      <c r="AJ26" s="652"/>
      <c r="AK26" s="652"/>
      <c r="AL26" s="653">
        <v>98.9</v>
      </c>
      <c r="AM26" s="654"/>
      <c r="AN26" s="654"/>
      <c r="AO26" s="655"/>
      <c r="AP26" s="667" t="s">
        <v>294</v>
      </c>
      <c r="AQ26" s="688"/>
      <c r="AR26" s="688"/>
      <c r="AS26" s="688"/>
      <c r="AT26" s="688"/>
      <c r="AU26" s="688"/>
      <c r="AV26" s="688"/>
      <c r="AW26" s="688"/>
      <c r="AX26" s="688"/>
      <c r="AY26" s="688"/>
      <c r="AZ26" s="688"/>
      <c r="BA26" s="688"/>
      <c r="BB26" s="688"/>
      <c r="BC26" s="688"/>
      <c r="BD26" s="688"/>
      <c r="BE26" s="688"/>
      <c r="BF26" s="669"/>
      <c r="BG26" s="648" t="s">
        <v>237</v>
      </c>
      <c r="BH26" s="649"/>
      <c r="BI26" s="649"/>
      <c r="BJ26" s="649"/>
      <c r="BK26" s="649"/>
      <c r="BL26" s="649"/>
      <c r="BM26" s="649"/>
      <c r="BN26" s="650"/>
      <c r="BO26" s="651" t="s">
        <v>237</v>
      </c>
      <c r="BP26" s="651"/>
      <c r="BQ26" s="651"/>
      <c r="BR26" s="651"/>
      <c r="BS26" s="657" t="s">
        <v>237</v>
      </c>
      <c r="BT26" s="649"/>
      <c r="BU26" s="649"/>
      <c r="BV26" s="649"/>
      <c r="BW26" s="649"/>
      <c r="BX26" s="649"/>
      <c r="BY26" s="649"/>
      <c r="BZ26" s="649"/>
      <c r="CA26" s="649"/>
      <c r="CB26" s="658"/>
      <c r="CD26" s="663" t="s">
        <v>295</v>
      </c>
      <c r="CE26" s="664"/>
      <c r="CF26" s="664"/>
      <c r="CG26" s="664"/>
      <c r="CH26" s="664"/>
      <c r="CI26" s="664"/>
      <c r="CJ26" s="664"/>
      <c r="CK26" s="664"/>
      <c r="CL26" s="664"/>
      <c r="CM26" s="664"/>
      <c r="CN26" s="664"/>
      <c r="CO26" s="664"/>
      <c r="CP26" s="664"/>
      <c r="CQ26" s="665"/>
      <c r="CR26" s="648">
        <v>23199088</v>
      </c>
      <c r="CS26" s="649"/>
      <c r="CT26" s="649"/>
      <c r="CU26" s="649"/>
      <c r="CV26" s="649"/>
      <c r="CW26" s="649"/>
      <c r="CX26" s="649"/>
      <c r="CY26" s="650"/>
      <c r="CZ26" s="653">
        <v>9.9</v>
      </c>
      <c r="DA26" s="682"/>
      <c r="DB26" s="682"/>
      <c r="DC26" s="686"/>
      <c r="DD26" s="657">
        <v>22036914</v>
      </c>
      <c r="DE26" s="649"/>
      <c r="DF26" s="649"/>
      <c r="DG26" s="649"/>
      <c r="DH26" s="649"/>
      <c r="DI26" s="649"/>
      <c r="DJ26" s="649"/>
      <c r="DK26" s="650"/>
      <c r="DL26" s="657" t="s">
        <v>175</v>
      </c>
      <c r="DM26" s="649"/>
      <c r="DN26" s="649"/>
      <c r="DO26" s="649"/>
      <c r="DP26" s="649"/>
      <c r="DQ26" s="649"/>
      <c r="DR26" s="649"/>
      <c r="DS26" s="649"/>
      <c r="DT26" s="649"/>
      <c r="DU26" s="649"/>
      <c r="DV26" s="650"/>
      <c r="DW26" s="653" t="s">
        <v>237</v>
      </c>
      <c r="DX26" s="682"/>
      <c r="DY26" s="682"/>
      <c r="DZ26" s="682"/>
      <c r="EA26" s="682"/>
      <c r="EB26" s="682"/>
      <c r="EC26" s="683"/>
    </row>
    <row r="27" spans="2:133" ht="11.25" customHeight="1" x14ac:dyDescent="0.15">
      <c r="B27" s="645" t="s">
        <v>296</v>
      </c>
      <c r="C27" s="646"/>
      <c r="D27" s="646"/>
      <c r="E27" s="646"/>
      <c r="F27" s="646"/>
      <c r="G27" s="646"/>
      <c r="H27" s="646"/>
      <c r="I27" s="646"/>
      <c r="J27" s="646"/>
      <c r="K27" s="646"/>
      <c r="L27" s="646"/>
      <c r="M27" s="646"/>
      <c r="N27" s="646"/>
      <c r="O27" s="646"/>
      <c r="P27" s="646"/>
      <c r="Q27" s="647"/>
      <c r="R27" s="648">
        <v>64228</v>
      </c>
      <c r="S27" s="649"/>
      <c r="T27" s="649"/>
      <c r="U27" s="649"/>
      <c r="V27" s="649"/>
      <c r="W27" s="649"/>
      <c r="X27" s="649"/>
      <c r="Y27" s="650"/>
      <c r="Z27" s="651">
        <v>0</v>
      </c>
      <c r="AA27" s="651"/>
      <c r="AB27" s="651"/>
      <c r="AC27" s="651"/>
      <c r="AD27" s="652">
        <v>64228</v>
      </c>
      <c r="AE27" s="652"/>
      <c r="AF27" s="652"/>
      <c r="AG27" s="652"/>
      <c r="AH27" s="652"/>
      <c r="AI27" s="652"/>
      <c r="AJ27" s="652"/>
      <c r="AK27" s="652"/>
      <c r="AL27" s="653">
        <v>0.1</v>
      </c>
      <c r="AM27" s="654"/>
      <c r="AN27" s="654"/>
      <c r="AO27" s="655"/>
      <c r="AP27" s="645" t="s">
        <v>297</v>
      </c>
      <c r="AQ27" s="646"/>
      <c r="AR27" s="646"/>
      <c r="AS27" s="646"/>
      <c r="AT27" s="646"/>
      <c r="AU27" s="646"/>
      <c r="AV27" s="646"/>
      <c r="AW27" s="646"/>
      <c r="AX27" s="646"/>
      <c r="AY27" s="646"/>
      <c r="AZ27" s="646"/>
      <c r="BA27" s="646"/>
      <c r="BB27" s="646"/>
      <c r="BC27" s="646"/>
      <c r="BD27" s="646"/>
      <c r="BE27" s="646"/>
      <c r="BF27" s="647"/>
      <c r="BG27" s="648">
        <v>87652717</v>
      </c>
      <c r="BH27" s="649"/>
      <c r="BI27" s="649"/>
      <c r="BJ27" s="649"/>
      <c r="BK27" s="649"/>
      <c r="BL27" s="649"/>
      <c r="BM27" s="649"/>
      <c r="BN27" s="650"/>
      <c r="BO27" s="651">
        <v>100</v>
      </c>
      <c r="BP27" s="651"/>
      <c r="BQ27" s="651"/>
      <c r="BR27" s="651"/>
      <c r="BS27" s="657">
        <v>763294</v>
      </c>
      <c r="BT27" s="649"/>
      <c r="BU27" s="649"/>
      <c r="BV27" s="649"/>
      <c r="BW27" s="649"/>
      <c r="BX27" s="649"/>
      <c r="BY27" s="649"/>
      <c r="BZ27" s="649"/>
      <c r="CA27" s="649"/>
      <c r="CB27" s="658"/>
      <c r="CD27" s="663" t="s">
        <v>298</v>
      </c>
      <c r="CE27" s="664"/>
      <c r="CF27" s="664"/>
      <c r="CG27" s="664"/>
      <c r="CH27" s="664"/>
      <c r="CI27" s="664"/>
      <c r="CJ27" s="664"/>
      <c r="CK27" s="664"/>
      <c r="CL27" s="664"/>
      <c r="CM27" s="664"/>
      <c r="CN27" s="664"/>
      <c r="CO27" s="664"/>
      <c r="CP27" s="664"/>
      <c r="CQ27" s="665"/>
      <c r="CR27" s="648">
        <v>53524624</v>
      </c>
      <c r="CS27" s="684"/>
      <c r="CT27" s="684"/>
      <c r="CU27" s="684"/>
      <c r="CV27" s="684"/>
      <c r="CW27" s="684"/>
      <c r="CX27" s="684"/>
      <c r="CY27" s="685"/>
      <c r="CZ27" s="653">
        <v>22.8</v>
      </c>
      <c r="DA27" s="682"/>
      <c r="DB27" s="682"/>
      <c r="DC27" s="686"/>
      <c r="DD27" s="657">
        <v>15400286</v>
      </c>
      <c r="DE27" s="684"/>
      <c r="DF27" s="684"/>
      <c r="DG27" s="684"/>
      <c r="DH27" s="684"/>
      <c r="DI27" s="684"/>
      <c r="DJ27" s="684"/>
      <c r="DK27" s="685"/>
      <c r="DL27" s="657">
        <v>15205914</v>
      </c>
      <c r="DM27" s="684"/>
      <c r="DN27" s="684"/>
      <c r="DO27" s="684"/>
      <c r="DP27" s="684"/>
      <c r="DQ27" s="684"/>
      <c r="DR27" s="684"/>
      <c r="DS27" s="684"/>
      <c r="DT27" s="684"/>
      <c r="DU27" s="684"/>
      <c r="DV27" s="685"/>
      <c r="DW27" s="653">
        <v>15.2</v>
      </c>
      <c r="DX27" s="682"/>
      <c r="DY27" s="682"/>
      <c r="DZ27" s="682"/>
      <c r="EA27" s="682"/>
      <c r="EB27" s="682"/>
      <c r="EC27" s="683"/>
    </row>
    <row r="28" spans="2:133" ht="11.25" customHeight="1" x14ac:dyDescent="0.15">
      <c r="B28" s="645" t="s">
        <v>299</v>
      </c>
      <c r="C28" s="646"/>
      <c r="D28" s="646"/>
      <c r="E28" s="646"/>
      <c r="F28" s="646"/>
      <c r="G28" s="646"/>
      <c r="H28" s="646"/>
      <c r="I28" s="646"/>
      <c r="J28" s="646"/>
      <c r="K28" s="646"/>
      <c r="L28" s="646"/>
      <c r="M28" s="646"/>
      <c r="N28" s="646"/>
      <c r="O28" s="646"/>
      <c r="P28" s="646"/>
      <c r="Q28" s="647"/>
      <c r="R28" s="648">
        <v>400615</v>
      </c>
      <c r="S28" s="649"/>
      <c r="T28" s="649"/>
      <c r="U28" s="649"/>
      <c r="V28" s="649"/>
      <c r="W28" s="649"/>
      <c r="X28" s="649"/>
      <c r="Y28" s="650"/>
      <c r="Z28" s="651">
        <v>0.2</v>
      </c>
      <c r="AA28" s="651"/>
      <c r="AB28" s="651"/>
      <c r="AC28" s="651"/>
      <c r="AD28" s="652" t="s">
        <v>237</v>
      </c>
      <c r="AE28" s="652"/>
      <c r="AF28" s="652"/>
      <c r="AG28" s="652"/>
      <c r="AH28" s="652"/>
      <c r="AI28" s="652"/>
      <c r="AJ28" s="652"/>
      <c r="AK28" s="652"/>
      <c r="AL28" s="653" t="s">
        <v>136</v>
      </c>
      <c r="AM28" s="654"/>
      <c r="AN28" s="654"/>
      <c r="AO28" s="655"/>
      <c r="AP28" s="645"/>
      <c r="AQ28" s="646"/>
      <c r="AR28" s="646"/>
      <c r="AS28" s="646"/>
      <c r="AT28" s="646"/>
      <c r="AU28" s="646"/>
      <c r="AV28" s="646"/>
      <c r="AW28" s="646"/>
      <c r="AX28" s="646"/>
      <c r="AY28" s="646"/>
      <c r="AZ28" s="646"/>
      <c r="BA28" s="646"/>
      <c r="BB28" s="646"/>
      <c r="BC28" s="646"/>
      <c r="BD28" s="646"/>
      <c r="BE28" s="646"/>
      <c r="BF28" s="647"/>
      <c r="BG28" s="648"/>
      <c r="BH28" s="649"/>
      <c r="BI28" s="649"/>
      <c r="BJ28" s="649"/>
      <c r="BK28" s="649"/>
      <c r="BL28" s="649"/>
      <c r="BM28" s="649"/>
      <c r="BN28" s="650"/>
      <c r="BO28" s="651"/>
      <c r="BP28" s="651"/>
      <c r="BQ28" s="651"/>
      <c r="BR28" s="651"/>
      <c r="BS28" s="657"/>
      <c r="BT28" s="649"/>
      <c r="BU28" s="649"/>
      <c r="BV28" s="649"/>
      <c r="BW28" s="649"/>
      <c r="BX28" s="649"/>
      <c r="BY28" s="649"/>
      <c r="BZ28" s="649"/>
      <c r="CA28" s="649"/>
      <c r="CB28" s="658"/>
      <c r="CD28" s="663" t="s">
        <v>300</v>
      </c>
      <c r="CE28" s="664"/>
      <c r="CF28" s="664"/>
      <c r="CG28" s="664"/>
      <c r="CH28" s="664"/>
      <c r="CI28" s="664"/>
      <c r="CJ28" s="664"/>
      <c r="CK28" s="664"/>
      <c r="CL28" s="664"/>
      <c r="CM28" s="664"/>
      <c r="CN28" s="664"/>
      <c r="CO28" s="664"/>
      <c r="CP28" s="664"/>
      <c r="CQ28" s="665"/>
      <c r="CR28" s="648">
        <v>14392156</v>
      </c>
      <c r="CS28" s="649"/>
      <c r="CT28" s="649"/>
      <c r="CU28" s="649"/>
      <c r="CV28" s="649"/>
      <c r="CW28" s="649"/>
      <c r="CX28" s="649"/>
      <c r="CY28" s="650"/>
      <c r="CZ28" s="653">
        <v>6.1</v>
      </c>
      <c r="DA28" s="682"/>
      <c r="DB28" s="682"/>
      <c r="DC28" s="686"/>
      <c r="DD28" s="657">
        <v>13812000</v>
      </c>
      <c r="DE28" s="649"/>
      <c r="DF28" s="649"/>
      <c r="DG28" s="649"/>
      <c r="DH28" s="649"/>
      <c r="DI28" s="649"/>
      <c r="DJ28" s="649"/>
      <c r="DK28" s="650"/>
      <c r="DL28" s="657">
        <v>13812000</v>
      </c>
      <c r="DM28" s="649"/>
      <c r="DN28" s="649"/>
      <c r="DO28" s="649"/>
      <c r="DP28" s="649"/>
      <c r="DQ28" s="649"/>
      <c r="DR28" s="649"/>
      <c r="DS28" s="649"/>
      <c r="DT28" s="649"/>
      <c r="DU28" s="649"/>
      <c r="DV28" s="650"/>
      <c r="DW28" s="653">
        <v>13.8</v>
      </c>
      <c r="DX28" s="682"/>
      <c r="DY28" s="682"/>
      <c r="DZ28" s="682"/>
      <c r="EA28" s="682"/>
      <c r="EB28" s="682"/>
      <c r="EC28" s="683"/>
    </row>
    <row r="29" spans="2:133" ht="11.25" customHeight="1" x14ac:dyDescent="0.15">
      <c r="B29" s="645" t="s">
        <v>301</v>
      </c>
      <c r="C29" s="646"/>
      <c r="D29" s="646"/>
      <c r="E29" s="646"/>
      <c r="F29" s="646"/>
      <c r="G29" s="646"/>
      <c r="H29" s="646"/>
      <c r="I29" s="646"/>
      <c r="J29" s="646"/>
      <c r="K29" s="646"/>
      <c r="L29" s="646"/>
      <c r="M29" s="646"/>
      <c r="N29" s="646"/>
      <c r="O29" s="646"/>
      <c r="P29" s="646"/>
      <c r="Q29" s="647"/>
      <c r="R29" s="648">
        <v>5589891</v>
      </c>
      <c r="S29" s="649"/>
      <c r="T29" s="649"/>
      <c r="U29" s="649"/>
      <c r="V29" s="649"/>
      <c r="W29" s="649"/>
      <c r="X29" s="649"/>
      <c r="Y29" s="650"/>
      <c r="Z29" s="651">
        <v>2.2999999999999998</v>
      </c>
      <c r="AA29" s="651"/>
      <c r="AB29" s="651"/>
      <c r="AC29" s="651"/>
      <c r="AD29" s="652">
        <v>995015</v>
      </c>
      <c r="AE29" s="652"/>
      <c r="AF29" s="652"/>
      <c r="AG29" s="652"/>
      <c r="AH29" s="652"/>
      <c r="AI29" s="652"/>
      <c r="AJ29" s="652"/>
      <c r="AK29" s="652"/>
      <c r="AL29" s="653">
        <v>1</v>
      </c>
      <c r="AM29" s="654"/>
      <c r="AN29" s="654"/>
      <c r="AO29" s="655"/>
      <c r="AP29" s="689"/>
      <c r="AQ29" s="690"/>
      <c r="AR29" s="690"/>
      <c r="AS29" s="690"/>
      <c r="AT29" s="690"/>
      <c r="AU29" s="690"/>
      <c r="AV29" s="690"/>
      <c r="AW29" s="690"/>
      <c r="AX29" s="690"/>
      <c r="AY29" s="690"/>
      <c r="AZ29" s="690"/>
      <c r="BA29" s="690"/>
      <c r="BB29" s="690"/>
      <c r="BC29" s="690"/>
      <c r="BD29" s="690"/>
      <c r="BE29" s="690"/>
      <c r="BF29" s="691"/>
      <c r="BG29" s="648"/>
      <c r="BH29" s="649"/>
      <c r="BI29" s="649"/>
      <c r="BJ29" s="649"/>
      <c r="BK29" s="649"/>
      <c r="BL29" s="649"/>
      <c r="BM29" s="649"/>
      <c r="BN29" s="650"/>
      <c r="BO29" s="651"/>
      <c r="BP29" s="651"/>
      <c r="BQ29" s="651"/>
      <c r="BR29" s="651"/>
      <c r="BS29" s="652"/>
      <c r="BT29" s="652"/>
      <c r="BU29" s="652"/>
      <c r="BV29" s="652"/>
      <c r="BW29" s="652"/>
      <c r="BX29" s="652"/>
      <c r="BY29" s="652"/>
      <c r="BZ29" s="652"/>
      <c r="CA29" s="652"/>
      <c r="CB29" s="656"/>
      <c r="CD29" s="692" t="s">
        <v>302</v>
      </c>
      <c r="CE29" s="693"/>
      <c r="CF29" s="663" t="s">
        <v>303</v>
      </c>
      <c r="CG29" s="664"/>
      <c r="CH29" s="664"/>
      <c r="CI29" s="664"/>
      <c r="CJ29" s="664"/>
      <c r="CK29" s="664"/>
      <c r="CL29" s="664"/>
      <c r="CM29" s="664"/>
      <c r="CN29" s="664"/>
      <c r="CO29" s="664"/>
      <c r="CP29" s="664"/>
      <c r="CQ29" s="665"/>
      <c r="CR29" s="648">
        <v>14391131</v>
      </c>
      <c r="CS29" s="684"/>
      <c r="CT29" s="684"/>
      <c r="CU29" s="684"/>
      <c r="CV29" s="684"/>
      <c r="CW29" s="684"/>
      <c r="CX29" s="684"/>
      <c r="CY29" s="685"/>
      <c r="CZ29" s="653">
        <v>6.1</v>
      </c>
      <c r="DA29" s="682"/>
      <c r="DB29" s="682"/>
      <c r="DC29" s="686"/>
      <c r="DD29" s="657">
        <v>13810975</v>
      </c>
      <c r="DE29" s="684"/>
      <c r="DF29" s="684"/>
      <c r="DG29" s="684"/>
      <c r="DH29" s="684"/>
      <c r="DI29" s="684"/>
      <c r="DJ29" s="684"/>
      <c r="DK29" s="685"/>
      <c r="DL29" s="657">
        <v>13810975</v>
      </c>
      <c r="DM29" s="684"/>
      <c r="DN29" s="684"/>
      <c r="DO29" s="684"/>
      <c r="DP29" s="684"/>
      <c r="DQ29" s="684"/>
      <c r="DR29" s="684"/>
      <c r="DS29" s="684"/>
      <c r="DT29" s="684"/>
      <c r="DU29" s="684"/>
      <c r="DV29" s="685"/>
      <c r="DW29" s="653">
        <v>13.8</v>
      </c>
      <c r="DX29" s="682"/>
      <c r="DY29" s="682"/>
      <c r="DZ29" s="682"/>
      <c r="EA29" s="682"/>
      <c r="EB29" s="682"/>
      <c r="EC29" s="683"/>
    </row>
    <row r="30" spans="2:133" ht="11.25" customHeight="1" x14ac:dyDescent="0.15">
      <c r="B30" s="645" t="s">
        <v>304</v>
      </c>
      <c r="C30" s="646"/>
      <c r="D30" s="646"/>
      <c r="E30" s="646"/>
      <c r="F30" s="646"/>
      <c r="G30" s="646"/>
      <c r="H30" s="646"/>
      <c r="I30" s="646"/>
      <c r="J30" s="646"/>
      <c r="K30" s="646"/>
      <c r="L30" s="646"/>
      <c r="M30" s="646"/>
      <c r="N30" s="646"/>
      <c r="O30" s="646"/>
      <c r="P30" s="646"/>
      <c r="Q30" s="647"/>
      <c r="R30" s="648">
        <v>842345</v>
      </c>
      <c r="S30" s="649"/>
      <c r="T30" s="649"/>
      <c r="U30" s="649"/>
      <c r="V30" s="649"/>
      <c r="W30" s="649"/>
      <c r="X30" s="649"/>
      <c r="Y30" s="650"/>
      <c r="Z30" s="651">
        <v>0.4</v>
      </c>
      <c r="AA30" s="651"/>
      <c r="AB30" s="651"/>
      <c r="AC30" s="651"/>
      <c r="AD30" s="652" t="s">
        <v>237</v>
      </c>
      <c r="AE30" s="652"/>
      <c r="AF30" s="652"/>
      <c r="AG30" s="652"/>
      <c r="AH30" s="652"/>
      <c r="AI30" s="652"/>
      <c r="AJ30" s="652"/>
      <c r="AK30" s="652"/>
      <c r="AL30" s="653" t="s">
        <v>136</v>
      </c>
      <c r="AM30" s="654"/>
      <c r="AN30" s="654"/>
      <c r="AO30" s="655"/>
      <c r="AP30" s="627" t="s">
        <v>220</v>
      </c>
      <c r="AQ30" s="628"/>
      <c r="AR30" s="628"/>
      <c r="AS30" s="628"/>
      <c r="AT30" s="628"/>
      <c r="AU30" s="628"/>
      <c r="AV30" s="628"/>
      <c r="AW30" s="628"/>
      <c r="AX30" s="628"/>
      <c r="AY30" s="628"/>
      <c r="AZ30" s="628"/>
      <c r="BA30" s="628"/>
      <c r="BB30" s="628"/>
      <c r="BC30" s="628"/>
      <c r="BD30" s="628"/>
      <c r="BE30" s="628"/>
      <c r="BF30" s="629"/>
      <c r="BG30" s="627" t="s">
        <v>305</v>
      </c>
      <c r="BH30" s="701"/>
      <c r="BI30" s="701"/>
      <c r="BJ30" s="701"/>
      <c r="BK30" s="701"/>
      <c r="BL30" s="701"/>
      <c r="BM30" s="701"/>
      <c r="BN30" s="701"/>
      <c r="BO30" s="701"/>
      <c r="BP30" s="701"/>
      <c r="BQ30" s="702"/>
      <c r="BR30" s="627" t="s">
        <v>306</v>
      </c>
      <c r="BS30" s="701"/>
      <c r="BT30" s="701"/>
      <c r="BU30" s="701"/>
      <c r="BV30" s="701"/>
      <c r="BW30" s="701"/>
      <c r="BX30" s="701"/>
      <c r="BY30" s="701"/>
      <c r="BZ30" s="701"/>
      <c r="CA30" s="701"/>
      <c r="CB30" s="702"/>
      <c r="CD30" s="694"/>
      <c r="CE30" s="695"/>
      <c r="CF30" s="663" t="s">
        <v>307</v>
      </c>
      <c r="CG30" s="664"/>
      <c r="CH30" s="664"/>
      <c r="CI30" s="664"/>
      <c r="CJ30" s="664"/>
      <c r="CK30" s="664"/>
      <c r="CL30" s="664"/>
      <c r="CM30" s="664"/>
      <c r="CN30" s="664"/>
      <c r="CO30" s="664"/>
      <c r="CP30" s="664"/>
      <c r="CQ30" s="665"/>
      <c r="CR30" s="648">
        <v>13571898</v>
      </c>
      <c r="CS30" s="649"/>
      <c r="CT30" s="649"/>
      <c r="CU30" s="649"/>
      <c r="CV30" s="649"/>
      <c r="CW30" s="649"/>
      <c r="CX30" s="649"/>
      <c r="CY30" s="650"/>
      <c r="CZ30" s="653">
        <v>5.8</v>
      </c>
      <c r="DA30" s="682"/>
      <c r="DB30" s="682"/>
      <c r="DC30" s="686"/>
      <c r="DD30" s="657">
        <v>13052401</v>
      </c>
      <c r="DE30" s="649"/>
      <c r="DF30" s="649"/>
      <c r="DG30" s="649"/>
      <c r="DH30" s="649"/>
      <c r="DI30" s="649"/>
      <c r="DJ30" s="649"/>
      <c r="DK30" s="650"/>
      <c r="DL30" s="657">
        <v>13052401</v>
      </c>
      <c r="DM30" s="649"/>
      <c r="DN30" s="649"/>
      <c r="DO30" s="649"/>
      <c r="DP30" s="649"/>
      <c r="DQ30" s="649"/>
      <c r="DR30" s="649"/>
      <c r="DS30" s="649"/>
      <c r="DT30" s="649"/>
      <c r="DU30" s="649"/>
      <c r="DV30" s="650"/>
      <c r="DW30" s="653">
        <v>13.1</v>
      </c>
      <c r="DX30" s="682"/>
      <c r="DY30" s="682"/>
      <c r="DZ30" s="682"/>
      <c r="EA30" s="682"/>
      <c r="EB30" s="682"/>
      <c r="EC30" s="683"/>
    </row>
    <row r="31" spans="2:133" ht="11.25" customHeight="1" x14ac:dyDescent="0.15">
      <c r="B31" s="645" t="s">
        <v>308</v>
      </c>
      <c r="C31" s="646"/>
      <c r="D31" s="646"/>
      <c r="E31" s="646"/>
      <c r="F31" s="646"/>
      <c r="G31" s="646"/>
      <c r="H31" s="646"/>
      <c r="I31" s="646"/>
      <c r="J31" s="646"/>
      <c r="K31" s="646"/>
      <c r="L31" s="646"/>
      <c r="M31" s="646"/>
      <c r="N31" s="646"/>
      <c r="O31" s="646"/>
      <c r="P31" s="646"/>
      <c r="Q31" s="647"/>
      <c r="R31" s="648">
        <v>87881017</v>
      </c>
      <c r="S31" s="649"/>
      <c r="T31" s="649"/>
      <c r="U31" s="649"/>
      <c r="V31" s="649"/>
      <c r="W31" s="649"/>
      <c r="X31" s="649"/>
      <c r="Y31" s="650"/>
      <c r="Z31" s="651">
        <v>36.700000000000003</v>
      </c>
      <c r="AA31" s="651"/>
      <c r="AB31" s="651"/>
      <c r="AC31" s="651"/>
      <c r="AD31" s="652" t="s">
        <v>237</v>
      </c>
      <c r="AE31" s="652"/>
      <c r="AF31" s="652"/>
      <c r="AG31" s="652"/>
      <c r="AH31" s="652"/>
      <c r="AI31" s="652"/>
      <c r="AJ31" s="652"/>
      <c r="AK31" s="652"/>
      <c r="AL31" s="653" t="s">
        <v>136</v>
      </c>
      <c r="AM31" s="654"/>
      <c r="AN31" s="654"/>
      <c r="AO31" s="655"/>
      <c r="AP31" s="705" t="s">
        <v>309</v>
      </c>
      <c r="AQ31" s="706"/>
      <c r="AR31" s="706"/>
      <c r="AS31" s="706"/>
      <c r="AT31" s="711" t="s">
        <v>310</v>
      </c>
      <c r="AU31" s="231"/>
      <c r="AV31" s="231"/>
      <c r="AW31" s="231"/>
      <c r="AX31" s="634" t="s">
        <v>183</v>
      </c>
      <c r="AY31" s="635"/>
      <c r="AZ31" s="635"/>
      <c r="BA31" s="635"/>
      <c r="BB31" s="635"/>
      <c r="BC31" s="635"/>
      <c r="BD31" s="635"/>
      <c r="BE31" s="635"/>
      <c r="BF31" s="636"/>
      <c r="BG31" s="716">
        <v>99.1</v>
      </c>
      <c r="BH31" s="703"/>
      <c r="BI31" s="703"/>
      <c r="BJ31" s="703"/>
      <c r="BK31" s="703"/>
      <c r="BL31" s="703"/>
      <c r="BM31" s="643">
        <v>96.9</v>
      </c>
      <c r="BN31" s="703"/>
      <c r="BO31" s="703"/>
      <c r="BP31" s="703"/>
      <c r="BQ31" s="704"/>
      <c r="BR31" s="716">
        <v>99.4</v>
      </c>
      <c r="BS31" s="703"/>
      <c r="BT31" s="703"/>
      <c r="BU31" s="703"/>
      <c r="BV31" s="703"/>
      <c r="BW31" s="703"/>
      <c r="BX31" s="643">
        <v>97.2</v>
      </c>
      <c r="BY31" s="703"/>
      <c r="BZ31" s="703"/>
      <c r="CA31" s="703"/>
      <c r="CB31" s="704"/>
      <c r="CD31" s="694"/>
      <c r="CE31" s="695"/>
      <c r="CF31" s="663" t="s">
        <v>311</v>
      </c>
      <c r="CG31" s="664"/>
      <c r="CH31" s="664"/>
      <c r="CI31" s="664"/>
      <c r="CJ31" s="664"/>
      <c r="CK31" s="664"/>
      <c r="CL31" s="664"/>
      <c r="CM31" s="664"/>
      <c r="CN31" s="664"/>
      <c r="CO31" s="664"/>
      <c r="CP31" s="664"/>
      <c r="CQ31" s="665"/>
      <c r="CR31" s="648">
        <v>819233</v>
      </c>
      <c r="CS31" s="684"/>
      <c r="CT31" s="684"/>
      <c r="CU31" s="684"/>
      <c r="CV31" s="684"/>
      <c r="CW31" s="684"/>
      <c r="CX31" s="684"/>
      <c r="CY31" s="685"/>
      <c r="CZ31" s="653">
        <v>0.3</v>
      </c>
      <c r="DA31" s="682"/>
      <c r="DB31" s="682"/>
      <c r="DC31" s="686"/>
      <c r="DD31" s="657">
        <v>758574</v>
      </c>
      <c r="DE31" s="684"/>
      <c r="DF31" s="684"/>
      <c r="DG31" s="684"/>
      <c r="DH31" s="684"/>
      <c r="DI31" s="684"/>
      <c r="DJ31" s="684"/>
      <c r="DK31" s="685"/>
      <c r="DL31" s="657">
        <v>758574</v>
      </c>
      <c r="DM31" s="684"/>
      <c r="DN31" s="684"/>
      <c r="DO31" s="684"/>
      <c r="DP31" s="684"/>
      <c r="DQ31" s="684"/>
      <c r="DR31" s="684"/>
      <c r="DS31" s="684"/>
      <c r="DT31" s="684"/>
      <c r="DU31" s="684"/>
      <c r="DV31" s="685"/>
      <c r="DW31" s="653">
        <v>0.8</v>
      </c>
      <c r="DX31" s="682"/>
      <c r="DY31" s="682"/>
      <c r="DZ31" s="682"/>
      <c r="EA31" s="682"/>
      <c r="EB31" s="682"/>
      <c r="EC31" s="683"/>
    </row>
    <row r="32" spans="2:133" ht="11.25" customHeight="1" x14ac:dyDescent="0.15">
      <c r="B32" s="698" t="s">
        <v>312</v>
      </c>
      <c r="C32" s="699"/>
      <c r="D32" s="699"/>
      <c r="E32" s="699"/>
      <c r="F32" s="699"/>
      <c r="G32" s="699"/>
      <c r="H32" s="699"/>
      <c r="I32" s="699"/>
      <c r="J32" s="699"/>
      <c r="K32" s="699"/>
      <c r="L32" s="699"/>
      <c r="M32" s="699"/>
      <c r="N32" s="699"/>
      <c r="O32" s="699"/>
      <c r="P32" s="699"/>
      <c r="Q32" s="700"/>
      <c r="R32" s="648" t="s">
        <v>175</v>
      </c>
      <c r="S32" s="649"/>
      <c r="T32" s="649"/>
      <c r="U32" s="649"/>
      <c r="V32" s="649"/>
      <c r="W32" s="649"/>
      <c r="X32" s="649"/>
      <c r="Y32" s="650"/>
      <c r="Z32" s="651" t="s">
        <v>136</v>
      </c>
      <c r="AA32" s="651"/>
      <c r="AB32" s="651"/>
      <c r="AC32" s="651"/>
      <c r="AD32" s="652" t="s">
        <v>237</v>
      </c>
      <c r="AE32" s="652"/>
      <c r="AF32" s="652"/>
      <c r="AG32" s="652"/>
      <c r="AH32" s="652"/>
      <c r="AI32" s="652"/>
      <c r="AJ32" s="652"/>
      <c r="AK32" s="652"/>
      <c r="AL32" s="653" t="s">
        <v>237</v>
      </c>
      <c r="AM32" s="654"/>
      <c r="AN32" s="654"/>
      <c r="AO32" s="655"/>
      <c r="AP32" s="707"/>
      <c r="AQ32" s="708"/>
      <c r="AR32" s="708"/>
      <c r="AS32" s="708"/>
      <c r="AT32" s="712"/>
      <c r="AU32" s="230" t="s">
        <v>313</v>
      </c>
      <c r="AV32" s="230"/>
      <c r="AW32" s="230"/>
      <c r="AX32" s="645" t="s">
        <v>314</v>
      </c>
      <c r="AY32" s="646"/>
      <c r="AZ32" s="646"/>
      <c r="BA32" s="646"/>
      <c r="BB32" s="646"/>
      <c r="BC32" s="646"/>
      <c r="BD32" s="646"/>
      <c r="BE32" s="646"/>
      <c r="BF32" s="647"/>
      <c r="BG32" s="717">
        <v>99.3</v>
      </c>
      <c r="BH32" s="684"/>
      <c r="BI32" s="684"/>
      <c r="BJ32" s="684"/>
      <c r="BK32" s="684"/>
      <c r="BL32" s="684"/>
      <c r="BM32" s="654">
        <v>98.5</v>
      </c>
      <c r="BN32" s="714"/>
      <c r="BO32" s="714"/>
      <c r="BP32" s="714"/>
      <c r="BQ32" s="715"/>
      <c r="BR32" s="717">
        <v>99.3</v>
      </c>
      <c r="BS32" s="684"/>
      <c r="BT32" s="684"/>
      <c r="BU32" s="684"/>
      <c r="BV32" s="684"/>
      <c r="BW32" s="684"/>
      <c r="BX32" s="654">
        <v>98.5</v>
      </c>
      <c r="BY32" s="714"/>
      <c r="BZ32" s="714"/>
      <c r="CA32" s="714"/>
      <c r="CB32" s="715"/>
      <c r="CD32" s="696"/>
      <c r="CE32" s="697"/>
      <c r="CF32" s="663" t="s">
        <v>315</v>
      </c>
      <c r="CG32" s="664"/>
      <c r="CH32" s="664"/>
      <c r="CI32" s="664"/>
      <c r="CJ32" s="664"/>
      <c r="CK32" s="664"/>
      <c r="CL32" s="664"/>
      <c r="CM32" s="664"/>
      <c r="CN32" s="664"/>
      <c r="CO32" s="664"/>
      <c r="CP32" s="664"/>
      <c r="CQ32" s="665"/>
      <c r="CR32" s="648">
        <v>1025</v>
      </c>
      <c r="CS32" s="649"/>
      <c r="CT32" s="649"/>
      <c r="CU32" s="649"/>
      <c r="CV32" s="649"/>
      <c r="CW32" s="649"/>
      <c r="CX32" s="649"/>
      <c r="CY32" s="650"/>
      <c r="CZ32" s="653">
        <v>0</v>
      </c>
      <c r="DA32" s="682"/>
      <c r="DB32" s="682"/>
      <c r="DC32" s="686"/>
      <c r="DD32" s="657">
        <v>1025</v>
      </c>
      <c r="DE32" s="649"/>
      <c r="DF32" s="649"/>
      <c r="DG32" s="649"/>
      <c r="DH32" s="649"/>
      <c r="DI32" s="649"/>
      <c r="DJ32" s="649"/>
      <c r="DK32" s="650"/>
      <c r="DL32" s="657">
        <v>1025</v>
      </c>
      <c r="DM32" s="649"/>
      <c r="DN32" s="649"/>
      <c r="DO32" s="649"/>
      <c r="DP32" s="649"/>
      <c r="DQ32" s="649"/>
      <c r="DR32" s="649"/>
      <c r="DS32" s="649"/>
      <c r="DT32" s="649"/>
      <c r="DU32" s="649"/>
      <c r="DV32" s="650"/>
      <c r="DW32" s="653">
        <v>0</v>
      </c>
      <c r="DX32" s="682"/>
      <c r="DY32" s="682"/>
      <c r="DZ32" s="682"/>
      <c r="EA32" s="682"/>
      <c r="EB32" s="682"/>
      <c r="EC32" s="683"/>
    </row>
    <row r="33" spans="2:133" ht="11.25" customHeight="1" x14ac:dyDescent="0.15">
      <c r="B33" s="645" t="s">
        <v>316</v>
      </c>
      <c r="C33" s="646"/>
      <c r="D33" s="646"/>
      <c r="E33" s="646"/>
      <c r="F33" s="646"/>
      <c r="G33" s="646"/>
      <c r="H33" s="646"/>
      <c r="I33" s="646"/>
      <c r="J33" s="646"/>
      <c r="K33" s="646"/>
      <c r="L33" s="646"/>
      <c r="M33" s="646"/>
      <c r="N33" s="646"/>
      <c r="O33" s="646"/>
      <c r="P33" s="646"/>
      <c r="Q33" s="647"/>
      <c r="R33" s="648">
        <v>12365928</v>
      </c>
      <c r="S33" s="649"/>
      <c r="T33" s="649"/>
      <c r="U33" s="649"/>
      <c r="V33" s="649"/>
      <c r="W33" s="649"/>
      <c r="X33" s="649"/>
      <c r="Y33" s="650"/>
      <c r="Z33" s="651">
        <v>5.2</v>
      </c>
      <c r="AA33" s="651"/>
      <c r="AB33" s="651"/>
      <c r="AC33" s="651"/>
      <c r="AD33" s="652" t="s">
        <v>237</v>
      </c>
      <c r="AE33" s="652"/>
      <c r="AF33" s="652"/>
      <c r="AG33" s="652"/>
      <c r="AH33" s="652"/>
      <c r="AI33" s="652"/>
      <c r="AJ33" s="652"/>
      <c r="AK33" s="652"/>
      <c r="AL33" s="653" t="s">
        <v>237</v>
      </c>
      <c r="AM33" s="654"/>
      <c r="AN33" s="654"/>
      <c r="AO33" s="655"/>
      <c r="AP33" s="709"/>
      <c r="AQ33" s="710"/>
      <c r="AR33" s="710"/>
      <c r="AS33" s="710"/>
      <c r="AT33" s="713"/>
      <c r="AU33" s="232"/>
      <c r="AV33" s="232"/>
      <c r="AW33" s="232"/>
      <c r="AX33" s="689" t="s">
        <v>317</v>
      </c>
      <c r="AY33" s="690"/>
      <c r="AZ33" s="690"/>
      <c r="BA33" s="690"/>
      <c r="BB33" s="690"/>
      <c r="BC33" s="690"/>
      <c r="BD33" s="690"/>
      <c r="BE33" s="690"/>
      <c r="BF33" s="691"/>
      <c r="BG33" s="718">
        <v>98.7</v>
      </c>
      <c r="BH33" s="719"/>
      <c r="BI33" s="719"/>
      <c r="BJ33" s="719"/>
      <c r="BK33" s="719"/>
      <c r="BL33" s="719"/>
      <c r="BM33" s="720">
        <v>96.3</v>
      </c>
      <c r="BN33" s="719"/>
      <c r="BO33" s="719"/>
      <c r="BP33" s="719"/>
      <c r="BQ33" s="721"/>
      <c r="BR33" s="718">
        <v>99.5</v>
      </c>
      <c r="BS33" s="719"/>
      <c r="BT33" s="719"/>
      <c r="BU33" s="719"/>
      <c r="BV33" s="719"/>
      <c r="BW33" s="719"/>
      <c r="BX33" s="720">
        <v>97</v>
      </c>
      <c r="BY33" s="719"/>
      <c r="BZ33" s="719"/>
      <c r="CA33" s="719"/>
      <c r="CB33" s="721"/>
      <c r="CD33" s="663" t="s">
        <v>318</v>
      </c>
      <c r="CE33" s="664"/>
      <c r="CF33" s="664"/>
      <c r="CG33" s="664"/>
      <c r="CH33" s="664"/>
      <c r="CI33" s="664"/>
      <c r="CJ33" s="664"/>
      <c r="CK33" s="664"/>
      <c r="CL33" s="664"/>
      <c r="CM33" s="664"/>
      <c r="CN33" s="664"/>
      <c r="CO33" s="664"/>
      <c r="CP33" s="664"/>
      <c r="CQ33" s="665"/>
      <c r="CR33" s="648">
        <v>107597963</v>
      </c>
      <c r="CS33" s="684"/>
      <c r="CT33" s="684"/>
      <c r="CU33" s="684"/>
      <c r="CV33" s="684"/>
      <c r="CW33" s="684"/>
      <c r="CX33" s="684"/>
      <c r="CY33" s="685"/>
      <c r="CZ33" s="653">
        <v>45.9</v>
      </c>
      <c r="DA33" s="682"/>
      <c r="DB33" s="682"/>
      <c r="DC33" s="686"/>
      <c r="DD33" s="657">
        <v>44699025</v>
      </c>
      <c r="DE33" s="684"/>
      <c r="DF33" s="684"/>
      <c r="DG33" s="684"/>
      <c r="DH33" s="684"/>
      <c r="DI33" s="684"/>
      <c r="DJ33" s="684"/>
      <c r="DK33" s="685"/>
      <c r="DL33" s="657">
        <v>34737019</v>
      </c>
      <c r="DM33" s="684"/>
      <c r="DN33" s="684"/>
      <c r="DO33" s="684"/>
      <c r="DP33" s="684"/>
      <c r="DQ33" s="684"/>
      <c r="DR33" s="684"/>
      <c r="DS33" s="684"/>
      <c r="DT33" s="684"/>
      <c r="DU33" s="684"/>
      <c r="DV33" s="685"/>
      <c r="DW33" s="653">
        <v>34.700000000000003</v>
      </c>
      <c r="DX33" s="682"/>
      <c r="DY33" s="682"/>
      <c r="DZ33" s="682"/>
      <c r="EA33" s="682"/>
      <c r="EB33" s="682"/>
      <c r="EC33" s="683"/>
    </row>
    <row r="34" spans="2:133" ht="11.25" customHeight="1" x14ac:dyDescent="0.15">
      <c r="B34" s="645" t="s">
        <v>319</v>
      </c>
      <c r="C34" s="646"/>
      <c r="D34" s="646"/>
      <c r="E34" s="646"/>
      <c r="F34" s="646"/>
      <c r="G34" s="646"/>
      <c r="H34" s="646"/>
      <c r="I34" s="646"/>
      <c r="J34" s="646"/>
      <c r="K34" s="646"/>
      <c r="L34" s="646"/>
      <c r="M34" s="646"/>
      <c r="N34" s="646"/>
      <c r="O34" s="646"/>
      <c r="P34" s="646"/>
      <c r="Q34" s="647"/>
      <c r="R34" s="648">
        <v>1028879</v>
      </c>
      <c r="S34" s="649"/>
      <c r="T34" s="649"/>
      <c r="U34" s="649"/>
      <c r="V34" s="649"/>
      <c r="W34" s="649"/>
      <c r="X34" s="649"/>
      <c r="Y34" s="650"/>
      <c r="Z34" s="651">
        <v>0.4</v>
      </c>
      <c r="AA34" s="651"/>
      <c r="AB34" s="651"/>
      <c r="AC34" s="651"/>
      <c r="AD34" s="652" t="s">
        <v>237</v>
      </c>
      <c r="AE34" s="652"/>
      <c r="AF34" s="652"/>
      <c r="AG34" s="652"/>
      <c r="AH34" s="652"/>
      <c r="AI34" s="652"/>
      <c r="AJ34" s="652"/>
      <c r="AK34" s="652"/>
      <c r="AL34" s="653" t="s">
        <v>237</v>
      </c>
      <c r="AM34" s="654"/>
      <c r="AN34" s="654"/>
      <c r="AO34" s="65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3" t="s">
        <v>320</v>
      </c>
      <c r="CE34" s="664"/>
      <c r="CF34" s="664"/>
      <c r="CG34" s="664"/>
      <c r="CH34" s="664"/>
      <c r="CI34" s="664"/>
      <c r="CJ34" s="664"/>
      <c r="CK34" s="664"/>
      <c r="CL34" s="664"/>
      <c r="CM34" s="664"/>
      <c r="CN34" s="664"/>
      <c r="CO34" s="664"/>
      <c r="CP34" s="664"/>
      <c r="CQ34" s="665"/>
      <c r="CR34" s="648">
        <v>23450157</v>
      </c>
      <c r="CS34" s="649"/>
      <c r="CT34" s="649"/>
      <c r="CU34" s="649"/>
      <c r="CV34" s="649"/>
      <c r="CW34" s="649"/>
      <c r="CX34" s="649"/>
      <c r="CY34" s="650"/>
      <c r="CZ34" s="653">
        <v>10</v>
      </c>
      <c r="DA34" s="682"/>
      <c r="DB34" s="682"/>
      <c r="DC34" s="686"/>
      <c r="DD34" s="657">
        <v>15412708</v>
      </c>
      <c r="DE34" s="649"/>
      <c r="DF34" s="649"/>
      <c r="DG34" s="649"/>
      <c r="DH34" s="649"/>
      <c r="DI34" s="649"/>
      <c r="DJ34" s="649"/>
      <c r="DK34" s="650"/>
      <c r="DL34" s="657">
        <v>13210695</v>
      </c>
      <c r="DM34" s="649"/>
      <c r="DN34" s="649"/>
      <c r="DO34" s="649"/>
      <c r="DP34" s="649"/>
      <c r="DQ34" s="649"/>
      <c r="DR34" s="649"/>
      <c r="DS34" s="649"/>
      <c r="DT34" s="649"/>
      <c r="DU34" s="649"/>
      <c r="DV34" s="650"/>
      <c r="DW34" s="653">
        <v>13.2</v>
      </c>
      <c r="DX34" s="682"/>
      <c r="DY34" s="682"/>
      <c r="DZ34" s="682"/>
      <c r="EA34" s="682"/>
      <c r="EB34" s="682"/>
      <c r="EC34" s="683"/>
    </row>
    <row r="35" spans="2:133" ht="11.25" customHeight="1" x14ac:dyDescent="0.15">
      <c r="B35" s="645" t="s">
        <v>321</v>
      </c>
      <c r="C35" s="646"/>
      <c r="D35" s="646"/>
      <c r="E35" s="646"/>
      <c r="F35" s="646"/>
      <c r="G35" s="646"/>
      <c r="H35" s="646"/>
      <c r="I35" s="646"/>
      <c r="J35" s="646"/>
      <c r="K35" s="646"/>
      <c r="L35" s="646"/>
      <c r="M35" s="646"/>
      <c r="N35" s="646"/>
      <c r="O35" s="646"/>
      <c r="P35" s="646"/>
      <c r="Q35" s="647"/>
      <c r="R35" s="648">
        <v>244481</v>
      </c>
      <c r="S35" s="649"/>
      <c r="T35" s="649"/>
      <c r="U35" s="649"/>
      <c r="V35" s="649"/>
      <c r="W35" s="649"/>
      <c r="X35" s="649"/>
      <c r="Y35" s="650"/>
      <c r="Z35" s="651">
        <v>0.1</v>
      </c>
      <c r="AA35" s="651"/>
      <c r="AB35" s="651"/>
      <c r="AC35" s="651"/>
      <c r="AD35" s="652" t="s">
        <v>175</v>
      </c>
      <c r="AE35" s="652"/>
      <c r="AF35" s="652"/>
      <c r="AG35" s="652"/>
      <c r="AH35" s="652"/>
      <c r="AI35" s="652"/>
      <c r="AJ35" s="652"/>
      <c r="AK35" s="652"/>
      <c r="AL35" s="653" t="s">
        <v>237</v>
      </c>
      <c r="AM35" s="654"/>
      <c r="AN35" s="654"/>
      <c r="AO35" s="655"/>
      <c r="AP35" s="235"/>
      <c r="AQ35" s="627" t="s">
        <v>322</v>
      </c>
      <c r="AR35" s="628"/>
      <c r="AS35" s="628"/>
      <c r="AT35" s="628"/>
      <c r="AU35" s="628"/>
      <c r="AV35" s="628"/>
      <c r="AW35" s="628"/>
      <c r="AX35" s="628"/>
      <c r="AY35" s="628"/>
      <c r="AZ35" s="628"/>
      <c r="BA35" s="628"/>
      <c r="BB35" s="628"/>
      <c r="BC35" s="628"/>
      <c r="BD35" s="628"/>
      <c r="BE35" s="628"/>
      <c r="BF35" s="629"/>
      <c r="BG35" s="627" t="s">
        <v>323</v>
      </c>
      <c r="BH35" s="628"/>
      <c r="BI35" s="628"/>
      <c r="BJ35" s="628"/>
      <c r="BK35" s="628"/>
      <c r="BL35" s="628"/>
      <c r="BM35" s="628"/>
      <c r="BN35" s="628"/>
      <c r="BO35" s="628"/>
      <c r="BP35" s="628"/>
      <c r="BQ35" s="628"/>
      <c r="BR35" s="628"/>
      <c r="BS35" s="628"/>
      <c r="BT35" s="628"/>
      <c r="BU35" s="628"/>
      <c r="BV35" s="628"/>
      <c r="BW35" s="628"/>
      <c r="BX35" s="628"/>
      <c r="BY35" s="628"/>
      <c r="BZ35" s="628"/>
      <c r="CA35" s="628"/>
      <c r="CB35" s="629"/>
      <c r="CD35" s="663" t="s">
        <v>324</v>
      </c>
      <c r="CE35" s="664"/>
      <c r="CF35" s="664"/>
      <c r="CG35" s="664"/>
      <c r="CH35" s="664"/>
      <c r="CI35" s="664"/>
      <c r="CJ35" s="664"/>
      <c r="CK35" s="664"/>
      <c r="CL35" s="664"/>
      <c r="CM35" s="664"/>
      <c r="CN35" s="664"/>
      <c r="CO35" s="664"/>
      <c r="CP35" s="664"/>
      <c r="CQ35" s="665"/>
      <c r="CR35" s="648">
        <v>4682802</v>
      </c>
      <c r="CS35" s="684"/>
      <c r="CT35" s="684"/>
      <c r="CU35" s="684"/>
      <c r="CV35" s="684"/>
      <c r="CW35" s="684"/>
      <c r="CX35" s="684"/>
      <c r="CY35" s="685"/>
      <c r="CZ35" s="653">
        <v>2</v>
      </c>
      <c r="DA35" s="682"/>
      <c r="DB35" s="682"/>
      <c r="DC35" s="686"/>
      <c r="DD35" s="657">
        <v>3841423</v>
      </c>
      <c r="DE35" s="684"/>
      <c r="DF35" s="684"/>
      <c r="DG35" s="684"/>
      <c r="DH35" s="684"/>
      <c r="DI35" s="684"/>
      <c r="DJ35" s="684"/>
      <c r="DK35" s="685"/>
      <c r="DL35" s="657">
        <v>3577956</v>
      </c>
      <c r="DM35" s="684"/>
      <c r="DN35" s="684"/>
      <c r="DO35" s="684"/>
      <c r="DP35" s="684"/>
      <c r="DQ35" s="684"/>
      <c r="DR35" s="684"/>
      <c r="DS35" s="684"/>
      <c r="DT35" s="684"/>
      <c r="DU35" s="684"/>
      <c r="DV35" s="685"/>
      <c r="DW35" s="653">
        <v>3.6</v>
      </c>
      <c r="DX35" s="682"/>
      <c r="DY35" s="682"/>
      <c r="DZ35" s="682"/>
      <c r="EA35" s="682"/>
      <c r="EB35" s="682"/>
      <c r="EC35" s="683"/>
    </row>
    <row r="36" spans="2:133" ht="11.25" customHeight="1" x14ac:dyDescent="0.15">
      <c r="B36" s="645" t="s">
        <v>325</v>
      </c>
      <c r="C36" s="646"/>
      <c r="D36" s="646"/>
      <c r="E36" s="646"/>
      <c r="F36" s="646"/>
      <c r="G36" s="646"/>
      <c r="H36" s="646"/>
      <c r="I36" s="646"/>
      <c r="J36" s="646"/>
      <c r="K36" s="646"/>
      <c r="L36" s="646"/>
      <c r="M36" s="646"/>
      <c r="N36" s="646"/>
      <c r="O36" s="646"/>
      <c r="P36" s="646"/>
      <c r="Q36" s="647"/>
      <c r="R36" s="648">
        <v>910487</v>
      </c>
      <c r="S36" s="649"/>
      <c r="T36" s="649"/>
      <c r="U36" s="649"/>
      <c r="V36" s="649"/>
      <c r="W36" s="649"/>
      <c r="X36" s="649"/>
      <c r="Y36" s="650"/>
      <c r="Z36" s="651">
        <v>0.4</v>
      </c>
      <c r="AA36" s="651"/>
      <c r="AB36" s="651"/>
      <c r="AC36" s="651"/>
      <c r="AD36" s="652" t="s">
        <v>237</v>
      </c>
      <c r="AE36" s="652"/>
      <c r="AF36" s="652"/>
      <c r="AG36" s="652"/>
      <c r="AH36" s="652"/>
      <c r="AI36" s="652"/>
      <c r="AJ36" s="652"/>
      <c r="AK36" s="652"/>
      <c r="AL36" s="653" t="s">
        <v>237</v>
      </c>
      <c r="AM36" s="654"/>
      <c r="AN36" s="654"/>
      <c r="AO36" s="655"/>
      <c r="AP36" s="235"/>
      <c r="AQ36" s="722" t="s">
        <v>326</v>
      </c>
      <c r="AR36" s="723"/>
      <c r="AS36" s="723"/>
      <c r="AT36" s="723"/>
      <c r="AU36" s="723"/>
      <c r="AV36" s="723"/>
      <c r="AW36" s="723"/>
      <c r="AX36" s="723"/>
      <c r="AY36" s="724"/>
      <c r="AZ36" s="637">
        <v>23281802</v>
      </c>
      <c r="BA36" s="638"/>
      <c r="BB36" s="638"/>
      <c r="BC36" s="638"/>
      <c r="BD36" s="638"/>
      <c r="BE36" s="638"/>
      <c r="BF36" s="725"/>
      <c r="BG36" s="659" t="s">
        <v>327</v>
      </c>
      <c r="BH36" s="660"/>
      <c r="BI36" s="660"/>
      <c r="BJ36" s="660"/>
      <c r="BK36" s="660"/>
      <c r="BL36" s="660"/>
      <c r="BM36" s="660"/>
      <c r="BN36" s="660"/>
      <c r="BO36" s="660"/>
      <c r="BP36" s="660"/>
      <c r="BQ36" s="660"/>
      <c r="BR36" s="660"/>
      <c r="BS36" s="660"/>
      <c r="BT36" s="660"/>
      <c r="BU36" s="661"/>
      <c r="BV36" s="637">
        <v>545811</v>
      </c>
      <c r="BW36" s="638"/>
      <c r="BX36" s="638"/>
      <c r="BY36" s="638"/>
      <c r="BZ36" s="638"/>
      <c r="CA36" s="638"/>
      <c r="CB36" s="725"/>
      <c r="CD36" s="663" t="s">
        <v>328</v>
      </c>
      <c r="CE36" s="664"/>
      <c r="CF36" s="664"/>
      <c r="CG36" s="664"/>
      <c r="CH36" s="664"/>
      <c r="CI36" s="664"/>
      <c r="CJ36" s="664"/>
      <c r="CK36" s="664"/>
      <c r="CL36" s="664"/>
      <c r="CM36" s="664"/>
      <c r="CN36" s="664"/>
      <c r="CO36" s="664"/>
      <c r="CP36" s="664"/>
      <c r="CQ36" s="665"/>
      <c r="CR36" s="648">
        <v>59754616</v>
      </c>
      <c r="CS36" s="649"/>
      <c r="CT36" s="649"/>
      <c r="CU36" s="649"/>
      <c r="CV36" s="649"/>
      <c r="CW36" s="649"/>
      <c r="CX36" s="649"/>
      <c r="CY36" s="650"/>
      <c r="CZ36" s="653">
        <v>25.5</v>
      </c>
      <c r="DA36" s="682"/>
      <c r="DB36" s="682"/>
      <c r="DC36" s="686"/>
      <c r="DD36" s="657">
        <v>9962514</v>
      </c>
      <c r="DE36" s="649"/>
      <c r="DF36" s="649"/>
      <c r="DG36" s="649"/>
      <c r="DH36" s="649"/>
      <c r="DI36" s="649"/>
      <c r="DJ36" s="649"/>
      <c r="DK36" s="650"/>
      <c r="DL36" s="657">
        <v>6488183</v>
      </c>
      <c r="DM36" s="649"/>
      <c r="DN36" s="649"/>
      <c r="DO36" s="649"/>
      <c r="DP36" s="649"/>
      <c r="DQ36" s="649"/>
      <c r="DR36" s="649"/>
      <c r="DS36" s="649"/>
      <c r="DT36" s="649"/>
      <c r="DU36" s="649"/>
      <c r="DV36" s="650"/>
      <c r="DW36" s="653">
        <v>6.5</v>
      </c>
      <c r="DX36" s="682"/>
      <c r="DY36" s="682"/>
      <c r="DZ36" s="682"/>
      <c r="EA36" s="682"/>
      <c r="EB36" s="682"/>
      <c r="EC36" s="683"/>
    </row>
    <row r="37" spans="2:133" ht="11.25" customHeight="1" x14ac:dyDescent="0.15">
      <c r="B37" s="645" t="s">
        <v>329</v>
      </c>
      <c r="C37" s="646"/>
      <c r="D37" s="646"/>
      <c r="E37" s="646"/>
      <c r="F37" s="646"/>
      <c r="G37" s="646"/>
      <c r="H37" s="646"/>
      <c r="I37" s="646"/>
      <c r="J37" s="646"/>
      <c r="K37" s="646"/>
      <c r="L37" s="646"/>
      <c r="M37" s="646"/>
      <c r="N37" s="646"/>
      <c r="O37" s="646"/>
      <c r="P37" s="646"/>
      <c r="Q37" s="647"/>
      <c r="R37" s="648">
        <v>1315595</v>
      </c>
      <c r="S37" s="649"/>
      <c r="T37" s="649"/>
      <c r="U37" s="649"/>
      <c r="V37" s="649"/>
      <c r="W37" s="649"/>
      <c r="X37" s="649"/>
      <c r="Y37" s="650"/>
      <c r="Z37" s="651">
        <v>0.5</v>
      </c>
      <c r="AA37" s="651"/>
      <c r="AB37" s="651"/>
      <c r="AC37" s="651"/>
      <c r="AD37" s="652" t="s">
        <v>237</v>
      </c>
      <c r="AE37" s="652"/>
      <c r="AF37" s="652"/>
      <c r="AG37" s="652"/>
      <c r="AH37" s="652"/>
      <c r="AI37" s="652"/>
      <c r="AJ37" s="652"/>
      <c r="AK37" s="652"/>
      <c r="AL37" s="653" t="s">
        <v>136</v>
      </c>
      <c r="AM37" s="654"/>
      <c r="AN37" s="654"/>
      <c r="AO37" s="655"/>
      <c r="AQ37" s="726" t="s">
        <v>330</v>
      </c>
      <c r="AR37" s="727"/>
      <c r="AS37" s="727"/>
      <c r="AT37" s="727"/>
      <c r="AU37" s="727"/>
      <c r="AV37" s="727"/>
      <c r="AW37" s="727"/>
      <c r="AX37" s="727"/>
      <c r="AY37" s="728"/>
      <c r="AZ37" s="648">
        <v>3749143</v>
      </c>
      <c r="BA37" s="649"/>
      <c r="BB37" s="649"/>
      <c r="BC37" s="649"/>
      <c r="BD37" s="684"/>
      <c r="BE37" s="684"/>
      <c r="BF37" s="715"/>
      <c r="BG37" s="663" t="s">
        <v>331</v>
      </c>
      <c r="BH37" s="664"/>
      <c r="BI37" s="664"/>
      <c r="BJ37" s="664"/>
      <c r="BK37" s="664"/>
      <c r="BL37" s="664"/>
      <c r="BM37" s="664"/>
      <c r="BN37" s="664"/>
      <c r="BO37" s="664"/>
      <c r="BP37" s="664"/>
      <c r="BQ37" s="664"/>
      <c r="BR37" s="664"/>
      <c r="BS37" s="664"/>
      <c r="BT37" s="664"/>
      <c r="BU37" s="665"/>
      <c r="BV37" s="648">
        <v>-964981</v>
      </c>
      <c r="BW37" s="649"/>
      <c r="BX37" s="649"/>
      <c r="BY37" s="649"/>
      <c r="BZ37" s="649"/>
      <c r="CA37" s="649"/>
      <c r="CB37" s="658"/>
      <c r="CD37" s="663" t="s">
        <v>332</v>
      </c>
      <c r="CE37" s="664"/>
      <c r="CF37" s="664"/>
      <c r="CG37" s="664"/>
      <c r="CH37" s="664"/>
      <c r="CI37" s="664"/>
      <c r="CJ37" s="664"/>
      <c r="CK37" s="664"/>
      <c r="CL37" s="664"/>
      <c r="CM37" s="664"/>
      <c r="CN37" s="664"/>
      <c r="CO37" s="664"/>
      <c r="CP37" s="664"/>
      <c r="CQ37" s="665"/>
      <c r="CR37" s="648">
        <v>51610</v>
      </c>
      <c r="CS37" s="684"/>
      <c r="CT37" s="684"/>
      <c r="CU37" s="684"/>
      <c r="CV37" s="684"/>
      <c r="CW37" s="684"/>
      <c r="CX37" s="684"/>
      <c r="CY37" s="685"/>
      <c r="CZ37" s="653">
        <v>0</v>
      </c>
      <c r="DA37" s="682"/>
      <c r="DB37" s="682"/>
      <c r="DC37" s="686"/>
      <c r="DD37" s="657">
        <v>51610</v>
      </c>
      <c r="DE37" s="684"/>
      <c r="DF37" s="684"/>
      <c r="DG37" s="684"/>
      <c r="DH37" s="684"/>
      <c r="DI37" s="684"/>
      <c r="DJ37" s="684"/>
      <c r="DK37" s="685"/>
      <c r="DL37" s="657">
        <v>50145</v>
      </c>
      <c r="DM37" s="684"/>
      <c r="DN37" s="684"/>
      <c r="DO37" s="684"/>
      <c r="DP37" s="684"/>
      <c r="DQ37" s="684"/>
      <c r="DR37" s="684"/>
      <c r="DS37" s="684"/>
      <c r="DT37" s="684"/>
      <c r="DU37" s="684"/>
      <c r="DV37" s="685"/>
      <c r="DW37" s="653">
        <v>0.1</v>
      </c>
      <c r="DX37" s="682"/>
      <c r="DY37" s="682"/>
      <c r="DZ37" s="682"/>
      <c r="EA37" s="682"/>
      <c r="EB37" s="682"/>
      <c r="EC37" s="683"/>
    </row>
    <row r="38" spans="2:133" ht="11.25" customHeight="1" x14ac:dyDescent="0.15">
      <c r="B38" s="645" t="s">
        <v>333</v>
      </c>
      <c r="C38" s="646"/>
      <c r="D38" s="646"/>
      <c r="E38" s="646"/>
      <c r="F38" s="646"/>
      <c r="G38" s="646"/>
      <c r="H38" s="646"/>
      <c r="I38" s="646"/>
      <c r="J38" s="646"/>
      <c r="K38" s="646"/>
      <c r="L38" s="646"/>
      <c r="M38" s="646"/>
      <c r="N38" s="646"/>
      <c r="O38" s="646"/>
      <c r="P38" s="646"/>
      <c r="Q38" s="647"/>
      <c r="R38" s="648">
        <v>9877797</v>
      </c>
      <c r="S38" s="649"/>
      <c r="T38" s="649"/>
      <c r="U38" s="649"/>
      <c r="V38" s="649"/>
      <c r="W38" s="649"/>
      <c r="X38" s="649"/>
      <c r="Y38" s="650"/>
      <c r="Z38" s="651">
        <v>4.0999999999999996</v>
      </c>
      <c r="AA38" s="651"/>
      <c r="AB38" s="651"/>
      <c r="AC38" s="651"/>
      <c r="AD38" s="652">
        <v>5448</v>
      </c>
      <c r="AE38" s="652"/>
      <c r="AF38" s="652"/>
      <c r="AG38" s="652"/>
      <c r="AH38" s="652"/>
      <c r="AI38" s="652"/>
      <c r="AJ38" s="652"/>
      <c r="AK38" s="652"/>
      <c r="AL38" s="653">
        <v>0</v>
      </c>
      <c r="AM38" s="654"/>
      <c r="AN38" s="654"/>
      <c r="AO38" s="655"/>
      <c r="AQ38" s="726" t="s">
        <v>334</v>
      </c>
      <c r="AR38" s="727"/>
      <c r="AS38" s="727"/>
      <c r="AT38" s="727"/>
      <c r="AU38" s="727"/>
      <c r="AV38" s="727"/>
      <c r="AW38" s="727"/>
      <c r="AX38" s="727"/>
      <c r="AY38" s="728"/>
      <c r="AZ38" s="648">
        <v>2573292</v>
      </c>
      <c r="BA38" s="649"/>
      <c r="BB38" s="649"/>
      <c r="BC38" s="649"/>
      <c r="BD38" s="684"/>
      <c r="BE38" s="684"/>
      <c r="BF38" s="715"/>
      <c r="BG38" s="663" t="s">
        <v>335</v>
      </c>
      <c r="BH38" s="664"/>
      <c r="BI38" s="664"/>
      <c r="BJ38" s="664"/>
      <c r="BK38" s="664"/>
      <c r="BL38" s="664"/>
      <c r="BM38" s="664"/>
      <c r="BN38" s="664"/>
      <c r="BO38" s="664"/>
      <c r="BP38" s="664"/>
      <c r="BQ38" s="664"/>
      <c r="BR38" s="664"/>
      <c r="BS38" s="664"/>
      <c r="BT38" s="664"/>
      <c r="BU38" s="665"/>
      <c r="BV38" s="648">
        <v>56026</v>
      </c>
      <c r="BW38" s="649"/>
      <c r="BX38" s="649"/>
      <c r="BY38" s="649"/>
      <c r="BZ38" s="649"/>
      <c r="CA38" s="649"/>
      <c r="CB38" s="658"/>
      <c r="CD38" s="663" t="s">
        <v>336</v>
      </c>
      <c r="CE38" s="664"/>
      <c r="CF38" s="664"/>
      <c r="CG38" s="664"/>
      <c r="CH38" s="664"/>
      <c r="CI38" s="664"/>
      <c r="CJ38" s="664"/>
      <c r="CK38" s="664"/>
      <c r="CL38" s="664"/>
      <c r="CM38" s="664"/>
      <c r="CN38" s="664"/>
      <c r="CO38" s="664"/>
      <c r="CP38" s="664"/>
      <c r="CQ38" s="665"/>
      <c r="CR38" s="648">
        <v>16320013</v>
      </c>
      <c r="CS38" s="649"/>
      <c r="CT38" s="649"/>
      <c r="CU38" s="649"/>
      <c r="CV38" s="649"/>
      <c r="CW38" s="649"/>
      <c r="CX38" s="649"/>
      <c r="CY38" s="650"/>
      <c r="CZ38" s="653">
        <v>7</v>
      </c>
      <c r="DA38" s="682"/>
      <c r="DB38" s="682"/>
      <c r="DC38" s="686"/>
      <c r="DD38" s="657">
        <v>13345787</v>
      </c>
      <c r="DE38" s="649"/>
      <c r="DF38" s="649"/>
      <c r="DG38" s="649"/>
      <c r="DH38" s="649"/>
      <c r="DI38" s="649"/>
      <c r="DJ38" s="649"/>
      <c r="DK38" s="650"/>
      <c r="DL38" s="657">
        <v>11460185</v>
      </c>
      <c r="DM38" s="649"/>
      <c r="DN38" s="649"/>
      <c r="DO38" s="649"/>
      <c r="DP38" s="649"/>
      <c r="DQ38" s="649"/>
      <c r="DR38" s="649"/>
      <c r="DS38" s="649"/>
      <c r="DT38" s="649"/>
      <c r="DU38" s="649"/>
      <c r="DV38" s="650"/>
      <c r="DW38" s="653">
        <v>11.5</v>
      </c>
      <c r="DX38" s="682"/>
      <c r="DY38" s="682"/>
      <c r="DZ38" s="682"/>
      <c r="EA38" s="682"/>
      <c r="EB38" s="682"/>
      <c r="EC38" s="683"/>
    </row>
    <row r="39" spans="2:133" ht="11.25" customHeight="1" x14ac:dyDescent="0.15">
      <c r="B39" s="645" t="s">
        <v>337</v>
      </c>
      <c r="C39" s="646"/>
      <c r="D39" s="646"/>
      <c r="E39" s="646"/>
      <c r="F39" s="646"/>
      <c r="G39" s="646"/>
      <c r="H39" s="646"/>
      <c r="I39" s="646"/>
      <c r="J39" s="646"/>
      <c r="K39" s="646"/>
      <c r="L39" s="646"/>
      <c r="M39" s="646"/>
      <c r="N39" s="646"/>
      <c r="O39" s="646"/>
      <c r="P39" s="646"/>
      <c r="Q39" s="647"/>
      <c r="R39" s="648">
        <v>15586900</v>
      </c>
      <c r="S39" s="649"/>
      <c r="T39" s="649"/>
      <c r="U39" s="649"/>
      <c r="V39" s="649"/>
      <c r="W39" s="649"/>
      <c r="X39" s="649"/>
      <c r="Y39" s="650"/>
      <c r="Z39" s="651">
        <v>6.5</v>
      </c>
      <c r="AA39" s="651"/>
      <c r="AB39" s="651"/>
      <c r="AC39" s="651"/>
      <c r="AD39" s="652" t="s">
        <v>175</v>
      </c>
      <c r="AE39" s="652"/>
      <c r="AF39" s="652"/>
      <c r="AG39" s="652"/>
      <c r="AH39" s="652"/>
      <c r="AI39" s="652"/>
      <c r="AJ39" s="652"/>
      <c r="AK39" s="652"/>
      <c r="AL39" s="653" t="s">
        <v>237</v>
      </c>
      <c r="AM39" s="654"/>
      <c r="AN39" s="654"/>
      <c r="AO39" s="655"/>
      <c r="AQ39" s="726" t="s">
        <v>338</v>
      </c>
      <c r="AR39" s="727"/>
      <c r="AS39" s="727"/>
      <c r="AT39" s="727"/>
      <c r="AU39" s="727"/>
      <c r="AV39" s="727"/>
      <c r="AW39" s="727"/>
      <c r="AX39" s="727"/>
      <c r="AY39" s="728"/>
      <c r="AZ39" s="648">
        <v>639258</v>
      </c>
      <c r="BA39" s="649"/>
      <c r="BB39" s="649"/>
      <c r="BC39" s="649"/>
      <c r="BD39" s="684"/>
      <c r="BE39" s="684"/>
      <c r="BF39" s="715"/>
      <c r="BG39" s="663" t="s">
        <v>339</v>
      </c>
      <c r="BH39" s="664"/>
      <c r="BI39" s="664"/>
      <c r="BJ39" s="664"/>
      <c r="BK39" s="664"/>
      <c r="BL39" s="664"/>
      <c r="BM39" s="664"/>
      <c r="BN39" s="664"/>
      <c r="BO39" s="664"/>
      <c r="BP39" s="664"/>
      <c r="BQ39" s="664"/>
      <c r="BR39" s="664"/>
      <c r="BS39" s="664"/>
      <c r="BT39" s="664"/>
      <c r="BU39" s="665"/>
      <c r="BV39" s="648">
        <v>84038</v>
      </c>
      <c r="BW39" s="649"/>
      <c r="BX39" s="649"/>
      <c r="BY39" s="649"/>
      <c r="BZ39" s="649"/>
      <c r="CA39" s="649"/>
      <c r="CB39" s="658"/>
      <c r="CD39" s="663" t="s">
        <v>340</v>
      </c>
      <c r="CE39" s="664"/>
      <c r="CF39" s="664"/>
      <c r="CG39" s="664"/>
      <c r="CH39" s="664"/>
      <c r="CI39" s="664"/>
      <c r="CJ39" s="664"/>
      <c r="CK39" s="664"/>
      <c r="CL39" s="664"/>
      <c r="CM39" s="664"/>
      <c r="CN39" s="664"/>
      <c r="CO39" s="664"/>
      <c r="CP39" s="664"/>
      <c r="CQ39" s="665"/>
      <c r="CR39" s="648">
        <v>1799391</v>
      </c>
      <c r="CS39" s="684"/>
      <c r="CT39" s="684"/>
      <c r="CU39" s="684"/>
      <c r="CV39" s="684"/>
      <c r="CW39" s="684"/>
      <c r="CX39" s="684"/>
      <c r="CY39" s="685"/>
      <c r="CZ39" s="653">
        <v>0.8</v>
      </c>
      <c r="DA39" s="682"/>
      <c r="DB39" s="682"/>
      <c r="DC39" s="686"/>
      <c r="DD39" s="657">
        <v>1446516</v>
      </c>
      <c r="DE39" s="684"/>
      <c r="DF39" s="684"/>
      <c r="DG39" s="684"/>
      <c r="DH39" s="684"/>
      <c r="DI39" s="684"/>
      <c r="DJ39" s="684"/>
      <c r="DK39" s="685"/>
      <c r="DL39" s="657" t="s">
        <v>237</v>
      </c>
      <c r="DM39" s="684"/>
      <c r="DN39" s="684"/>
      <c r="DO39" s="684"/>
      <c r="DP39" s="684"/>
      <c r="DQ39" s="684"/>
      <c r="DR39" s="684"/>
      <c r="DS39" s="684"/>
      <c r="DT39" s="684"/>
      <c r="DU39" s="684"/>
      <c r="DV39" s="685"/>
      <c r="DW39" s="653" t="s">
        <v>237</v>
      </c>
      <c r="DX39" s="682"/>
      <c r="DY39" s="682"/>
      <c r="DZ39" s="682"/>
      <c r="EA39" s="682"/>
      <c r="EB39" s="682"/>
      <c r="EC39" s="683"/>
    </row>
    <row r="40" spans="2:133" ht="11.25" customHeight="1" x14ac:dyDescent="0.15">
      <c r="B40" s="645" t="s">
        <v>341</v>
      </c>
      <c r="C40" s="646"/>
      <c r="D40" s="646"/>
      <c r="E40" s="646"/>
      <c r="F40" s="646"/>
      <c r="G40" s="646"/>
      <c r="H40" s="646"/>
      <c r="I40" s="646"/>
      <c r="J40" s="646"/>
      <c r="K40" s="646"/>
      <c r="L40" s="646"/>
      <c r="M40" s="646"/>
      <c r="N40" s="646"/>
      <c r="O40" s="646"/>
      <c r="P40" s="646"/>
      <c r="Q40" s="647"/>
      <c r="R40" s="648" t="s">
        <v>136</v>
      </c>
      <c r="S40" s="649"/>
      <c r="T40" s="649"/>
      <c r="U40" s="649"/>
      <c r="V40" s="649"/>
      <c r="W40" s="649"/>
      <c r="X40" s="649"/>
      <c r="Y40" s="650"/>
      <c r="Z40" s="651" t="s">
        <v>175</v>
      </c>
      <c r="AA40" s="651"/>
      <c r="AB40" s="651"/>
      <c r="AC40" s="651"/>
      <c r="AD40" s="652" t="s">
        <v>136</v>
      </c>
      <c r="AE40" s="652"/>
      <c r="AF40" s="652"/>
      <c r="AG40" s="652"/>
      <c r="AH40" s="652"/>
      <c r="AI40" s="652"/>
      <c r="AJ40" s="652"/>
      <c r="AK40" s="652"/>
      <c r="AL40" s="653" t="s">
        <v>237</v>
      </c>
      <c r="AM40" s="654"/>
      <c r="AN40" s="654"/>
      <c r="AO40" s="655"/>
      <c r="AQ40" s="726" t="s">
        <v>342</v>
      </c>
      <c r="AR40" s="727"/>
      <c r="AS40" s="727"/>
      <c r="AT40" s="727"/>
      <c r="AU40" s="727"/>
      <c r="AV40" s="727"/>
      <c r="AW40" s="727"/>
      <c r="AX40" s="727"/>
      <c r="AY40" s="728"/>
      <c r="AZ40" s="648">
        <v>177603</v>
      </c>
      <c r="BA40" s="649"/>
      <c r="BB40" s="649"/>
      <c r="BC40" s="649"/>
      <c r="BD40" s="684"/>
      <c r="BE40" s="684"/>
      <c r="BF40" s="715"/>
      <c r="BG40" s="735" t="s">
        <v>343</v>
      </c>
      <c r="BH40" s="736"/>
      <c r="BI40" s="736"/>
      <c r="BJ40" s="736"/>
      <c r="BK40" s="736"/>
      <c r="BL40" s="236"/>
      <c r="BM40" s="664" t="s">
        <v>344</v>
      </c>
      <c r="BN40" s="664"/>
      <c r="BO40" s="664"/>
      <c r="BP40" s="664"/>
      <c r="BQ40" s="664"/>
      <c r="BR40" s="664"/>
      <c r="BS40" s="664"/>
      <c r="BT40" s="664"/>
      <c r="BU40" s="665"/>
      <c r="BV40" s="648">
        <v>102</v>
      </c>
      <c r="BW40" s="649"/>
      <c r="BX40" s="649"/>
      <c r="BY40" s="649"/>
      <c r="BZ40" s="649"/>
      <c r="CA40" s="649"/>
      <c r="CB40" s="658"/>
      <c r="CD40" s="663" t="s">
        <v>345</v>
      </c>
      <c r="CE40" s="664"/>
      <c r="CF40" s="664"/>
      <c r="CG40" s="664"/>
      <c r="CH40" s="664"/>
      <c r="CI40" s="664"/>
      <c r="CJ40" s="664"/>
      <c r="CK40" s="664"/>
      <c r="CL40" s="664"/>
      <c r="CM40" s="664"/>
      <c r="CN40" s="664"/>
      <c r="CO40" s="664"/>
      <c r="CP40" s="664"/>
      <c r="CQ40" s="665"/>
      <c r="CR40" s="648">
        <v>1590984</v>
      </c>
      <c r="CS40" s="649"/>
      <c r="CT40" s="649"/>
      <c r="CU40" s="649"/>
      <c r="CV40" s="649"/>
      <c r="CW40" s="649"/>
      <c r="CX40" s="649"/>
      <c r="CY40" s="650"/>
      <c r="CZ40" s="653">
        <v>0.7</v>
      </c>
      <c r="DA40" s="682"/>
      <c r="DB40" s="682"/>
      <c r="DC40" s="686"/>
      <c r="DD40" s="657">
        <v>690077</v>
      </c>
      <c r="DE40" s="649"/>
      <c r="DF40" s="649"/>
      <c r="DG40" s="649"/>
      <c r="DH40" s="649"/>
      <c r="DI40" s="649"/>
      <c r="DJ40" s="649"/>
      <c r="DK40" s="650"/>
      <c r="DL40" s="657" t="s">
        <v>237</v>
      </c>
      <c r="DM40" s="649"/>
      <c r="DN40" s="649"/>
      <c r="DO40" s="649"/>
      <c r="DP40" s="649"/>
      <c r="DQ40" s="649"/>
      <c r="DR40" s="649"/>
      <c r="DS40" s="649"/>
      <c r="DT40" s="649"/>
      <c r="DU40" s="649"/>
      <c r="DV40" s="650"/>
      <c r="DW40" s="653" t="s">
        <v>237</v>
      </c>
      <c r="DX40" s="682"/>
      <c r="DY40" s="682"/>
      <c r="DZ40" s="682"/>
      <c r="EA40" s="682"/>
      <c r="EB40" s="682"/>
      <c r="EC40" s="683"/>
    </row>
    <row r="41" spans="2:133" ht="11.25" customHeight="1" x14ac:dyDescent="0.15">
      <c r="B41" s="645" t="s">
        <v>346</v>
      </c>
      <c r="C41" s="646"/>
      <c r="D41" s="646"/>
      <c r="E41" s="646"/>
      <c r="F41" s="646"/>
      <c r="G41" s="646"/>
      <c r="H41" s="646"/>
      <c r="I41" s="646"/>
      <c r="J41" s="646"/>
      <c r="K41" s="646"/>
      <c r="L41" s="646"/>
      <c r="M41" s="646"/>
      <c r="N41" s="646"/>
      <c r="O41" s="646"/>
      <c r="P41" s="646"/>
      <c r="Q41" s="647"/>
      <c r="R41" s="648" t="s">
        <v>175</v>
      </c>
      <c r="S41" s="649"/>
      <c r="T41" s="649"/>
      <c r="U41" s="649"/>
      <c r="V41" s="649"/>
      <c r="W41" s="649"/>
      <c r="X41" s="649"/>
      <c r="Y41" s="650"/>
      <c r="Z41" s="651" t="s">
        <v>175</v>
      </c>
      <c r="AA41" s="651"/>
      <c r="AB41" s="651"/>
      <c r="AC41" s="651"/>
      <c r="AD41" s="652" t="s">
        <v>237</v>
      </c>
      <c r="AE41" s="652"/>
      <c r="AF41" s="652"/>
      <c r="AG41" s="652"/>
      <c r="AH41" s="652"/>
      <c r="AI41" s="652"/>
      <c r="AJ41" s="652"/>
      <c r="AK41" s="652"/>
      <c r="AL41" s="653" t="s">
        <v>237</v>
      </c>
      <c r="AM41" s="654"/>
      <c r="AN41" s="654"/>
      <c r="AO41" s="655"/>
      <c r="AQ41" s="726" t="s">
        <v>347</v>
      </c>
      <c r="AR41" s="727"/>
      <c r="AS41" s="727"/>
      <c r="AT41" s="727"/>
      <c r="AU41" s="727"/>
      <c r="AV41" s="727"/>
      <c r="AW41" s="727"/>
      <c r="AX41" s="727"/>
      <c r="AY41" s="728"/>
      <c r="AZ41" s="648">
        <v>4621454</v>
      </c>
      <c r="BA41" s="649"/>
      <c r="BB41" s="649"/>
      <c r="BC41" s="649"/>
      <c r="BD41" s="684"/>
      <c r="BE41" s="684"/>
      <c r="BF41" s="715"/>
      <c r="BG41" s="735"/>
      <c r="BH41" s="736"/>
      <c r="BI41" s="736"/>
      <c r="BJ41" s="736"/>
      <c r="BK41" s="736"/>
      <c r="BL41" s="236"/>
      <c r="BM41" s="664" t="s">
        <v>348</v>
      </c>
      <c r="BN41" s="664"/>
      <c r="BO41" s="664"/>
      <c r="BP41" s="664"/>
      <c r="BQ41" s="664"/>
      <c r="BR41" s="664"/>
      <c r="BS41" s="664"/>
      <c r="BT41" s="664"/>
      <c r="BU41" s="665"/>
      <c r="BV41" s="648">
        <v>3</v>
      </c>
      <c r="BW41" s="649"/>
      <c r="BX41" s="649"/>
      <c r="BY41" s="649"/>
      <c r="BZ41" s="649"/>
      <c r="CA41" s="649"/>
      <c r="CB41" s="658"/>
      <c r="CD41" s="663" t="s">
        <v>349</v>
      </c>
      <c r="CE41" s="664"/>
      <c r="CF41" s="664"/>
      <c r="CG41" s="664"/>
      <c r="CH41" s="664"/>
      <c r="CI41" s="664"/>
      <c r="CJ41" s="664"/>
      <c r="CK41" s="664"/>
      <c r="CL41" s="664"/>
      <c r="CM41" s="664"/>
      <c r="CN41" s="664"/>
      <c r="CO41" s="664"/>
      <c r="CP41" s="664"/>
      <c r="CQ41" s="665"/>
      <c r="CR41" s="648" t="s">
        <v>237</v>
      </c>
      <c r="CS41" s="684"/>
      <c r="CT41" s="684"/>
      <c r="CU41" s="684"/>
      <c r="CV41" s="684"/>
      <c r="CW41" s="684"/>
      <c r="CX41" s="684"/>
      <c r="CY41" s="685"/>
      <c r="CZ41" s="653" t="s">
        <v>237</v>
      </c>
      <c r="DA41" s="682"/>
      <c r="DB41" s="682"/>
      <c r="DC41" s="686"/>
      <c r="DD41" s="657" t="s">
        <v>237</v>
      </c>
      <c r="DE41" s="684"/>
      <c r="DF41" s="684"/>
      <c r="DG41" s="684"/>
      <c r="DH41" s="684"/>
      <c r="DI41" s="684"/>
      <c r="DJ41" s="684"/>
      <c r="DK41" s="685"/>
      <c r="DL41" s="729"/>
      <c r="DM41" s="730"/>
      <c r="DN41" s="730"/>
      <c r="DO41" s="730"/>
      <c r="DP41" s="730"/>
      <c r="DQ41" s="730"/>
      <c r="DR41" s="730"/>
      <c r="DS41" s="730"/>
      <c r="DT41" s="730"/>
      <c r="DU41" s="730"/>
      <c r="DV41" s="731"/>
      <c r="DW41" s="732"/>
      <c r="DX41" s="733"/>
      <c r="DY41" s="733"/>
      <c r="DZ41" s="733"/>
      <c r="EA41" s="733"/>
      <c r="EB41" s="733"/>
      <c r="EC41" s="734"/>
    </row>
    <row r="42" spans="2:133" ht="11.25" customHeight="1" x14ac:dyDescent="0.15">
      <c r="B42" s="645" t="s">
        <v>350</v>
      </c>
      <c r="C42" s="646"/>
      <c r="D42" s="646"/>
      <c r="E42" s="646"/>
      <c r="F42" s="646"/>
      <c r="G42" s="646"/>
      <c r="H42" s="646"/>
      <c r="I42" s="646"/>
      <c r="J42" s="646"/>
      <c r="K42" s="646"/>
      <c r="L42" s="646"/>
      <c r="M42" s="646"/>
      <c r="N42" s="646"/>
      <c r="O42" s="646"/>
      <c r="P42" s="646"/>
      <c r="Q42" s="647"/>
      <c r="R42" s="648">
        <v>3763800</v>
      </c>
      <c r="S42" s="649"/>
      <c r="T42" s="649"/>
      <c r="U42" s="649"/>
      <c r="V42" s="649"/>
      <c r="W42" s="649"/>
      <c r="X42" s="649"/>
      <c r="Y42" s="650"/>
      <c r="Z42" s="651">
        <v>1.6</v>
      </c>
      <c r="AA42" s="651"/>
      <c r="AB42" s="651"/>
      <c r="AC42" s="651"/>
      <c r="AD42" s="652" t="s">
        <v>237</v>
      </c>
      <c r="AE42" s="652"/>
      <c r="AF42" s="652"/>
      <c r="AG42" s="652"/>
      <c r="AH42" s="652"/>
      <c r="AI42" s="652"/>
      <c r="AJ42" s="652"/>
      <c r="AK42" s="652"/>
      <c r="AL42" s="653" t="s">
        <v>136</v>
      </c>
      <c r="AM42" s="654"/>
      <c r="AN42" s="654"/>
      <c r="AO42" s="655"/>
      <c r="AQ42" s="747" t="s">
        <v>351</v>
      </c>
      <c r="AR42" s="748"/>
      <c r="AS42" s="748"/>
      <c r="AT42" s="748"/>
      <c r="AU42" s="748"/>
      <c r="AV42" s="748"/>
      <c r="AW42" s="748"/>
      <c r="AX42" s="748"/>
      <c r="AY42" s="749"/>
      <c r="AZ42" s="739">
        <v>11521052</v>
      </c>
      <c r="BA42" s="740"/>
      <c r="BB42" s="740"/>
      <c r="BC42" s="740"/>
      <c r="BD42" s="719"/>
      <c r="BE42" s="719"/>
      <c r="BF42" s="721"/>
      <c r="BG42" s="737"/>
      <c r="BH42" s="738"/>
      <c r="BI42" s="738"/>
      <c r="BJ42" s="738"/>
      <c r="BK42" s="738"/>
      <c r="BL42" s="237"/>
      <c r="BM42" s="674" t="s">
        <v>352</v>
      </c>
      <c r="BN42" s="674"/>
      <c r="BO42" s="674"/>
      <c r="BP42" s="674"/>
      <c r="BQ42" s="674"/>
      <c r="BR42" s="674"/>
      <c r="BS42" s="674"/>
      <c r="BT42" s="674"/>
      <c r="BU42" s="675"/>
      <c r="BV42" s="739">
        <v>337</v>
      </c>
      <c r="BW42" s="740"/>
      <c r="BX42" s="740"/>
      <c r="BY42" s="740"/>
      <c r="BZ42" s="740"/>
      <c r="CA42" s="740"/>
      <c r="CB42" s="746"/>
      <c r="CD42" s="645" t="s">
        <v>353</v>
      </c>
      <c r="CE42" s="646"/>
      <c r="CF42" s="646"/>
      <c r="CG42" s="646"/>
      <c r="CH42" s="646"/>
      <c r="CI42" s="646"/>
      <c r="CJ42" s="646"/>
      <c r="CK42" s="646"/>
      <c r="CL42" s="646"/>
      <c r="CM42" s="646"/>
      <c r="CN42" s="646"/>
      <c r="CO42" s="646"/>
      <c r="CP42" s="646"/>
      <c r="CQ42" s="647"/>
      <c r="CR42" s="648">
        <v>22536887</v>
      </c>
      <c r="CS42" s="649"/>
      <c r="CT42" s="649"/>
      <c r="CU42" s="649"/>
      <c r="CV42" s="649"/>
      <c r="CW42" s="649"/>
      <c r="CX42" s="649"/>
      <c r="CY42" s="650"/>
      <c r="CZ42" s="653">
        <v>9.6</v>
      </c>
      <c r="DA42" s="654"/>
      <c r="DB42" s="654"/>
      <c r="DC42" s="666"/>
      <c r="DD42" s="657">
        <v>6622725</v>
      </c>
      <c r="DE42" s="649"/>
      <c r="DF42" s="649"/>
      <c r="DG42" s="649"/>
      <c r="DH42" s="649"/>
      <c r="DI42" s="649"/>
      <c r="DJ42" s="649"/>
      <c r="DK42" s="650"/>
      <c r="DL42" s="729"/>
      <c r="DM42" s="730"/>
      <c r="DN42" s="730"/>
      <c r="DO42" s="730"/>
      <c r="DP42" s="730"/>
      <c r="DQ42" s="730"/>
      <c r="DR42" s="730"/>
      <c r="DS42" s="730"/>
      <c r="DT42" s="730"/>
      <c r="DU42" s="730"/>
      <c r="DV42" s="731"/>
      <c r="DW42" s="732"/>
      <c r="DX42" s="733"/>
      <c r="DY42" s="733"/>
      <c r="DZ42" s="733"/>
      <c r="EA42" s="733"/>
      <c r="EB42" s="733"/>
      <c r="EC42" s="734"/>
    </row>
    <row r="43" spans="2:133" ht="11.25" customHeight="1" x14ac:dyDescent="0.15">
      <c r="B43" s="689" t="s">
        <v>354</v>
      </c>
      <c r="C43" s="690"/>
      <c r="D43" s="690"/>
      <c r="E43" s="690"/>
      <c r="F43" s="690"/>
      <c r="G43" s="690"/>
      <c r="H43" s="690"/>
      <c r="I43" s="690"/>
      <c r="J43" s="690"/>
      <c r="K43" s="690"/>
      <c r="L43" s="690"/>
      <c r="M43" s="690"/>
      <c r="N43" s="690"/>
      <c r="O43" s="690"/>
      <c r="P43" s="690"/>
      <c r="Q43" s="691"/>
      <c r="R43" s="739">
        <v>239347906</v>
      </c>
      <c r="S43" s="740"/>
      <c r="T43" s="740"/>
      <c r="U43" s="740"/>
      <c r="V43" s="740"/>
      <c r="W43" s="740"/>
      <c r="X43" s="740"/>
      <c r="Y43" s="741"/>
      <c r="Z43" s="742">
        <v>100</v>
      </c>
      <c r="AA43" s="742"/>
      <c r="AB43" s="742"/>
      <c r="AC43" s="742"/>
      <c r="AD43" s="743">
        <v>96243683</v>
      </c>
      <c r="AE43" s="743"/>
      <c r="AF43" s="743"/>
      <c r="AG43" s="743"/>
      <c r="AH43" s="743"/>
      <c r="AI43" s="743"/>
      <c r="AJ43" s="743"/>
      <c r="AK43" s="743"/>
      <c r="AL43" s="744">
        <v>100</v>
      </c>
      <c r="AM43" s="720"/>
      <c r="AN43" s="720"/>
      <c r="AO43" s="745"/>
      <c r="BV43" s="238"/>
      <c r="BW43" s="238"/>
      <c r="BX43" s="238"/>
      <c r="BY43" s="238"/>
      <c r="BZ43" s="238"/>
      <c r="CA43" s="238"/>
      <c r="CB43" s="238"/>
      <c r="CD43" s="645" t="s">
        <v>355</v>
      </c>
      <c r="CE43" s="646"/>
      <c r="CF43" s="646"/>
      <c r="CG43" s="646"/>
      <c r="CH43" s="646"/>
      <c r="CI43" s="646"/>
      <c r="CJ43" s="646"/>
      <c r="CK43" s="646"/>
      <c r="CL43" s="646"/>
      <c r="CM43" s="646"/>
      <c r="CN43" s="646"/>
      <c r="CO43" s="646"/>
      <c r="CP43" s="646"/>
      <c r="CQ43" s="647"/>
      <c r="CR43" s="648">
        <v>361133</v>
      </c>
      <c r="CS43" s="684"/>
      <c r="CT43" s="684"/>
      <c r="CU43" s="684"/>
      <c r="CV43" s="684"/>
      <c r="CW43" s="684"/>
      <c r="CX43" s="684"/>
      <c r="CY43" s="685"/>
      <c r="CZ43" s="653">
        <v>0.2</v>
      </c>
      <c r="DA43" s="682"/>
      <c r="DB43" s="682"/>
      <c r="DC43" s="686"/>
      <c r="DD43" s="657">
        <v>361133</v>
      </c>
      <c r="DE43" s="684"/>
      <c r="DF43" s="684"/>
      <c r="DG43" s="684"/>
      <c r="DH43" s="684"/>
      <c r="DI43" s="684"/>
      <c r="DJ43" s="684"/>
      <c r="DK43" s="685"/>
      <c r="DL43" s="729"/>
      <c r="DM43" s="730"/>
      <c r="DN43" s="730"/>
      <c r="DO43" s="730"/>
      <c r="DP43" s="730"/>
      <c r="DQ43" s="730"/>
      <c r="DR43" s="730"/>
      <c r="DS43" s="730"/>
      <c r="DT43" s="730"/>
      <c r="DU43" s="730"/>
      <c r="DV43" s="731"/>
      <c r="DW43" s="732"/>
      <c r="DX43" s="733"/>
      <c r="DY43" s="733"/>
      <c r="DZ43" s="733"/>
      <c r="EA43" s="733"/>
      <c r="EB43" s="733"/>
      <c r="EC43" s="73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0" t="s">
        <v>302</v>
      </c>
      <c r="CE44" s="761"/>
      <c r="CF44" s="645" t="s">
        <v>356</v>
      </c>
      <c r="CG44" s="646"/>
      <c r="CH44" s="646"/>
      <c r="CI44" s="646"/>
      <c r="CJ44" s="646"/>
      <c r="CK44" s="646"/>
      <c r="CL44" s="646"/>
      <c r="CM44" s="646"/>
      <c r="CN44" s="646"/>
      <c r="CO44" s="646"/>
      <c r="CP44" s="646"/>
      <c r="CQ44" s="647"/>
      <c r="CR44" s="648">
        <v>22522356</v>
      </c>
      <c r="CS44" s="649"/>
      <c r="CT44" s="649"/>
      <c r="CU44" s="649"/>
      <c r="CV44" s="649"/>
      <c r="CW44" s="649"/>
      <c r="CX44" s="649"/>
      <c r="CY44" s="650"/>
      <c r="CZ44" s="653">
        <v>9.6</v>
      </c>
      <c r="DA44" s="654"/>
      <c r="DB44" s="654"/>
      <c r="DC44" s="666"/>
      <c r="DD44" s="657">
        <v>6621182</v>
      </c>
      <c r="DE44" s="649"/>
      <c r="DF44" s="649"/>
      <c r="DG44" s="649"/>
      <c r="DH44" s="649"/>
      <c r="DI44" s="649"/>
      <c r="DJ44" s="649"/>
      <c r="DK44" s="650"/>
      <c r="DL44" s="729"/>
      <c r="DM44" s="730"/>
      <c r="DN44" s="730"/>
      <c r="DO44" s="730"/>
      <c r="DP44" s="730"/>
      <c r="DQ44" s="730"/>
      <c r="DR44" s="730"/>
      <c r="DS44" s="730"/>
      <c r="DT44" s="730"/>
      <c r="DU44" s="730"/>
      <c r="DV44" s="731"/>
      <c r="DW44" s="732"/>
      <c r="DX44" s="733"/>
      <c r="DY44" s="733"/>
      <c r="DZ44" s="733"/>
      <c r="EA44" s="733"/>
      <c r="EB44" s="733"/>
      <c r="EC44" s="73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2"/>
      <c r="CE45" s="763"/>
      <c r="CF45" s="645" t="s">
        <v>358</v>
      </c>
      <c r="CG45" s="646"/>
      <c r="CH45" s="646"/>
      <c r="CI45" s="646"/>
      <c r="CJ45" s="646"/>
      <c r="CK45" s="646"/>
      <c r="CL45" s="646"/>
      <c r="CM45" s="646"/>
      <c r="CN45" s="646"/>
      <c r="CO45" s="646"/>
      <c r="CP45" s="646"/>
      <c r="CQ45" s="647"/>
      <c r="CR45" s="648">
        <v>5883461</v>
      </c>
      <c r="CS45" s="684"/>
      <c r="CT45" s="684"/>
      <c r="CU45" s="684"/>
      <c r="CV45" s="684"/>
      <c r="CW45" s="684"/>
      <c r="CX45" s="684"/>
      <c r="CY45" s="685"/>
      <c r="CZ45" s="653">
        <v>2.5</v>
      </c>
      <c r="DA45" s="682"/>
      <c r="DB45" s="682"/>
      <c r="DC45" s="686"/>
      <c r="DD45" s="657">
        <v>427154</v>
      </c>
      <c r="DE45" s="684"/>
      <c r="DF45" s="684"/>
      <c r="DG45" s="684"/>
      <c r="DH45" s="684"/>
      <c r="DI45" s="684"/>
      <c r="DJ45" s="684"/>
      <c r="DK45" s="685"/>
      <c r="DL45" s="729"/>
      <c r="DM45" s="730"/>
      <c r="DN45" s="730"/>
      <c r="DO45" s="730"/>
      <c r="DP45" s="730"/>
      <c r="DQ45" s="730"/>
      <c r="DR45" s="730"/>
      <c r="DS45" s="730"/>
      <c r="DT45" s="730"/>
      <c r="DU45" s="730"/>
      <c r="DV45" s="731"/>
      <c r="DW45" s="732"/>
      <c r="DX45" s="733"/>
      <c r="DY45" s="733"/>
      <c r="DZ45" s="733"/>
      <c r="EA45" s="733"/>
      <c r="EB45" s="733"/>
      <c r="EC45" s="73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2"/>
      <c r="CE46" s="763"/>
      <c r="CF46" s="645" t="s">
        <v>360</v>
      </c>
      <c r="CG46" s="646"/>
      <c r="CH46" s="646"/>
      <c r="CI46" s="646"/>
      <c r="CJ46" s="646"/>
      <c r="CK46" s="646"/>
      <c r="CL46" s="646"/>
      <c r="CM46" s="646"/>
      <c r="CN46" s="646"/>
      <c r="CO46" s="646"/>
      <c r="CP46" s="646"/>
      <c r="CQ46" s="647"/>
      <c r="CR46" s="648">
        <v>16621065</v>
      </c>
      <c r="CS46" s="649"/>
      <c r="CT46" s="649"/>
      <c r="CU46" s="649"/>
      <c r="CV46" s="649"/>
      <c r="CW46" s="649"/>
      <c r="CX46" s="649"/>
      <c r="CY46" s="650"/>
      <c r="CZ46" s="653">
        <v>7.1</v>
      </c>
      <c r="DA46" s="654"/>
      <c r="DB46" s="654"/>
      <c r="DC46" s="666"/>
      <c r="DD46" s="657">
        <v>6184298</v>
      </c>
      <c r="DE46" s="649"/>
      <c r="DF46" s="649"/>
      <c r="DG46" s="649"/>
      <c r="DH46" s="649"/>
      <c r="DI46" s="649"/>
      <c r="DJ46" s="649"/>
      <c r="DK46" s="650"/>
      <c r="DL46" s="729"/>
      <c r="DM46" s="730"/>
      <c r="DN46" s="730"/>
      <c r="DO46" s="730"/>
      <c r="DP46" s="730"/>
      <c r="DQ46" s="730"/>
      <c r="DR46" s="730"/>
      <c r="DS46" s="730"/>
      <c r="DT46" s="730"/>
      <c r="DU46" s="730"/>
      <c r="DV46" s="731"/>
      <c r="DW46" s="732"/>
      <c r="DX46" s="733"/>
      <c r="DY46" s="733"/>
      <c r="DZ46" s="733"/>
      <c r="EA46" s="733"/>
      <c r="EB46" s="733"/>
      <c r="EC46" s="73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2"/>
      <c r="CE47" s="763"/>
      <c r="CF47" s="645" t="s">
        <v>362</v>
      </c>
      <c r="CG47" s="646"/>
      <c r="CH47" s="646"/>
      <c r="CI47" s="646"/>
      <c r="CJ47" s="646"/>
      <c r="CK47" s="646"/>
      <c r="CL47" s="646"/>
      <c r="CM47" s="646"/>
      <c r="CN47" s="646"/>
      <c r="CO47" s="646"/>
      <c r="CP47" s="646"/>
      <c r="CQ47" s="647"/>
      <c r="CR47" s="648">
        <v>14531</v>
      </c>
      <c r="CS47" s="684"/>
      <c r="CT47" s="684"/>
      <c r="CU47" s="684"/>
      <c r="CV47" s="684"/>
      <c r="CW47" s="684"/>
      <c r="CX47" s="684"/>
      <c r="CY47" s="685"/>
      <c r="CZ47" s="653">
        <v>0</v>
      </c>
      <c r="DA47" s="682"/>
      <c r="DB47" s="682"/>
      <c r="DC47" s="686"/>
      <c r="DD47" s="657">
        <v>1543</v>
      </c>
      <c r="DE47" s="684"/>
      <c r="DF47" s="684"/>
      <c r="DG47" s="684"/>
      <c r="DH47" s="684"/>
      <c r="DI47" s="684"/>
      <c r="DJ47" s="684"/>
      <c r="DK47" s="685"/>
      <c r="DL47" s="729"/>
      <c r="DM47" s="730"/>
      <c r="DN47" s="730"/>
      <c r="DO47" s="730"/>
      <c r="DP47" s="730"/>
      <c r="DQ47" s="730"/>
      <c r="DR47" s="730"/>
      <c r="DS47" s="730"/>
      <c r="DT47" s="730"/>
      <c r="DU47" s="730"/>
      <c r="DV47" s="731"/>
      <c r="DW47" s="732"/>
      <c r="DX47" s="733"/>
      <c r="DY47" s="733"/>
      <c r="DZ47" s="733"/>
      <c r="EA47" s="733"/>
      <c r="EB47" s="733"/>
      <c r="EC47" s="73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4"/>
      <c r="CE48" s="765"/>
      <c r="CF48" s="645" t="s">
        <v>363</v>
      </c>
      <c r="CG48" s="646"/>
      <c r="CH48" s="646"/>
      <c r="CI48" s="646"/>
      <c r="CJ48" s="646"/>
      <c r="CK48" s="646"/>
      <c r="CL48" s="646"/>
      <c r="CM48" s="646"/>
      <c r="CN48" s="646"/>
      <c r="CO48" s="646"/>
      <c r="CP48" s="646"/>
      <c r="CQ48" s="647"/>
      <c r="CR48" s="648" t="s">
        <v>237</v>
      </c>
      <c r="CS48" s="649"/>
      <c r="CT48" s="649"/>
      <c r="CU48" s="649"/>
      <c r="CV48" s="649"/>
      <c r="CW48" s="649"/>
      <c r="CX48" s="649"/>
      <c r="CY48" s="650"/>
      <c r="CZ48" s="653" t="s">
        <v>175</v>
      </c>
      <c r="DA48" s="654"/>
      <c r="DB48" s="654"/>
      <c r="DC48" s="666"/>
      <c r="DD48" s="657" t="s">
        <v>175</v>
      </c>
      <c r="DE48" s="649"/>
      <c r="DF48" s="649"/>
      <c r="DG48" s="649"/>
      <c r="DH48" s="649"/>
      <c r="DI48" s="649"/>
      <c r="DJ48" s="649"/>
      <c r="DK48" s="650"/>
      <c r="DL48" s="729"/>
      <c r="DM48" s="730"/>
      <c r="DN48" s="730"/>
      <c r="DO48" s="730"/>
      <c r="DP48" s="730"/>
      <c r="DQ48" s="730"/>
      <c r="DR48" s="730"/>
      <c r="DS48" s="730"/>
      <c r="DT48" s="730"/>
      <c r="DU48" s="730"/>
      <c r="DV48" s="731"/>
      <c r="DW48" s="732"/>
      <c r="DX48" s="733"/>
      <c r="DY48" s="733"/>
      <c r="DZ48" s="733"/>
      <c r="EA48" s="733"/>
      <c r="EB48" s="733"/>
      <c r="EC48" s="73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9" t="s">
        <v>364</v>
      </c>
      <c r="CE49" s="690"/>
      <c r="CF49" s="690"/>
      <c r="CG49" s="690"/>
      <c r="CH49" s="690"/>
      <c r="CI49" s="690"/>
      <c r="CJ49" s="690"/>
      <c r="CK49" s="690"/>
      <c r="CL49" s="690"/>
      <c r="CM49" s="690"/>
      <c r="CN49" s="690"/>
      <c r="CO49" s="690"/>
      <c r="CP49" s="690"/>
      <c r="CQ49" s="691"/>
      <c r="CR49" s="739">
        <v>234278623</v>
      </c>
      <c r="CS49" s="719"/>
      <c r="CT49" s="719"/>
      <c r="CU49" s="719"/>
      <c r="CV49" s="719"/>
      <c r="CW49" s="719"/>
      <c r="CX49" s="719"/>
      <c r="CY49" s="750"/>
      <c r="CZ49" s="744">
        <v>100</v>
      </c>
      <c r="DA49" s="751"/>
      <c r="DB49" s="751"/>
      <c r="DC49" s="752"/>
      <c r="DD49" s="753">
        <v>114361027</v>
      </c>
      <c r="DE49" s="719"/>
      <c r="DF49" s="719"/>
      <c r="DG49" s="719"/>
      <c r="DH49" s="719"/>
      <c r="DI49" s="719"/>
      <c r="DJ49" s="719"/>
      <c r="DK49" s="750"/>
      <c r="DL49" s="754"/>
      <c r="DM49" s="755"/>
      <c r="DN49" s="755"/>
      <c r="DO49" s="755"/>
      <c r="DP49" s="755"/>
      <c r="DQ49" s="755"/>
      <c r="DR49" s="755"/>
      <c r="DS49" s="755"/>
      <c r="DT49" s="755"/>
      <c r="DU49" s="755"/>
      <c r="DV49" s="756"/>
      <c r="DW49" s="757"/>
      <c r="DX49" s="758"/>
      <c r="DY49" s="758"/>
      <c r="DZ49" s="758"/>
      <c r="EA49" s="758"/>
      <c r="EB49" s="758"/>
      <c r="EC49" s="759"/>
    </row>
  </sheetData>
  <sheetProtection algorithmName="SHA-512" hashValue="Q2EHByr7UGqNWRG+BekE7wgu6t3zK5Zq0zKhN20Q/JOknVL+R82gCWmd5EMYsUfB4o8gg5cdQM5nD5vaUKSRfA==" saltValue="Ugy8f50CLoa2FU7f4EMi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5" t="s">
        <v>366</v>
      </c>
      <c r="DK2" s="796"/>
      <c r="DL2" s="796"/>
      <c r="DM2" s="796"/>
      <c r="DN2" s="796"/>
      <c r="DO2" s="797"/>
      <c r="DP2" s="251"/>
      <c r="DQ2" s="795" t="s">
        <v>367</v>
      </c>
      <c r="DR2" s="796"/>
      <c r="DS2" s="796"/>
      <c r="DT2" s="796"/>
      <c r="DU2" s="796"/>
      <c r="DV2" s="796"/>
      <c r="DW2" s="796"/>
      <c r="DX2" s="796"/>
      <c r="DY2" s="796"/>
      <c r="DZ2" s="79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8" t="s">
        <v>368</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9" t="s">
        <v>370</v>
      </c>
      <c r="B5" s="790"/>
      <c r="C5" s="790"/>
      <c r="D5" s="790"/>
      <c r="E5" s="790"/>
      <c r="F5" s="790"/>
      <c r="G5" s="790"/>
      <c r="H5" s="790"/>
      <c r="I5" s="790"/>
      <c r="J5" s="790"/>
      <c r="K5" s="790"/>
      <c r="L5" s="790"/>
      <c r="M5" s="790"/>
      <c r="N5" s="790"/>
      <c r="O5" s="790"/>
      <c r="P5" s="791"/>
      <c r="Q5" s="766" t="s">
        <v>371</v>
      </c>
      <c r="R5" s="767"/>
      <c r="S5" s="767"/>
      <c r="T5" s="767"/>
      <c r="U5" s="768"/>
      <c r="V5" s="766" t="s">
        <v>372</v>
      </c>
      <c r="W5" s="767"/>
      <c r="X5" s="767"/>
      <c r="Y5" s="767"/>
      <c r="Z5" s="768"/>
      <c r="AA5" s="766" t="s">
        <v>373</v>
      </c>
      <c r="AB5" s="767"/>
      <c r="AC5" s="767"/>
      <c r="AD5" s="767"/>
      <c r="AE5" s="767"/>
      <c r="AF5" s="799" t="s">
        <v>374</v>
      </c>
      <c r="AG5" s="767"/>
      <c r="AH5" s="767"/>
      <c r="AI5" s="767"/>
      <c r="AJ5" s="778"/>
      <c r="AK5" s="767" t="s">
        <v>375</v>
      </c>
      <c r="AL5" s="767"/>
      <c r="AM5" s="767"/>
      <c r="AN5" s="767"/>
      <c r="AO5" s="768"/>
      <c r="AP5" s="766" t="s">
        <v>376</v>
      </c>
      <c r="AQ5" s="767"/>
      <c r="AR5" s="767"/>
      <c r="AS5" s="767"/>
      <c r="AT5" s="768"/>
      <c r="AU5" s="766" t="s">
        <v>377</v>
      </c>
      <c r="AV5" s="767"/>
      <c r="AW5" s="767"/>
      <c r="AX5" s="767"/>
      <c r="AY5" s="778"/>
      <c r="AZ5" s="258"/>
      <c r="BA5" s="258"/>
      <c r="BB5" s="258"/>
      <c r="BC5" s="258"/>
      <c r="BD5" s="258"/>
      <c r="BE5" s="259"/>
      <c r="BF5" s="259"/>
      <c r="BG5" s="259"/>
      <c r="BH5" s="259"/>
      <c r="BI5" s="259"/>
      <c r="BJ5" s="259"/>
      <c r="BK5" s="259"/>
      <c r="BL5" s="259"/>
      <c r="BM5" s="259"/>
      <c r="BN5" s="259"/>
      <c r="BO5" s="259"/>
      <c r="BP5" s="259"/>
      <c r="BQ5" s="789" t="s">
        <v>378</v>
      </c>
      <c r="BR5" s="790"/>
      <c r="BS5" s="790"/>
      <c r="BT5" s="790"/>
      <c r="BU5" s="790"/>
      <c r="BV5" s="790"/>
      <c r="BW5" s="790"/>
      <c r="BX5" s="790"/>
      <c r="BY5" s="790"/>
      <c r="BZ5" s="790"/>
      <c r="CA5" s="790"/>
      <c r="CB5" s="790"/>
      <c r="CC5" s="790"/>
      <c r="CD5" s="790"/>
      <c r="CE5" s="790"/>
      <c r="CF5" s="790"/>
      <c r="CG5" s="791"/>
      <c r="CH5" s="766" t="s">
        <v>379</v>
      </c>
      <c r="CI5" s="767"/>
      <c r="CJ5" s="767"/>
      <c r="CK5" s="767"/>
      <c r="CL5" s="768"/>
      <c r="CM5" s="766" t="s">
        <v>380</v>
      </c>
      <c r="CN5" s="767"/>
      <c r="CO5" s="767"/>
      <c r="CP5" s="767"/>
      <c r="CQ5" s="768"/>
      <c r="CR5" s="766" t="s">
        <v>381</v>
      </c>
      <c r="CS5" s="767"/>
      <c r="CT5" s="767"/>
      <c r="CU5" s="767"/>
      <c r="CV5" s="768"/>
      <c r="CW5" s="766" t="s">
        <v>382</v>
      </c>
      <c r="CX5" s="767"/>
      <c r="CY5" s="767"/>
      <c r="CZ5" s="767"/>
      <c r="DA5" s="768"/>
      <c r="DB5" s="766" t="s">
        <v>383</v>
      </c>
      <c r="DC5" s="767"/>
      <c r="DD5" s="767"/>
      <c r="DE5" s="767"/>
      <c r="DF5" s="768"/>
      <c r="DG5" s="772" t="s">
        <v>384</v>
      </c>
      <c r="DH5" s="773"/>
      <c r="DI5" s="773"/>
      <c r="DJ5" s="773"/>
      <c r="DK5" s="774"/>
      <c r="DL5" s="772" t="s">
        <v>385</v>
      </c>
      <c r="DM5" s="773"/>
      <c r="DN5" s="773"/>
      <c r="DO5" s="773"/>
      <c r="DP5" s="774"/>
      <c r="DQ5" s="766" t="s">
        <v>386</v>
      </c>
      <c r="DR5" s="767"/>
      <c r="DS5" s="767"/>
      <c r="DT5" s="767"/>
      <c r="DU5" s="768"/>
      <c r="DV5" s="766" t="s">
        <v>377</v>
      </c>
      <c r="DW5" s="767"/>
      <c r="DX5" s="767"/>
      <c r="DY5" s="767"/>
      <c r="DZ5" s="778"/>
      <c r="EA5" s="256"/>
    </row>
    <row r="6" spans="1:131" s="257" customFormat="1" ht="26.25" customHeight="1" thickBot="1" x14ac:dyDescent="0.2">
      <c r="A6" s="792"/>
      <c r="B6" s="793"/>
      <c r="C6" s="793"/>
      <c r="D6" s="793"/>
      <c r="E6" s="793"/>
      <c r="F6" s="793"/>
      <c r="G6" s="793"/>
      <c r="H6" s="793"/>
      <c r="I6" s="793"/>
      <c r="J6" s="793"/>
      <c r="K6" s="793"/>
      <c r="L6" s="793"/>
      <c r="M6" s="793"/>
      <c r="N6" s="793"/>
      <c r="O6" s="793"/>
      <c r="P6" s="794"/>
      <c r="Q6" s="769"/>
      <c r="R6" s="770"/>
      <c r="S6" s="770"/>
      <c r="T6" s="770"/>
      <c r="U6" s="771"/>
      <c r="V6" s="769"/>
      <c r="W6" s="770"/>
      <c r="X6" s="770"/>
      <c r="Y6" s="770"/>
      <c r="Z6" s="771"/>
      <c r="AA6" s="769"/>
      <c r="AB6" s="770"/>
      <c r="AC6" s="770"/>
      <c r="AD6" s="770"/>
      <c r="AE6" s="770"/>
      <c r="AF6" s="800"/>
      <c r="AG6" s="770"/>
      <c r="AH6" s="770"/>
      <c r="AI6" s="770"/>
      <c r="AJ6" s="779"/>
      <c r="AK6" s="770"/>
      <c r="AL6" s="770"/>
      <c r="AM6" s="770"/>
      <c r="AN6" s="770"/>
      <c r="AO6" s="771"/>
      <c r="AP6" s="769"/>
      <c r="AQ6" s="770"/>
      <c r="AR6" s="770"/>
      <c r="AS6" s="770"/>
      <c r="AT6" s="771"/>
      <c r="AU6" s="769"/>
      <c r="AV6" s="770"/>
      <c r="AW6" s="770"/>
      <c r="AX6" s="770"/>
      <c r="AY6" s="779"/>
      <c r="AZ6" s="254"/>
      <c r="BA6" s="254"/>
      <c r="BB6" s="254"/>
      <c r="BC6" s="254"/>
      <c r="BD6" s="254"/>
      <c r="BE6" s="255"/>
      <c r="BF6" s="255"/>
      <c r="BG6" s="255"/>
      <c r="BH6" s="255"/>
      <c r="BI6" s="255"/>
      <c r="BJ6" s="255"/>
      <c r="BK6" s="255"/>
      <c r="BL6" s="255"/>
      <c r="BM6" s="255"/>
      <c r="BN6" s="255"/>
      <c r="BO6" s="255"/>
      <c r="BP6" s="255"/>
      <c r="BQ6" s="792"/>
      <c r="BR6" s="793"/>
      <c r="BS6" s="793"/>
      <c r="BT6" s="793"/>
      <c r="BU6" s="793"/>
      <c r="BV6" s="793"/>
      <c r="BW6" s="793"/>
      <c r="BX6" s="793"/>
      <c r="BY6" s="793"/>
      <c r="BZ6" s="793"/>
      <c r="CA6" s="793"/>
      <c r="CB6" s="793"/>
      <c r="CC6" s="793"/>
      <c r="CD6" s="793"/>
      <c r="CE6" s="793"/>
      <c r="CF6" s="793"/>
      <c r="CG6" s="794"/>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5"/>
      <c r="DH6" s="776"/>
      <c r="DI6" s="776"/>
      <c r="DJ6" s="776"/>
      <c r="DK6" s="777"/>
      <c r="DL6" s="775"/>
      <c r="DM6" s="776"/>
      <c r="DN6" s="776"/>
      <c r="DO6" s="776"/>
      <c r="DP6" s="777"/>
      <c r="DQ6" s="769"/>
      <c r="DR6" s="770"/>
      <c r="DS6" s="770"/>
      <c r="DT6" s="770"/>
      <c r="DU6" s="771"/>
      <c r="DV6" s="769"/>
      <c r="DW6" s="770"/>
      <c r="DX6" s="770"/>
      <c r="DY6" s="770"/>
      <c r="DZ6" s="779"/>
      <c r="EA6" s="256"/>
    </row>
    <row r="7" spans="1:131" s="257" customFormat="1" ht="26.25" customHeight="1" thickTop="1" x14ac:dyDescent="0.15">
      <c r="A7" s="260">
        <v>1</v>
      </c>
      <c r="B7" s="780" t="s">
        <v>387</v>
      </c>
      <c r="C7" s="781"/>
      <c r="D7" s="781"/>
      <c r="E7" s="781"/>
      <c r="F7" s="781"/>
      <c r="G7" s="781"/>
      <c r="H7" s="781"/>
      <c r="I7" s="781"/>
      <c r="J7" s="781"/>
      <c r="K7" s="781"/>
      <c r="L7" s="781"/>
      <c r="M7" s="781"/>
      <c r="N7" s="781"/>
      <c r="O7" s="781"/>
      <c r="P7" s="782"/>
      <c r="Q7" s="783">
        <v>240243</v>
      </c>
      <c r="R7" s="784"/>
      <c r="S7" s="784"/>
      <c r="T7" s="784"/>
      <c r="U7" s="784"/>
      <c r="V7" s="784">
        <v>235208</v>
      </c>
      <c r="W7" s="784"/>
      <c r="X7" s="784"/>
      <c r="Y7" s="784"/>
      <c r="Z7" s="784"/>
      <c r="AA7" s="784">
        <v>5034</v>
      </c>
      <c r="AB7" s="784"/>
      <c r="AC7" s="784"/>
      <c r="AD7" s="784"/>
      <c r="AE7" s="785"/>
      <c r="AF7" s="786">
        <v>4732</v>
      </c>
      <c r="AG7" s="787"/>
      <c r="AH7" s="787"/>
      <c r="AI7" s="787"/>
      <c r="AJ7" s="788"/>
      <c r="AK7" s="823">
        <v>614</v>
      </c>
      <c r="AL7" s="824"/>
      <c r="AM7" s="824"/>
      <c r="AN7" s="824"/>
      <c r="AO7" s="824"/>
      <c r="AP7" s="824">
        <v>138634</v>
      </c>
      <c r="AQ7" s="824"/>
      <c r="AR7" s="824"/>
      <c r="AS7" s="824"/>
      <c r="AT7" s="824"/>
      <c r="AU7" s="825"/>
      <c r="AV7" s="825"/>
      <c r="AW7" s="825"/>
      <c r="AX7" s="825"/>
      <c r="AY7" s="826"/>
      <c r="AZ7" s="254"/>
      <c r="BA7" s="254"/>
      <c r="BB7" s="254"/>
      <c r="BC7" s="254"/>
      <c r="BD7" s="254"/>
      <c r="BE7" s="255"/>
      <c r="BF7" s="255"/>
      <c r="BG7" s="255"/>
      <c r="BH7" s="255"/>
      <c r="BI7" s="255"/>
      <c r="BJ7" s="255"/>
      <c r="BK7" s="255"/>
      <c r="BL7" s="255"/>
      <c r="BM7" s="255"/>
      <c r="BN7" s="255"/>
      <c r="BO7" s="255"/>
      <c r="BP7" s="255"/>
      <c r="BQ7" s="261">
        <v>1</v>
      </c>
      <c r="BR7" s="262"/>
      <c r="BS7" s="827" t="s">
        <v>595</v>
      </c>
      <c r="BT7" s="828"/>
      <c r="BU7" s="828"/>
      <c r="BV7" s="828"/>
      <c r="BW7" s="828"/>
      <c r="BX7" s="828"/>
      <c r="BY7" s="828"/>
      <c r="BZ7" s="828"/>
      <c r="CA7" s="828"/>
      <c r="CB7" s="828"/>
      <c r="CC7" s="828"/>
      <c r="CD7" s="828"/>
      <c r="CE7" s="828"/>
      <c r="CF7" s="828"/>
      <c r="CG7" s="829"/>
      <c r="CH7" s="820">
        <v>0</v>
      </c>
      <c r="CI7" s="821"/>
      <c r="CJ7" s="821"/>
      <c r="CK7" s="821"/>
      <c r="CL7" s="822"/>
      <c r="CM7" s="820">
        <v>592</v>
      </c>
      <c r="CN7" s="821"/>
      <c r="CO7" s="821"/>
      <c r="CP7" s="821"/>
      <c r="CQ7" s="822"/>
      <c r="CR7" s="820">
        <v>500</v>
      </c>
      <c r="CS7" s="821"/>
      <c r="CT7" s="821"/>
      <c r="CU7" s="821"/>
      <c r="CV7" s="822"/>
      <c r="CW7" s="820">
        <v>74</v>
      </c>
      <c r="CX7" s="821"/>
      <c r="CY7" s="821"/>
      <c r="CZ7" s="821"/>
      <c r="DA7" s="822"/>
      <c r="DB7" s="820" t="s">
        <v>591</v>
      </c>
      <c r="DC7" s="821"/>
      <c r="DD7" s="821"/>
      <c r="DE7" s="821"/>
      <c r="DF7" s="822"/>
      <c r="DG7" s="820" t="s">
        <v>591</v>
      </c>
      <c r="DH7" s="821"/>
      <c r="DI7" s="821"/>
      <c r="DJ7" s="821"/>
      <c r="DK7" s="822"/>
      <c r="DL7" s="820" t="s">
        <v>591</v>
      </c>
      <c r="DM7" s="821"/>
      <c r="DN7" s="821"/>
      <c r="DO7" s="821"/>
      <c r="DP7" s="822"/>
      <c r="DQ7" s="820" t="s">
        <v>591</v>
      </c>
      <c r="DR7" s="821"/>
      <c r="DS7" s="821"/>
      <c r="DT7" s="821"/>
      <c r="DU7" s="822"/>
      <c r="DV7" s="801"/>
      <c r="DW7" s="802"/>
      <c r="DX7" s="802"/>
      <c r="DY7" s="802"/>
      <c r="DZ7" s="803"/>
      <c r="EA7" s="256"/>
    </row>
    <row r="8" spans="1:131" s="257" customFormat="1" ht="26.25" customHeight="1" x14ac:dyDescent="0.15">
      <c r="A8" s="263">
        <v>2</v>
      </c>
      <c r="B8" s="804" t="s">
        <v>388</v>
      </c>
      <c r="C8" s="805"/>
      <c r="D8" s="805"/>
      <c r="E8" s="805"/>
      <c r="F8" s="805"/>
      <c r="G8" s="805"/>
      <c r="H8" s="805"/>
      <c r="I8" s="805"/>
      <c r="J8" s="805"/>
      <c r="K8" s="805"/>
      <c r="L8" s="805"/>
      <c r="M8" s="805"/>
      <c r="N8" s="805"/>
      <c r="O8" s="805"/>
      <c r="P8" s="806"/>
      <c r="Q8" s="807">
        <v>136</v>
      </c>
      <c r="R8" s="808"/>
      <c r="S8" s="808"/>
      <c r="T8" s="808"/>
      <c r="U8" s="808"/>
      <c r="V8" s="808">
        <v>122</v>
      </c>
      <c r="W8" s="808"/>
      <c r="X8" s="808"/>
      <c r="Y8" s="808"/>
      <c r="Z8" s="808"/>
      <c r="AA8" s="808">
        <v>14</v>
      </c>
      <c r="AB8" s="808"/>
      <c r="AC8" s="808"/>
      <c r="AD8" s="808"/>
      <c r="AE8" s="809"/>
      <c r="AF8" s="810">
        <v>14</v>
      </c>
      <c r="AG8" s="811"/>
      <c r="AH8" s="811"/>
      <c r="AI8" s="811"/>
      <c r="AJ8" s="812"/>
      <c r="AK8" s="813">
        <v>50</v>
      </c>
      <c r="AL8" s="814"/>
      <c r="AM8" s="814"/>
      <c r="AN8" s="814"/>
      <c r="AO8" s="814"/>
      <c r="AP8" s="814" t="s">
        <v>522</v>
      </c>
      <c r="AQ8" s="814"/>
      <c r="AR8" s="814"/>
      <c r="AS8" s="814"/>
      <c r="AT8" s="814"/>
      <c r="AU8" s="815"/>
      <c r="AV8" s="815"/>
      <c r="AW8" s="815"/>
      <c r="AX8" s="815"/>
      <c r="AY8" s="816"/>
      <c r="AZ8" s="254"/>
      <c r="BA8" s="254"/>
      <c r="BB8" s="254"/>
      <c r="BC8" s="254"/>
      <c r="BD8" s="254"/>
      <c r="BE8" s="255"/>
      <c r="BF8" s="255"/>
      <c r="BG8" s="255"/>
      <c r="BH8" s="255"/>
      <c r="BI8" s="255"/>
      <c r="BJ8" s="255"/>
      <c r="BK8" s="255"/>
      <c r="BL8" s="255"/>
      <c r="BM8" s="255"/>
      <c r="BN8" s="255"/>
      <c r="BO8" s="255"/>
      <c r="BP8" s="255"/>
      <c r="BQ8" s="264">
        <v>2</v>
      </c>
      <c r="BR8" s="265"/>
      <c r="BS8" s="817" t="s">
        <v>596</v>
      </c>
      <c r="BT8" s="818"/>
      <c r="BU8" s="818"/>
      <c r="BV8" s="818"/>
      <c r="BW8" s="818"/>
      <c r="BX8" s="818"/>
      <c r="BY8" s="818"/>
      <c r="BZ8" s="818"/>
      <c r="CA8" s="818"/>
      <c r="CB8" s="818"/>
      <c r="CC8" s="818"/>
      <c r="CD8" s="818"/>
      <c r="CE8" s="818"/>
      <c r="CF8" s="818"/>
      <c r="CG8" s="819"/>
      <c r="CH8" s="830">
        <v>-22</v>
      </c>
      <c r="CI8" s="831"/>
      <c r="CJ8" s="831"/>
      <c r="CK8" s="831"/>
      <c r="CL8" s="832"/>
      <c r="CM8" s="830">
        <v>168</v>
      </c>
      <c r="CN8" s="831"/>
      <c r="CO8" s="831"/>
      <c r="CP8" s="831"/>
      <c r="CQ8" s="832"/>
      <c r="CR8" s="830">
        <v>61</v>
      </c>
      <c r="CS8" s="831"/>
      <c r="CT8" s="831"/>
      <c r="CU8" s="831"/>
      <c r="CV8" s="832"/>
      <c r="CW8" s="830">
        <v>0</v>
      </c>
      <c r="CX8" s="831"/>
      <c r="CY8" s="831"/>
      <c r="CZ8" s="831"/>
      <c r="DA8" s="832"/>
      <c r="DB8" s="830" t="s">
        <v>591</v>
      </c>
      <c r="DC8" s="831"/>
      <c r="DD8" s="831"/>
      <c r="DE8" s="831"/>
      <c r="DF8" s="832"/>
      <c r="DG8" s="830" t="s">
        <v>591</v>
      </c>
      <c r="DH8" s="831"/>
      <c r="DI8" s="831"/>
      <c r="DJ8" s="831"/>
      <c r="DK8" s="832"/>
      <c r="DL8" s="830" t="s">
        <v>591</v>
      </c>
      <c r="DM8" s="831"/>
      <c r="DN8" s="831"/>
      <c r="DO8" s="831"/>
      <c r="DP8" s="832"/>
      <c r="DQ8" s="830" t="s">
        <v>591</v>
      </c>
      <c r="DR8" s="831"/>
      <c r="DS8" s="831"/>
      <c r="DT8" s="831"/>
      <c r="DU8" s="832"/>
      <c r="DV8" s="833"/>
      <c r="DW8" s="834"/>
      <c r="DX8" s="834"/>
      <c r="DY8" s="834"/>
      <c r="DZ8" s="835"/>
      <c r="EA8" s="256"/>
    </row>
    <row r="9" spans="1:131" s="257" customFormat="1" ht="26.25" customHeight="1" x14ac:dyDescent="0.15">
      <c r="A9" s="263">
        <v>3</v>
      </c>
      <c r="B9" s="804" t="s">
        <v>389</v>
      </c>
      <c r="C9" s="805"/>
      <c r="D9" s="805"/>
      <c r="E9" s="805"/>
      <c r="F9" s="805"/>
      <c r="G9" s="805"/>
      <c r="H9" s="805"/>
      <c r="I9" s="805"/>
      <c r="J9" s="805"/>
      <c r="K9" s="805"/>
      <c r="L9" s="805"/>
      <c r="M9" s="805"/>
      <c r="N9" s="805"/>
      <c r="O9" s="805"/>
      <c r="P9" s="806"/>
      <c r="Q9" s="807">
        <v>9</v>
      </c>
      <c r="R9" s="808"/>
      <c r="S9" s="808"/>
      <c r="T9" s="808"/>
      <c r="U9" s="808"/>
      <c r="V9" s="808">
        <v>6</v>
      </c>
      <c r="W9" s="808"/>
      <c r="X9" s="808"/>
      <c r="Y9" s="808"/>
      <c r="Z9" s="808"/>
      <c r="AA9" s="808">
        <v>3</v>
      </c>
      <c r="AB9" s="808"/>
      <c r="AC9" s="808"/>
      <c r="AD9" s="808"/>
      <c r="AE9" s="809"/>
      <c r="AF9" s="810">
        <v>3</v>
      </c>
      <c r="AG9" s="811"/>
      <c r="AH9" s="811"/>
      <c r="AI9" s="811"/>
      <c r="AJ9" s="812"/>
      <c r="AK9" s="813" t="s">
        <v>522</v>
      </c>
      <c r="AL9" s="814"/>
      <c r="AM9" s="814"/>
      <c r="AN9" s="814"/>
      <c r="AO9" s="814"/>
      <c r="AP9" s="814" t="s">
        <v>522</v>
      </c>
      <c r="AQ9" s="814"/>
      <c r="AR9" s="814"/>
      <c r="AS9" s="814"/>
      <c r="AT9" s="814"/>
      <c r="AU9" s="815"/>
      <c r="AV9" s="815"/>
      <c r="AW9" s="815"/>
      <c r="AX9" s="815"/>
      <c r="AY9" s="816"/>
      <c r="AZ9" s="254"/>
      <c r="BA9" s="254"/>
      <c r="BB9" s="254"/>
      <c r="BC9" s="254"/>
      <c r="BD9" s="254"/>
      <c r="BE9" s="255"/>
      <c r="BF9" s="255"/>
      <c r="BG9" s="255"/>
      <c r="BH9" s="255"/>
      <c r="BI9" s="255"/>
      <c r="BJ9" s="255"/>
      <c r="BK9" s="255"/>
      <c r="BL9" s="255"/>
      <c r="BM9" s="255"/>
      <c r="BN9" s="255"/>
      <c r="BO9" s="255"/>
      <c r="BP9" s="255"/>
      <c r="BQ9" s="264">
        <v>3</v>
      </c>
      <c r="BR9" s="265"/>
      <c r="BS9" s="817" t="s">
        <v>597</v>
      </c>
      <c r="BT9" s="818"/>
      <c r="BU9" s="818"/>
      <c r="BV9" s="818"/>
      <c r="BW9" s="818"/>
      <c r="BX9" s="818"/>
      <c r="BY9" s="818"/>
      <c r="BZ9" s="818"/>
      <c r="CA9" s="818"/>
      <c r="CB9" s="818"/>
      <c r="CC9" s="818"/>
      <c r="CD9" s="818"/>
      <c r="CE9" s="818"/>
      <c r="CF9" s="818"/>
      <c r="CG9" s="819"/>
      <c r="CH9" s="830">
        <v>-1</v>
      </c>
      <c r="CI9" s="831"/>
      <c r="CJ9" s="831"/>
      <c r="CK9" s="831"/>
      <c r="CL9" s="832"/>
      <c r="CM9" s="830">
        <v>331</v>
      </c>
      <c r="CN9" s="831"/>
      <c r="CO9" s="831"/>
      <c r="CP9" s="831"/>
      <c r="CQ9" s="832"/>
      <c r="CR9" s="830">
        <v>300</v>
      </c>
      <c r="CS9" s="831"/>
      <c r="CT9" s="831"/>
      <c r="CU9" s="831"/>
      <c r="CV9" s="832"/>
      <c r="CW9" s="830">
        <v>19</v>
      </c>
      <c r="CX9" s="831"/>
      <c r="CY9" s="831"/>
      <c r="CZ9" s="831"/>
      <c r="DA9" s="832"/>
      <c r="DB9" s="830" t="s">
        <v>591</v>
      </c>
      <c r="DC9" s="831"/>
      <c r="DD9" s="831"/>
      <c r="DE9" s="831"/>
      <c r="DF9" s="832"/>
      <c r="DG9" s="830" t="s">
        <v>591</v>
      </c>
      <c r="DH9" s="831"/>
      <c r="DI9" s="831"/>
      <c r="DJ9" s="831"/>
      <c r="DK9" s="832"/>
      <c r="DL9" s="830" t="s">
        <v>591</v>
      </c>
      <c r="DM9" s="831"/>
      <c r="DN9" s="831"/>
      <c r="DO9" s="831"/>
      <c r="DP9" s="832"/>
      <c r="DQ9" s="830" t="s">
        <v>591</v>
      </c>
      <c r="DR9" s="831"/>
      <c r="DS9" s="831"/>
      <c r="DT9" s="831"/>
      <c r="DU9" s="832"/>
      <c r="DV9" s="833"/>
      <c r="DW9" s="834"/>
      <c r="DX9" s="834"/>
      <c r="DY9" s="834"/>
      <c r="DZ9" s="835"/>
      <c r="EA9" s="256"/>
    </row>
    <row r="10" spans="1:131" s="257" customFormat="1" ht="26.25" customHeight="1" x14ac:dyDescent="0.15">
      <c r="A10" s="263">
        <v>4</v>
      </c>
      <c r="B10" s="804" t="s">
        <v>390</v>
      </c>
      <c r="C10" s="805"/>
      <c r="D10" s="805"/>
      <c r="E10" s="805"/>
      <c r="F10" s="805"/>
      <c r="G10" s="805"/>
      <c r="H10" s="805"/>
      <c r="I10" s="805"/>
      <c r="J10" s="805"/>
      <c r="K10" s="805"/>
      <c r="L10" s="805"/>
      <c r="M10" s="805"/>
      <c r="N10" s="805"/>
      <c r="O10" s="805"/>
      <c r="P10" s="806"/>
      <c r="Q10" s="807">
        <v>33</v>
      </c>
      <c r="R10" s="808"/>
      <c r="S10" s="808"/>
      <c r="T10" s="808"/>
      <c r="U10" s="808"/>
      <c r="V10" s="808">
        <v>16</v>
      </c>
      <c r="W10" s="808"/>
      <c r="X10" s="808"/>
      <c r="Y10" s="808"/>
      <c r="Z10" s="808"/>
      <c r="AA10" s="808">
        <v>18</v>
      </c>
      <c r="AB10" s="808"/>
      <c r="AC10" s="808"/>
      <c r="AD10" s="808"/>
      <c r="AE10" s="809"/>
      <c r="AF10" s="810" t="s">
        <v>175</v>
      </c>
      <c r="AG10" s="811"/>
      <c r="AH10" s="811"/>
      <c r="AI10" s="811"/>
      <c r="AJ10" s="812"/>
      <c r="AK10" s="813">
        <v>1</v>
      </c>
      <c r="AL10" s="814"/>
      <c r="AM10" s="814"/>
      <c r="AN10" s="814"/>
      <c r="AO10" s="814"/>
      <c r="AP10" s="814">
        <v>32</v>
      </c>
      <c r="AQ10" s="814"/>
      <c r="AR10" s="814"/>
      <c r="AS10" s="814"/>
      <c r="AT10" s="814"/>
      <c r="AU10" s="815"/>
      <c r="AV10" s="815"/>
      <c r="AW10" s="815"/>
      <c r="AX10" s="815"/>
      <c r="AY10" s="816"/>
      <c r="AZ10" s="254"/>
      <c r="BA10" s="254"/>
      <c r="BB10" s="254"/>
      <c r="BC10" s="254"/>
      <c r="BD10" s="254"/>
      <c r="BE10" s="255"/>
      <c r="BF10" s="255"/>
      <c r="BG10" s="255"/>
      <c r="BH10" s="255"/>
      <c r="BI10" s="255"/>
      <c r="BJ10" s="255"/>
      <c r="BK10" s="255"/>
      <c r="BL10" s="255"/>
      <c r="BM10" s="255"/>
      <c r="BN10" s="255"/>
      <c r="BO10" s="255"/>
      <c r="BP10" s="255"/>
      <c r="BQ10" s="264">
        <v>4</v>
      </c>
      <c r="BR10" s="265"/>
      <c r="BS10" s="817" t="s">
        <v>598</v>
      </c>
      <c r="BT10" s="818"/>
      <c r="BU10" s="818"/>
      <c r="BV10" s="818"/>
      <c r="BW10" s="818"/>
      <c r="BX10" s="818"/>
      <c r="BY10" s="818"/>
      <c r="BZ10" s="818"/>
      <c r="CA10" s="818"/>
      <c r="CB10" s="818"/>
      <c r="CC10" s="818"/>
      <c r="CD10" s="818"/>
      <c r="CE10" s="818"/>
      <c r="CF10" s="818"/>
      <c r="CG10" s="819"/>
      <c r="CH10" s="830">
        <v>43</v>
      </c>
      <c r="CI10" s="831"/>
      <c r="CJ10" s="831"/>
      <c r="CK10" s="831"/>
      <c r="CL10" s="832"/>
      <c r="CM10" s="830">
        <v>676</v>
      </c>
      <c r="CN10" s="831"/>
      <c r="CO10" s="831"/>
      <c r="CP10" s="831"/>
      <c r="CQ10" s="832"/>
      <c r="CR10" s="830">
        <v>175</v>
      </c>
      <c r="CS10" s="831"/>
      <c r="CT10" s="831"/>
      <c r="CU10" s="831"/>
      <c r="CV10" s="832"/>
      <c r="CW10" s="830" t="s">
        <v>591</v>
      </c>
      <c r="CX10" s="831"/>
      <c r="CY10" s="831"/>
      <c r="CZ10" s="831"/>
      <c r="DA10" s="832"/>
      <c r="DB10" s="830">
        <v>72</v>
      </c>
      <c r="DC10" s="831"/>
      <c r="DD10" s="831"/>
      <c r="DE10" s="831"/>
      <c r="DF10" s="832"/>
      <c r="DG10" s="830" t="s">
        <v>591</v>
      </c>
      <c r="DH10" s="831"/>
      <c r="DI10" s="831"/>
      <c r="DJ10" s="831"/>
      <c r="DK10" s="832"/>
      <c r="DL10" s="830" t="s">
        <v>591</v>
      </c>
      <c r="DM10" s="831"/>
      <c r="DN10" s="831"/>
      <c r="DO10" s="831"/>
      <c r="DP10" s="832"/>
      <c r="DQ10" s="830" t="s">
        <v>591</v>
      </c>
      <c r="DR10" s="831"/>
      <c r="DS10" s="831"/>
      <c r="DT10" s="831"/>
      <c r="DU10" s="832"/>
      <c r="DV10" s="833"/>
      <c r="DW10" s="834"/>
      <c r="DX10" s="834"/>
      <c r="DY10" s="834"/>
      <c r="DZ10" s="835"/>
      <c r="EA10" s="256"/>
    </row>
    <row r="11" spans="1:131" s="257" customFormat="1" ht="26.25" customHeight="1" x14ac:dyDescent="0.15">
      <c r="A11" s="263">
        <v>5</v>
      </c>
      <c r="B11" s="804"/>
      <c r="C11" s="805"/>
      <c r="D11" s="805"/>
      <c r="E11" s="805"/>
      <c r="F11" s="805"/>
      <c r="G11" s="805"/>
      <c r="H11" s="805"/>
      <c r="I11" s="805"/>
      <c r="J11" s="805"/>
      <c r="K11" s="805"/>
      <c r="L11" s="805"/>
      <c r="M11" s="805"/>
      <c r="N11" s="805"/>
      <c r="O11" s="805"/>
      <c r="P11" s="806"/>
      <c r="Q11" s="807"/>
      <c r="R11" s="808"/>
      <c r="S11" s="808"/>
      <c r="T11" s="808"/>
      <c r="U11" s="808"/>
      <c r="V11" s="808"/>
      <c r="W11" s="808"/>
      <c r="X11" s="808"/>
      <c r="Y11" s="808"/>
      <c r="Z11" s="808"/>
      <c r="AA11" s="808"/>
      <c r="AB11" s="808"/>
      <c r="AC11" s="808"/>
      <c r="AD11" s="808"/>
      <c r="AE11" s="809"/>
      <c r="AF11" s="810"/>
      <c r="AG11" s="811"/>
      <c r="AH11" s="811"/>
      <c r="AI11" s="811"/>
      <c r="AJ11" s="812"/>
      <c r="AK11" s="813"/>
      <c r="AL11" s="814"/>
      <c r="AM11" s="814"/>
      <c r="AN11" s="814"/>
      <c r="AO11" s="814"/>
      <c r="AP11" s="814"/>
      <c r="AQ11" s="814"/>
      <c r="AR11" s="814"/>
      <c r="AS11" s="814"/>
      <c r="AT11" s="814"/>
      <c r="AU11" s="815"/>
      <c r="AV11" s="815"/>
      <c r="AW11" s="815"/>
      <c r="AX11" s="815"/>
      <c r="AY11" s="816"/>
      <c r="AZ11" s="254"/>
      <c r="BA11" s="254"/>
      <c r="BB11" s="254"/>
      <c r="BC11" s="254"/>
      <c r="BD11" s="254"/>
      <c r="BE11" s="255"/>
      <c r="BF11" s="255"/>
      <c r="BG11" s="255"/>
      <c r="BH11" s="255"/>
      <c r="BI11" s="255"/>
      <c r="BJ11" s="255"/>
      <c r="BK11" s="255"/>
      <c r="BL11" s="255"/>
      <c r="BM11" s="255"/>
      <c r="BN11" s="255"/>
      <c r="BO11" s="255"/>
      <c r="BP11" s="255"/>
      <c r="BQ11" s="264">
        <v>5</v>
      </c>
      <c r="BR11" s="265"/>
      <c r="BS11" s="817" t="s">
        <v>599</v>
      </c>
      <c r="BT11" s="818"/>
      <c r="BU11" s="818"/>
      <c r="BV11" s="818"/>
      <c r="BW11" s="818"/>
      <c r="BX11" s="818"/>
      <c r="BY11" s="818"/>
      <c r="BZ11" s="818"/>
      <c r="CA11" s="818"/>
      <c r="CB11" s="818"/>
      <c r="CC11" s="818"/>
      <c r="CD11" s="818"/>
      <c r="CE11" s="818"/>
      <c r="CF11" s="818"/>
      <c r="CG11" s="819"/>
      <c r="CH11" s="830">
        <v>-42</v>
      </c>
      <c r="CI11" s="831"/>
      <c r="CJ11" s="831"/>
      <c r="CK11" s="831"/>
      <c r="CL11" s="832"/>
      <c r="CM11" s="830">
        <v>63</v>
      </c>
      <c r="CN11" s="831"/>
      <c r="CO11" s="831"/>
      <c r="CP11" s="831"/>
      <c r="CQ11" s="832"/>
      <c r="CR11" s="830">
        <v>36</v>
      </c>
      <c r="CS11" s="831"/>
      <c r="CT11" s="831"/>
      <c r="CU11" s="831"/>
      <c r="CV11" s="832"/>
      <c r="CW11" s="830" t="s">
        <v>591</v>
      </c>
      <c r="CX11" s="831"/>
      <c r="CY11" s="831"/>
      <c r="CZ11" s="831"/>
      <c r="DA11" s="832"/>
      <c r="DB11" s="830" t="s">
        <v>591</v>
      </c>
      <c r="DC11" s="831"/>
      <c r="DD11" s="831"/>
      <c r="DE11" s="831"/>
      <c r="DF11" s="832"/>
      <c r="DG11" s="830" t="s">
        <v>591</v>
      </c>
      <c r="DH11" s="831"/>
      <c r="DI11" s="831"/>
      <c r="DJ11" s="831"/>
      <c r="DK11" s="832"/>
      <c r="DL11" s="830" t="s">
        <v>591</v>
      </c>
      <c r="DM11" s="831"/>
      <c r="DN11" s="831"/>
      <c r="DO11" s="831"/>
      <c r="DP11" s="832"/>
      <c r="DQ11" s="830" t="s">
        <v>591</v>
      </c>
      <c r="DR11" s="831"/>
      <c r="DS11" s="831"/>
      <c r="DT11" s="831"/>
      <c r="DU11" s="832"/>
      <c r="DV11" s="833" t="s">
        <v>600</v>
      </c>
      <c r="DW11" s="834"/>
      <c r="DX11" s="834"/>
      <c r="DY11" s="834"/>
      <c r="DZ11" s="835"/>
      <c r="EA11" s="256"/>
    </row>
    <row r="12" spans="1:131" s="257" customFormat="1" ht="26.25" customHeight="1" x14ac:dyDescent="0.15">
      <c r="A12" s="263">
        <v>6</v>
      </c>
      <c r="B12" s="804"/>
      <c r="C12" s="805"/>
      <c r="D12" s="805"/>
      <c r="E12" s="805"/>
      <c r="F12" s="805"/>
      <c r="G12" s="805"/>
      <c r="H12" s="805"/>
      <c r="I12" s="805"/>
      <c r="J12" s="805"/>
      <c r="K12" s="805"/>
      <c r="L12" s="805"/>
      <c r="M12" s="805"/>
      <c r="N12" s="805"/>
      <c r="O12" s="805"/>
      <c r="P12" s="806"/>
      <c r="Q12" s="807"/>
      <c r="R12" s="808"/>
      <c r="S12" s="808"/>
      <c r="T12" s="808"/>
      <c r="U12" s="808"/>
      <c r="V12" s="808"/>
      <c r="W12" s="808"/>
      <c r="X12" s="808"/>
      <c r="Y12" s="808"/>
      <c r="Z12" s="808"/>
      <c r="AA12" s="808"/>
      <c r="AB12" s="808"/>
      <c r="AC12" s="808"/>
      <c r="AD12" s="808"/>
      <c r="AE12" s="809"/>
      <c r="AF12" s="810"/>
      <c r="AG12" s="811"/>
      <c r="AH12" s="811"/>
      <c r="AI12" s="811"/>
      <c r="AJ12" s="812"/>
      <c r="AK12" s="813"/>
      <c r="AL12" s="814"/>
      <c r="AM12" s="814"/>
      <c r="AN12" s="814"/>
      <c r="AO12" s="814"/>
      <c r="AP12" s="814"/>
      <c r="AQ12" s="814"/>
      <c r="AR12" s="814"/>
      <c r="AS12" s="814"/>
      <c r="AT12" s="814"/>
      <c r="AU12" s="815"/>
      <c r="AV12" s="815"/>
      <c r="AW12" s="815"/>
      <c r="AX12" s="815"/>
      <c r="AY12" s="816"/>
      <c r="AZ12" s="254"/>
      <c r="BA12" s="254"/>
      <c r="BB12" s="254"/>
      <c r="BC12" s="254"/>
      <c r="BD12" s="254"/>
      <c r="BE12" s="255"/>
      <c r="BF12" s="255"/>
      <c r="BG12" s="255"/>
      <c r="BH12" s="255"/>
      <c r="BI12" s="255"/>
      <c r="BJ12" s="255"/>
      <c r="BK12" s="255"/>
      <c r="BL12" s="255"/>
      <c r="BM12" s="255"/>
      <c r="BN12" s="255"/>
      <c r="BO12" s="255"/>
      <c r="BP12" s="255"/>
      <c r="BQ12" s="264">
        <v>6</v>
      </c>
      <c r="BR12" s="265"/>
      <c r="BS12" s="817" t="s">
        <v>601</v>
      </c>
      <c r="BT12" s="818"/>
      <c r="BU12" s="818"/>
      <c r="BV12" s="818"/>
      <c r="BW12" s="818"/>
      <c r="BX12" s="818"/>
      <c r="BY12" s="818"/>
      <c r="BZ12" s="818"/>
      <c r="CA12" s="818"/>
      <c r="CB12" s="818"/>
      <c r="CC12" s="818"/>
      <c r="CD12" s="818"/>
      <c r="CE12" s="818"/>
      <c r="CF12" s="818"/>
      <c r="CG12" s="819"/>
      <c r="CH12" s="830">
        <v>-31</v>
      </c>
      <c r="CI12" s="831"/>
      <c r="CJ12" s="831"/>
      <c r="CK12" s="831"/>
      <c r="CL12" s="832"/>
      <c r="CM12" s="830">
        <v>2292</v>
      </c>
      <c r="CN12" s="831"/>
      <c r="CO12" s="831"/>
      <c r="CP12" s="831"/>
      <c r="CQ12" s="832"/>
      <c r="CR12" s="830">
        <v>510</v>
      </c>
      <c r="CS12" s="831"/>
      <c r="CT12" s="831"/>
      <c r="CU12" s="831"/>
      <c r="CV12" s="832"/>
      <c r="CW12" s="830">
        <v>14</v>
      </c>
      <c r="CX12" s="831"/>
      <c r="CY12" s="831"/>
      <c r="CZ12" s="831"/>
      <c r="DA12" s="832"/>
      <c r="DB12" s="830" t="s">
        <v>591</v>
      </c>
      <c r="DC12" s="831"/>
      <c r="DD12" s="831"/>
      <c r="DE12" s="831"/>
      <c r="DF12" s="832"/>
      <c r="DG12" s="830" t="s">
        <v>591</v>
      </c>
      <c r="DH12" s="831"/>
      <c r="DI12" s="831"/>
      <c r="DJ12" s="831"/>
      <c r="DK12" s="832"/>
      <c r="DL12" s="830" t="s">
        <v>591</v>
      </c>
      <c r="DM12" s="831"/>
      <c r="DN12" s="831"/>
      <c r="DO12" s="831"/>
      <c r="DP12" s="832"/>
      <c r="DQ12" s="830" t="s">
        <v>591</v>
      </c>
      <c r="DR12" s="831"/>
      <c r="DS12" s="831"/>
      <c r="DT12" s="831"/>
      <c r="DU12" s="832"/>
      <c r="DV12" s="833"/>
      <c r="DW12" s="834"/>
      <c r="DX12" s="834"/>
      <c r="DY12" s="834"/>
      <c r="DZ12" s="835"/>
      <c r="EA12" s="256"/>
    </row>
    <row r="13" spans="1:131" s="257" customFormat="1" ht="26.25" customHeight="1" x14ac:dyDescent="0.15">
      <c r="A13" s="263">
        <v>7</v>
      </c>
      <c r="B13" s="804"/>
      <c r="C13" s="805"/>
      <c r="D13" s="805"/>
      <c r="E13" s="805"/>
      <c r="F13" s="805"/>
      <c r="G13" s="805"/>
      <c r="H13" s="805"/>
      <c r="I13" s="805"/>
      <c r="J13" s="805"/>
      <c r="K13" s="805"/>
      <c r="L13" s="805"/>
      <c r="M13" s="805"/>
      <c r="N13" s="805"/>
      <c r="O13" s="805"/>
      <c r="P13" s="806"/>
      <c r="Q13" s="807"/>
      <c r="R13" s="808"/>
      <c r="S13" s="808"/>
      <c r="T13" s="808"/>
      <c r="U13" s="808"/>
      <c r="V13" s="808"/>
      <c r="W13" s="808"/>
      <c r="X13" s="808"/>
      <c r="Y13" s="808"/>
      <c r="Z13" s="808"/>
      <c r="AA13" s="808"/>
      <c r="AB13" s="808"/>
      <c r="AC13" s="808"/>
      <c r="AD13" s="808"/>
      <c r="AE13" s="809"/>
      <c r="AF13" s="810"/>
      <c r="AG13" s="811"/>
      <c r="AH13" s="811"/>
      <c r="AI13" s="811"/>
      <c r="AJ13" s="812"/>
      <c r="AK13" s="813"/>
      <c r="AL13" s="814"/>
      <c r="AM13" s="814"/>
      <c r="AN13" s="814"/>
      <c r="AO13" s="814"/>
      <c r="AP13" s="814"/>
      <c r="AQ13" s="814"/>
      <c r="AR13" s="814"/>
      <c r="AS13" s="814"/>
      <c r="AT13" s="814"/>
      <c r="AU13" s="815"/>
      <c r="AV13" s="815"/>
      <c r="AW13" s="815"/>
      <c r="AX13" s="815"/>
      <c r="AY13" s="816"/>
      <c r="AZ13" s="254"/>
      <c r="BA13" s="254"/>
      <c r="BB13" s="254"/>
      <c r="BC13" s="254"/>
      <c r="BD13" s="254"/>
      <c r="BE13" s="255"/>
      <c r="BF13" s="255"/>
      <c r="BG13" s="255"/>
      <c r="BH13" s="255"/>
      <c r="BI13" s="255"/>
      <c r="BJ13" s="255"/>
      <c r="BK13" s="255"/>
      <c r="BL13" s="255"/>
      <c r="BM13" s="255"/>
      <c r="BN13" s="255"/>
      <c r="BO13" s="255"/>
      <c r="BP13" s="255"/>
      <c r="BQ13" s="264">
        <v>7</v>
      </c>
      <c r="BR13" s="265" t="s">
        <v>603</v>
      </c>
      <c r="BS13" s="817" t="s">
        <v>602</v>
      </c>
      <c r="BT13" s="818"/>
      <c r="BU13" s="818"/>
      <c r="BV13" s="818"/>
      <c r="BW13" s="818"/>
      <c r="BX13" s="818"/>
      <c r="BY13" s="818"/>
      <c r="BZ13" s="818"/>
      <c r="CA13" s="818"/>
      <c r="CB13" s="818"/>
      <c r="CC13" s="818"/>
      <c r="CD13" s="818"/>
      <c r="CE13" s="818"/>
      <c r="CF13" s="818"/>
      <c r="CG13" s="819"/>
      <c r="CH13" s="830">
        <v>108</v>
      </c>
      <c r="CI13" s="831"/>
      <c r="CJ13" s="831"/>
      <c r="CK13" s="831"/>
      <c r="CL13" s="832"/>
      <c r="CM13" s="830">
        <v>1060</v>
      </c>
      <c r="CN13" s="831"/>
      <c r="CO13" s="831"/>
      <c r="CP13" s="831"/>
      <c r="CQ13" s="832"/>
      <c r="CR13" s="830">
        <v>10</v>
      </c>
      <c r="CS13" s="831"/>
      <c r="CT13" s="831"/>
      <c r="CU13" s="831"/>
      <c r="CV13" s="832"/>
      <c r="CW13" s="830" t="s">
        <v>591</v>
      </c>
      <c r="CX13" s="831"/>
      <c r="CY13" s="831"/>
      <c r="CZ13" s="831"/>
      <c r="DA13" s="832"/>
      <c r="DB13" s="830" t="s">
        <v>591</v>
      </c>
      <c r="DC13" s="831"/>
      <c r="DD13" s="831"/>
      <c r="DE13" s="831"/>
      <c r="DF13" s="832"/>
      <c r="DG13" s="830">
        <v>4680</v>
      </c>
      <c r="DH13" s="831"/>
      <c r="DI13" s="831"/>
      <c r="DJ13" s="831"/>
      <c r="DK13" s="832"/>
      <c r="DL13" s="830" t="s">
        <v>591</v>
      </c>
      <c r="DM13" s="831"/>
      <c r="DN13" s="831"/>
      <c r="DO13" s="831"/>
      <c r="DP13" s="832"/>
      <c r="DQ13" s="830" t="s">
        <v>591</v>
      </c>
      <c r="DR13" s="831"/>
      <c r="DS13" s="831"/>
      <c r="DT13" s="831"/>
      <c r="DU13" s="832"/>
      <c r="DV13" s="833"/>
      <c r="DW13" s="834"/>
      <c r="DX13" s="834"/>
      <c r="DY13" s="834"/>
      <c r="DZ13" s="835"/>
      <c r="EA13" s="256"/>
    </row>
    <row r="14" spans="1:131" s="257" customFormat="1" ht="26.25" customHeight="1" x14ac:dyDescent="0.15">
      <c r="A14" s="263">
        <v>8</v>
      </c>
      <c r="B14" s="804"/>
      <c r="C14" s="805"/>
      <c r="D14" s="805"/>
      <c r="E14" s="805"/>
      <c r="F14" s="805"/>
      <c r="G14" s="805"/>
      <c r="H14" s="805"/>
      <c r="I14" s="805"/>
      <c r="J14" s="805"/>
      <c r="K14" s="805"/>
      <c r="L14" s="805"/>
      <c r="M14" s="805"/>
      <c r="N14" s="805"/>
      <c r="O14" s="805"/>
      <c r="P14" s="806"/>
      <c r="Q14" s="807"/>
      <c r="R14" s="808"/>
      <c r="S14" s="808"/>
      <c r="T14" s="808"/>
      <c r="U14" s="808"/>
      <c r="V14" s="808"/>
      <c r="W14" s="808"/>
      <c r="X14" s="808"/>
      <c r="Y14" s="808"/>
      <c r="Z14" s="808"/>
      <c r="AA14" s="808"/>
      <c r="AB14" s="808"/>
      <c r="AC14" s="808"/>
      <c r="AD14" s="808"/>
      <c r="AE14" s="809"/>
      <c r="AF14" s="810"/>
      <c r="AG14" s="811"/>
      <c r="AH14" s="811"/>
      <c r="AI14" s="811"/>
      <c r="AJ14" s="812"/>
      <c r="AK14" s="813"/>
      <c r="AL14" s="814"/>
      <c r="AM14" s="814"/>
      <c r="AN14" s="814"/>
      <c r="AO14" s="814"/>
      <c r="AP14" s="814"/>
      <c r="AQ14" s="814"/>
      <c r="AR14" s="814"/>
      <c r="AS14" s="814"/>
      <c r="AT14" s="814"/>
      <c r="AU14" s="815"/>
      <c r="AV14" s="815"/>
      <c r="AW14" s="815"/>
      <c r="AX14" s="815"/>
      <c r="AY14" s="816"/>
      <c r="AZ14" s="254"/>
      <c r="BA14" s="254"/>
      <c r="BB14" s="254"/>
      <c r="BC14" s="254"/>
      <c r="BD14" s="254"/>
      <c r="BE14" s="255"/>
      <c r="BF14" s="255"/>
      <c r="BG14" s="255"/>
      <c r="BH14" s="255"/>
      <c r="BI14" s="255"/>
      <c r="BJ14" s="255"/>
      <c r="BK14" s="255"/>
      <c r="BL14" s="255"/>
      <c r="BM14" s="255"/>
      <c r="BN14" s="255"/>
      <c r="BO14" s="255"/>
      <c r="BP14" s="255"/>
      <c r="BQ14" s="264">
        <v>8</v>
      </c>
      <c r="BR14" s="265" t="s">
        <v>603</v>
      </c>
      <c r="BS14" s="817" t="s">
        <v>604</v>
      </c>
      <c r="BT14" s="818"/>
      <c r="BU14" s="818"/>
      <c r="BV14" s="818"/>
      <c r="BW14" s="818"/>
      <c r="BX14" s="818"/>
      <c r="BY14" s="818"/>
      <c r="BZ14" s="818"/>
      <c r="CA14" s="818"/>
      <c r="CB14" s="818"/>
      <c r="CC14" s="818"/>
      <c r="CD14" s="818"/>
      <c r="CE14" s="818"/>
      <c r="CF14" s="818"/>
      <c r="CG14" s="819"/>
      <c r="CH14" s="830">
        <v>445</v>
      </c>
      <c r="CI14" s="831"/>
      <c r="CJ14" s="831"/>
      <c r="CK14" s="831"/>
      <c r="CL14" s="832"/>
      <c r="CM14" s="830">
        <v>10770</v>
      </c>
      <c r="CN14" s="831"/>
      <c r="CO14" s="831"/>
      <c r="CP14" s="831"/>
      <c r="CQ14" s="832"/>
      <c r="CR14" s="830" t="s">
        <v>591</v>
      </c>
      <c r="CS14" s="831"/>
      <c r="CT14" s="831"/>
      <c r="CU14" s="831"/>
      <c r="CV14" s="832"/>
      <c r="CW14" s="830">
        <v>160</v>
      </c>
      <c r="CX14" s="831"/>
      <c r="CY14" s="831"/>
      <c r="CZ14" s="831"/>
      <c r="DA14" s="832"/>
      <c r="DB14" s="830" t="s">
        <v>591</v>
      </c>
      <c r="DC14" s="831"/>
      <c r="DD14" s="831"/>
      <c r="DE14" s="831"/>
      <c r="DF14" s="832"/>
      <c r="DG14" s="830" t="s">
        <v>591</v>
      </c>
      <c r="DH14" s="831"/>
      <c r="DI14" s="831"/>
      <c r="DJ14" s="831"/>
      <c r="DK14" s="832"/>
      <c r="DL14" s="830">
        <v>204</v>
      </c>
      <c r="DM14" s="831"/>
      <c r="DN14" s="831"/>
      <c r="DO14" s="831"/>
      <c r="DP14" s="832"/>
      <c r="DQ14" s="830">
        <v>204</v>
      </c>
      <c r="DR14" s="831"/>
      <c r="DS14" s="831"/>
      <c r="DT14" s="831"/>
      <c r="DU14" s="832"/>
      <c r="DV14" s="833"/>
      <c r="DW14" s="834"/>
      <c r="DX14" s="834"/>
      <c r="DY14" s="834"/>
      <c r="DZ14" s="835"/>
      <c r="EA14" s="256"/>
    </row>
    <row r="15" spans="1:131" s="257" customFormat="1" ht="26.25" customHeight="1" x14ac:dyDescent="0.15">
      <c r="A15" s="263">
        <v>9</v>
      </c>
      <c r="B15" s="804"/>
      <c r="C15" s="805"/>
      <c r="D15" s="805"/>
      <c r="E15" s="805"/>
      <c r="F15" s="805"/>
      <c r="G15" s="805"/>
      <c r="H15" s="805"/>
      <c r="I15" s="805"/>
      <c r="J15" s="805"/>
      <c r="K15" s="805"/>
      <c r="L15" s="805"/>
      <c r="M15" s="805"/>
      <c r="N15" s="805"/>
      <c r="O15" s="805"/>
      <c r="P15" s="806"/>
      <c r="Q15" s="807"/>
      <c r="R15" s="808"/>
      <c r="S15" s="808"/>
      <c r="T15" s="808"/>
      <c r="U15" s="808"/>
      <c r="V15" s="808"/>
      <c r="W15" s="808"/>
      <c r="X15" s="808"/>
      <c r="Y15" s="808"/>
      <c r="Z15" s="808"/>
      <c r="AA15" s="808"/>
      <c r="AB15" s="808"/>
      <c r="AC15" s="808"/>
      <c r="AD15" s="808"/>
      <c r="AE15" s="809"/>
      <c r="AF15" s="810"/>
      <c r="AG15" s="811"/>
      <c r="AH15" s="811"/>
      <c r="AI15" s="811"/>
      <c r="AJ15" s="812"/>
      <c r="AK15" s="813"/>
      <c r="AL15" s="814"/>
      <c r="AM15" s="814"/>
      <c r="AN15" s="814"/>
      <c r="AO15" s="814"/>
      <c r="AP15" s="814"/>
      <c r="AQ15" s="814"/>
      <c r="AR15" s="814"/>
      <c r="AS15" s="814"/>
      <c r="AT15" s="814"/>
      <c r="AU15" s="815"/>
      <c r="AV15" s="815"/>
      <c r="AW15" s="815"/>
      <c r="AX15" s="815"/>
      <c r="AY15" s="816"/>
      <c r="AZ15" s="254"/>
      <c r="BA15" s="254"/>
      <c r="BB15" s="254"/>
      <c r="BC15" s="254"/>
      <c r="BD15" s="254"/>
      <c r="BE15" s="255"/>
      <c r="BF15" s="255"/>
      <c r="BG15" s="255"/>
      <c r="BH15" s="255"/>
      <c r="BI15" s="255"/>
      <c r="BJ15" s="255"/>
      <c r="BK15" s="255"/>
      <c r="BL15" s="255"/>
      <c r="BM15" s="255"/>
      <c r="BN15" s="255"/>
      <c r="BO15" s="255"/>
      <c r="BP15" s="255"/>
      <c r="BQ15" s="264">
        <v>9</v>
      </c>
      <c r="BR15" s="265" t="s">
        <v>603</v>
      </c>
      <c r="BS15" s="817" t="s">
        <v>605</v>
      </c>
      <c r="BT15" s="818"/>
      <c r="BU15" s="818"/>
      <c r="BV15" s="818"/>
      <c r="BW15" s="818"/>
      <c r="BX15" s="818"/>
      <c r="BY15" s="818"/>
      <c r="BZ15" s="818"/>
      <c r="CA15" s="818"/>
      <c r="CB15" s="818"/>
      <c r="CC15" s="818"/>
      <c r="CD15" s="818"/>
      <c r="CE15" s="818"/>
      <c r="CF15" s="818"/>
      <c r="CG15" s="819"/>
      <c r="CH15" s="830" t="s">
        <v>591</v>
      </c>
      <c r="CI15" s="831"/>
      <c r="CJ15" s="831"/>
      <c r="CK15" s="831"/>
      <c r="CL15" s="832"/>
      <c r="CM15" s="830" t="s">
        <v>591</v>
      </c>
      <c r="CN15" s="831"/>
      <c r="CO15" s="831"/>
      <c r="CP15" s="831"/>
      <c r="CQ15" s="832"/>
      <c r="CR15" s="830" t="s">
        <v>591</v>
      </c>
      <c r="CS15" s="831"/>
      <c r="CT15" s="831"/>
      <c r="CU15" s="831"/>
      <c r="CV15" s="832"/>
      <c r="CW15" s="830" t="s">
        <v>591</v>
      </c>
      <c r="CX15" s="831"/>
      <c r="CY15" s="831"/>
      <c r="CZ15" s="831"/>
      <c r="DA15" s="832"/>
      <c r="DB15" s="830" t="s">
        <v>591</v>
      </c>
      <c r="DC15" s="831"/>
      <c r="DD15" s="831"/>
      <c r="DE15" s="831"/>
      <c r="DF15" s="832"/>
      <c r="DG15" s="830" t="s">
        <v>591</v>
      </c>
      <c r="DH15" s="831"/>
      <c r="DI15" s="831"/>
      <c r="DJ15" s="831"/>
      <c r="DK15" s="832"/>
      <c r="DL15" s="830">
        <v>20</v>
      </c>
      <c r="DM15" s="831"/>
      <c r="DN15" s="831"/>
      <c r="DO15" s="831"/>
      <c r="DP15" s="832"/>
      <c r="DQ15" s="830">
        <v>3</v>
      </c>
      <c r="DR15" s="831"/>
      <c r="DS15" s="831"/>
      <c r="DT15" s="831"/>
      <c r="DU15" s="832"/>
      <c r="DV15" s="833"/>
      <c r="DW15" s="834"/>
      <c r="DX15" s="834"/>
      <c r="DY15" s="834"/>
      <c r="DZ15" s="835"/>
      <c r="EA15" s="256"/>
    </row>
    <row r="16" spans="1:131" s="257" customFormat="1" ht="26.25" customHeight="1" x14ac:dyDescent="0.15">
      <c r="A16" s="263">
        <v>10</v>
      </c>
      <c r="B16" s="804"/>
      <c r="C16" s="805"/>
      <c r="D16" s="805"/>
      <c r="E16" s="805"/>
      <c r="F16" s="805"/>
      <c r="G16" s="805"/>
      <c r="H16" s="805"/>
      <c r="I16" s="805"/>
      <c r="J16" s="805"/>
      <c r="K16" s="805"/>
      <c r="L16" s="805"/>
      <c r="M16" s="805"/>
      <c r="N16" s="805"/>
      <c r="O16" s="805"/>
      <c r="P16" s="806"/>
      <c r="Q16" s="807"/>
      <c r="R16" s="808"/>
      <c r="S16" s="808"/>
      <c r="T16" s="808"/>
      <c r="U16" s="808"/>
      <c r="V16" s="808"/>
      <c r="W16" s="808"/>
      <c r="X16" s="808"/>
      <c r="Y16" s="808"/>
      <c r="Z16" s="808"/>
      <c r="AA16" s="808"/>
      <c r="AB16" s="808"/>
      <c r="AC16" s="808"/>
      <c r="AD16" s="808"/>
      <c r="AE16" s="809"/>
      <c r="AF16" s="810"/>
      <c r="AG16" s="811"/>
      <c r="AH16" s="811"/>
      <c r="AI16" s="811"/>
      <c r="AJ16" s="812"/>
      <c r="AK16" s="813"/>
      <c r="AL16" s="814"/>
      <c r="AM16" s="814"/>
      <c r="AN16" s="814"/>
      <c r="AO16" s="814"/>
      <c r="AP16" s="814"/>
      <c r="AQ16" s="814"/>
      <c r="AR16" s="814"/>
      <c r="AS16" s="814"/>
      <c r="AT16" s="814"/>
      <c r="AU16" s="815"/>
      <c r="AV16" s="815"/>
      <c r="AW16" s="815"/>
      <c r="AX16" s="815"/>
      <c r="AY16" s="816"/>
      <c r="AZ16" s="254"/>
      <c r="BA16" s="254"/>
      <c r="BB16" s="254"/>
      <c r="BC16" s="254"/>
      <c r="BD16" s="254"/>
      <c r="BE16" s="255"/>
      <c r="BF16" s="255"/>
      <c r="BG16" s="255"/>
      <c r="BH16" s="255"/>
      <c r="BI16" s="255"/>
      <c r="BJ16" s="255"/>
      <c r="BK16" s="255"/>
      <c r="BL16" s="255"/>
      <c r="BM16" s="255"/>
      <c r="BN16" s="255"/>
      <c r="BO16" s="255"/>
      <c r="BP16" s="255"/>
      <c r="BQ16" s="264">
        <v>10</v>
      </c>
      <c r="BR16" s="265" t="s">
        <v>603</v>
      </c>
      <c r="BS16" s="817" t="s">
        <v>606</v>
      </c>
      <c r="BT16" s="818"/>
      <c r="BU16" s="818"/>
      <c r="BV16" s="818"/>
      <c r="BW16" s="818"/>
      <c r="BX16" s="818"/>
      <c r="BY16" s="818"/>
      <c r="BZ16" s="818"/>
      <c r="CA16" s="818"/>
      <c r="CB16" s="818"/>
      <c r="CC16" s="818"/>
      <c r="CD16" s="818"/>
      <c r="CE16" s="818"/>
      <c r="CF16" s="818"/>
      <c r="CG16" s="819"/>
      <c r="CH16" s="830" t="s">
        <v>591</v>
      </c>
      <c r="CI16" s="831"/>
      <c r="CJ16" s="831"/>
      <c r="CK16" s="831"/>
      <c r="CL16" s="832"/>
      <c r="CM16" s="830" t="s">
        <v>591</v>
      </c>
      <c r="CN16" s="831"/>
      <c r="CO16" s="831"/>
      <c r="CP16" s="831"/>
      <c r="CQ16" s="832"/>
      <c r="CR16" s="830" t="s">
        <v>591</v>
      </c>
      <c r="CS16" s="831"/>
      <c r="CT16" s="831"/>
      <c r="CU16" s="831"/>
      <c r="CV16" s="832"/>
      <c r="CW16" s="830" t="s">
        <v>591</v>
      </c>
      <c r="CX16" s="831"/>
      <c r="CY16" s="831"/>
      <c r="CZ16" s="831"/>
      <c r="DA16" s="832"/>
      <c r="DB16" s="830" t="s">
        <v>591</v>
      </c>
      <c r="DC16" s="831"/>
      <c r="DD16" s="831"/>
      <c r="DE16" s="831"/>
      <c r="DF16" s="832"/>
      <c r="DG16" s="830" t="s">
        <v>591</v>
      </c>
      <c r="DH16" s="831"/>
      <c r="DI16" s="831"/>
      <c r="DJ16" s="831"/>
      <c r="DK16" s="832"/>
      <c r="DL16" s="830">
        <v>64</v>
      </c>
      <c r="DM16" s="831"/>
      <c r="DN16" s="831"/>
      <c r="DO16" s="831"/>
      <c r="DP16" s="832"/>
      <c r="DQ16" s="830" t="s">
        <v>591</v>
      </c>
      <c r="DR16" s="831"/>
      <c r="DS16" s="831"/>
      <c r="DT16" s="831"/>
      <c r="DU16" s="832"/>
      <c r="DV16" s="833"/>
      <c r="DW16" s="834"/>
      <c r="DX16" s="834"/>
      <c r="DY16" s="834"/>
      <c r="DZ16" s="835"/>
      <c r="EA16" s="256"/>
    </row>
    <row r="17" spans="1:131" s="257" customFormat="1" ht="26.25" customHeight="1" x14ac:dyDescent="0.15">
      <c r="A17" s="263">
        <v>11</v>
      </c>
      <c r="B17" s="804"/>
      <c r="C17" s="805"/>
      <c r="D17" s="805"/>
      <c r="E17" s="805"/>
      <c r="F17" s="805"/>
      <c r="G17" s="805"/>
      <c r="H17" s="805"/>
      <c r="I17" s="805"/>
      <c r="J17" s="805"/>
      <c r="K17" s="805"/>
      <c r="L17" s="805"/>
      <c r="M17" s="805"/>
      <c r="N17" s="805"/>
      <c r="O17" s="805"/>
      <c r="P17" s="806"/>
      <c r="Q17" s="807"/>
      <c r="R17" s="808"/>
      <c r="S17" s="808"/>
      <c r="T17" s="808"/>
      <c r="U17" s="808"/>
      <c r="V17" s="808"/>
      <c r="W17" s="808"/>
      <c r="X17" s="808"/>
      <c r="Y17" s="808"/>
      <c r="Z17" s="808"/>
      <c r="AA17" s="808"/>
      <c r="AB17" s="808"/>
      <c r="AC17" s="808"/>
      <c r="AD17" s="808"/>
      <c r="AE17" s="809"/>
      <c r="AF17" s="810"/>
      <c r="AG17" s="811"/>
      <c r="AH17" s="811"/>
      <c r="AI17" s="811"/>
      <c r="AJ17" s="812"/>
      <c r="AK17" s="813"/>
      <c r="AL17" s="814"/>
      <c r="AM17" s="814"/>
      <c r="AN17" s="814"/>
      <c r="AO17" s="814"/>
      <c r="AP17" s="814"/>
      <c r="AQ17" s="814"/>
      <c r="AR17" s="814"/>
      <c r="AS17" s="814"/>
      <c r="AT17" s="814"/>
      <c r="AU17" s="815"/>
      <c r="AV17" s="815"/>
      <c r="AW17" s="815"/>
      <c r="AX17" s="815"/>
      <c r="AY17" s="816"/>
      <c r="AZ17" s="254"/>
      <c r="BA17" s="254"/>
      <c r="BB17" s="254"/>
      <c r="BC17" s="254"/>
      <c r="BD17" s="254"/>
      <c r="BE17" s="255"/>
      <c r="BF17" s="255"/>
      <c r="BG17" s="255"/>
      <c r="BH17" s="255"/>
      <c r="BI17" s="255"/>
      <c r="BJ17" s="255"/>
      <c r="BK17" s="255"/>
      <c r="BL17" s="255"/>
      <c r="BM17" s="255"/>
      <c r="BN17" s="255"/>
      <c r="BO17" s="255"/>
      <c r="BP17" s="255"/>
      <c r="BQ17" s="264">
        <v>11</v>
      </c>
      <c r="BR17" s="265"/>
      <c r="BS17" s="817"/>
      <c r="BT17" s="818"/>
      <c r="BU17" s="818"/>
      <c r="BV17" s="818"/>
      <c r="BW17" s="818"/>
      <c r="BX17" s="818"/>
      <c r="BY17" s="818"/>
      <c r="BZ17" s="818"/>
      <c r="CA17" s="818"/>
      <c r="CB17" s="818"/>
      <c r="CC17" s="818"/>
      <c r="CD17" s="818"/>
      <c r="CE17" s="818"/>
      <c r="CF17" s="818"/>
      <c r="CG17" s="819"/>
      <c r="CH17" s="830"/>
      <c r="CI17" s="831"/>
      <c r="CJ17" s="831"/>
      <c r="CK17" s="831"/>
      <c r="CL17" s="832"/>
      <c r="CM17" s="830"/>
      <c r="CN17" s="831"/>
      <c r="CO17" s="831"/>
      <c r="CP17" s="831"/>
      <c r="CQ17" s="832"/>
      <c r="CR17" s="830"/>
      <c r="CS17" s="831"/>
      <c r="CT17" s="831"/>
      <c r="CU17" s="831"/>
      <c r="CV17" s="832"/>
      <c r="CW17" s="830"/>
      <c r="CX17" s="831"/>
      <c r="CY17" s="831"/>
      <c r="CZ17" s="831"/>
      <c r="DA17" s="832"/>
      <c r="DB17" s="830"/>
      <c r="DC17" s="831"/>
      <c r="DD17" s="831"/>
      <c r="DE17" s="831"/>
      <c r="DF17" s="832"/>
      <c r="DG17" s="830"/>
      <c r="DH17" s="831"/>
      <c r="DI17" s="831"/>
      <c r="DJ17" s="831"/>
      <c r="DK17" s="832"/>
      <c r="DL17" s="830"/>
      <c r="DM17" s="831"/>
      <c r="DN17" s="831"/>
      <c r="DO17" s="831"/>
      <c r="DP17" s="832"/>
      <c r="DQ17" s="830"/>
      <c r="DR17" s="831"/>
      <c r="DS17" s="831"/>
      <c r="DT17" s="831"/>
      <c r="DU17" s="832"/>
      <c r="DV17" s="833"/>
      <c r="DW17" s="834"/>
      <c r="DX17" s="834"/>
      <c r="DY17" s="834"/>
      <c r="DZ17" s="835"/>
      <c r="EA17" s="256"/>
    </row>
    <row r="18" spans="1:131" s="257" customFormat="1" ht="26.25" customHeight="1" x14ac:dyDescent="0.15">
      <c r="A18" s="263">
        <v>12</v>
      </c>
      <c r="B18" s="804"/>
      <c r="C18" s="805"/>
      <c r="D18" s="805"/>
      <c r="E18" s="805"/>
      <c r="F18" s="805"/>
      <c r="G18" s="805"/>
      <c r="H18" s="805"/>
      <c r="I18" s="805"/>
      <c r="J18" s="805"/>
      <c r="K18" s="805"/>
      <c r="L18" s="805"/>
      <c r="M18" s="805"/>
      <c r="N18" s="805"/>
      <c r="O18" s="805"/>
      <c r="P18" s="806"/>
      <c r="Q18" s="807"/>
      <c r="R18" s="808"/>
      <c r="S18" s="808"/>
      <c r="T18" s="808"/>
      <c r="U18" s="808"/>
      <c r="V18" s="808"/>
      <c r="W18" s="808"/>
      <c r="X18" s="808"/>
      <c r="Y18" s="808"/>
      <c r="Z18" s="808"/>
      <c r="AA18" s="808"/>
      <c r="AB18" s="808"/>
      <c r="AC18" s="808"/>
      <c r="AD18" s="808"/>
      <c r="AE18" s="809"/>
      <c r="AF18" s="810"/>
      <c r="AG18" s="811"/>
      <c r="AH18" s="811"/>
      <c r="AI18" s="811"/>
      <c r="AJ18" s="812"/>
      <c r="AK18" s="813"/>
      <c r="AL18" s="814"/>
      <c r="AM18" s="814"/>
      <c r="AN18" s="814"/>
      <c r="AO18" s="814"/>
      <c r="AP18" s="814"/>
      <c r="AQ18" s="814"/>
      <c r="AR18" s="814"/>
      <c r="AS18" s="814"/>
      <c r="AT18" s="814"/>
      <c r="AU18" s="815"/>
      <c r="AV18" s="815"/>
      <c r="AW18" s="815"/>
      <c r="AX18" s="815"/>
      <c r="AY18" s="816"/>
      <c r="AZ18" s="254"/>
      <c r="BA18" s="254"/>
      <c r="BB18" s="254"/>
      <c r="BC18" s="254"/>
      <c r="BD18" s="254"/>
      <c r="BE18" s="255"/>
      <c r="BF18" s="255"/>
      <c r="BG18" s="255"/>
      <c r="BH18" s="255"/>
      <c r="BI18" s="255"/>
      <c r="BJ18" s="255"/>
      <c r="BK18" s="255"/>
      <c r="BL18" s="255"/>
      <c r="BM18" s="255"/>
      <c r="BN18" s="255"/>
      <c r="BO18" s="255"/>
      <c r="BP18" s="255"/>
      <c r="BQ18" s="264">
        <v>12</v>
      </c>
      <c r="BR18" s="265"/>
      <c r="BS18" s="817"/>
      <c r="BT18" s="818"/>
      <c r="BU18" s="818"/>
      <c r="BV18" s="818"/>
      <c r="BW18" s="818"/>
      <c r="BX18" s="818"/>
      <c r="BY18" s="818"/>
      <c r="BZ18" s="818"/>
      <c r="CA18" s="818"/>
      <c r="CB18" s="818"/>
      <c r="CC18" s="818"/>
      <c r="CD18" s="818"/>
      <c r="CE18" s="818"/>
      <c r="CF18" s="818"/>
      <c r="CG18" s="819"/>
      <c r="CH18" s="830"/>
      <c r="CI18" s="831"/>
      <c r="CJ18" s="831"/>
      <c r="CK18" s="831"/>
      <c r="CL18" s="832"/>
      <c r="CM18" s="830"/>
      <c r="CN18" s="831"/>
      <c r="CO18" s="831"/>
      <c r="CP18" s="831"/>
      <c r="CQ18" s="832"/>
      <c r="CR18" s="830"/>
      <c r="CS18" s="831"/>
      <c r="CT18" s="831"/>
      <c r="CU18" s="831"/>
      <c r="CV18" s="832"/>
      <c r="CW18" s="830"/>
      <c r="CX18" s="831"/>
      <c r="CY18" s="831"/>
      <c r="CZ18" s="831"/>
      <c r="DA18" s="832"/>
      <c r="DB18" s="830"/>
      <c r="DC18" s="831"/>
      <c r="DD18" s="831"/>
      <c r="DE18" s="831"/>
      <c r="DF18" s="832"/>
      <c r="DG18" s="830"/>
      <c r="DH18" s="831"/>
      <c r="DI18" s="831"/>
      <c r="DJ18" s="831"/>
      <c r="DK18" s="832"/>
      <c r="DL18" s="830"/>
      <c r="DM18" s="831"/>
      <c r="DN18" s="831"/>
      <c r="DO18" s="831"/>
      <c r="DP18" s="832"/>
      <c r="DQ18" s="830"/>
      <c r="DR18" s="831"/>
      <c r="DS18" s="831"/>
      <c r="DT18" s="831"/>
      <c r="DU18" s="832"/>
      <c r="DV18" s="833"/>
      <c r="DW18" s="834"/>
      <c r="DX18" s="834"/>
      <c r="DY18" s="834"/>
      <c r="DZ18" s="835"/>
      <c r="EA18" s="256"/>
    </row>
    <row r="19" spans="1:131" s="257" customFormat="1" ht="26.25" customHeight="1" x14ac:dyDescent="0.15">
      <c r="A19" s="263">
        <v>13</v>
      </c>
      <c r="B19" s="804"/>
      <c r="C19" s="805"/>
      <c r="D19" s="805"/>
      <c r="E19" s="805"/>
      <c r="F19" s="805"/>
      <c r="G19" s="805"/>
      <c r="H19" s="805"/>
      <c r="I19" s="805"/>
      <c r="J19" s="805"/>
      <c r="K19" s="805"/>
      <c r="L19" s="805"/>
      <c r="M19" s="805"/>
      <c r="N19" s="805"/>
      <c r="O19" s="805"/>
      <c r="P19" s="806"/>
      <c r="Q19" s="807"/>
      <c r="R19" s="808"/>
      <c r="S19" s="808"/>
      <c r="T19" s="808"/>
      <c r="U19" s="808"/>
      <c r="V19" s="808"/>
      <c r="W19" s="808"/>
      <c r="X19" s="808"/>
      <c r="Y19" s="808"/>
      <c r="Z19" s="808"/>
      <c r="AA19" s="808"/>
      <c r="AB19" s="808"/>
      <c r="AC19" s="808"/>
      <c r="AD19" s="808"/>
      <c r="AE19" s="809"/>
      <c r="AF19" s="810"/>
      <c r="AG19" s="811"/>
      <c r="AH19" s="811"/>
      <c r="AI19" s="811"/>
      <c r="AJ19" s="812"/>
      <c r="AK19" s="813"/>
      <c r="AL19" s="814"/>
      <c r="AM19" s="814"/>
      <c r="AN19" s="814"/>
      <c r="AO19" s="814"/>
      <c r="AP19" s="814"/>
      <c r="AQ19" s="814"/>
      <c r="AR19" s="814"/>
      <c r="AS19" s="814"/>
      <c r="AT19" s="814"/>
      <c r="AU19" s="815"/>
      <c r="AV19" s="815"/>
      <c r="AW19" s="815"/>
      <c r="AX19" s="815"/>
      <c r="AY19" s="816"/>
      <c r="AZ19" s="254"/>
      <c r="BA19" s="254"/>
      <c r="BB19" s="254"/>
      <c r="BC19" s="254"/>
      <c r="BD19" s="254"/>
      <c r="BE19" s="255"/>
      <c r="BF19" s="255"/>
      <c r="BG19" s="255"/>
      <c r="BH19" s="255"/>
      <c r="BI19" s="255"/>
      <c r="BJ19" s="255"/>
      <c r="BK19" s="255"/>
      <c r="BL19" s="255"/>
      <c r="BM19" s="255"/>
      <c r="BN19" s="255"/>
      <c r="BO19" s="255"/>
      <c r="BP19" s="255"/>
      <c r="BQ19" s="264">
        <v>13</v>
      </c>
      <c r="BR19" s="265"/>
      <c r="BS19" s="817"/>
      <c r="BT19" s="818"/>
      <c r="BU19" s="818"/>
      <c r="BV19" s="818"/>
      <c r="BW19" s="818"/>
      <c r="BX19" s="818"/>
      <c r="BY19" s="818"/>
      <c r="BZ19" s="818"/>
      <c r="CA19" s="818"/>
      <c r="CB19" s="818"/>
      <c r="CC19" s="818"/>
      <c r="CD19" s="818"/>
      <c r="CE19" s="818"/>
      <c r="CF19" s="818"/>
      <c r="CG19" s="819"/>
      <c r="CH19" s="830"/>
      <c r="CI19" s="831"/>
      <c r="CJ19" s="831"/>
      <c r="CK19" s="831"/>
      <c r="CL19" s="832"/>
      <c r="CM19" s="830"/>
      <c r="CN19" s="831"/>
      <c r="CO19" s="831"/>
      <c r="CP19" s="831"/>
      <c r="CQ19" s="832"/>
      <c r="CR19" s="830"/>
      <c r="CS19" s="831"/>
      <c r="CT19" s="831"/>
      <c r="CU19" s="831"/>
      <c r="CV19" s="832"/>
      <c r="CW19" s="830"/>
      <c r="CX19" s="831"/>
      <c r="CY19" s="831"/>
      <c r="CZ19" s="831"/>
      <c r="DA19" s="832"/>
      <c r="DB19" s="830"/>
      <c r="DC19" s="831"/>
      <c r="DD19" s="831"/>
      <c r="DE19" s="831"/>
      <c r="DF19" s="832"/>
      <c r="DG19" s="830"/>
      <c r="DH19" s="831"/>
      <c r="DI19" s="831"/>
      <c r="DJ19" s="831"/>
      <c r="DK19" s="832"/>
      <c r="DL19" s="830"/>
      <c r="DM19" s="831"/>
      <c r="DN19" s="831"/>
      <c r="DO19" s="831"/>
      <c r="DP19" s="832"/>
      <c r="DQ19" s="830"/>
      <c r="DR19" s="831"/>
      <c r="DS19" s="831"/>
      <c r="DT19" s="831"/>
      <c r="DU19" s="832"/>
      <c r="DV19" s="833"/>
      <c r="DW19" s="834"/>
      <c r="DX19" s="834"/>
      <c r="DY19" s="834"/>
      <c r="DZ19" s="835"/>
      <c r="EA19" s="256"/>
    </row>
    <row r="20" spans="1:131" s="257" customFormat="1" ht="26.25" customHeight="1" x14ac:dyDescent="0.15">
      <c r="A20" s="263">
        <v>14</v>
      </c>
      <c r="B20" s="804"/>
      <c r="C20" s="805"/>
      <c r="D20" s="805"/>
      <c r="E20" s="805"/>
      <c r="F20" s="805"/>
      <c r="G20" s="805"/>
      <c r="H20" s="805"/>
      <c r="I20" s="805"/>
      <c r="J20" s="805"/>
      <c r="K20" s="805"/>
      <c r="L20" s="805"/>
      <c r="M20" s="805"/>
      <c r="N20" s="805"/>
      <c r="O20" s="805"/>
      <c r="P20" s="806"/>
      <c r="Q20" s="807"/>
      <c r="R20" s="808"/>
      <c r="S20" s="808"/>
      <c r="T20" s="808"/>
      <c r="U20" s="808"/>
      <c r="V20" s="808"/>
      <c r="W20" s="808"/>
      <c r="X20" s="808"/>
      <c r="Y20" s="808"/>
      <c r="Z20" s="808"/>
      <c r="AA20" s="808"/>
      <c r="AB20" s="808"/>
      <c r="AC20" s="808"/>
      <c r="AD20" s="808"/>
      <c r="AE20" s="809"/>
      <c r="AF20" s="810"/>
      <c r="AG20" s="811"/>
      <c r="AH20" s="811"/>
      <c r="AI20" s="811"/>
      <c r="AJ20" s="812"/>
      <c r="AK20" s="813"/>
      <c r="AL20" s="814"/>
      <c r="AM20" s="814"/>
      <c r="AN20" s="814"/>
      <c r="AO20" s="814"/>
      <c r="AP20" s="814"/>
      <c r="AQ20" s="814"/>
      <c r="AR20" s="814"/>
      <c r="AS20" s="814"/>
      <c r="AT20" s="814"/>
      <c r="AU20" s="815"/>
      <c r="AV20" s="815"/>
      <c r="AW20" s="815"/>
      <c r="AX20" s="815"/>
      <c r="AY20" s="816"/>
      <c r="AZ20" s="254"/>
      <c r="BA20" s="254"/>
      <c r="BB20" s="254"/>
      <c r="BC20" s="254"/>
      <c r="BD20" s="254"/>
      <c r="BE20" s="255"/>
      <c r="BF20" s="255"/>
      <c r="BG20" s="255"/>
      <c r="BH20" s="255"/>
      <c r="BI20" s="255"/>
      <c r="BJ20" s="255"/>
      <c r="BK20" s="255"/>
      <c r="BL20" s="255"/>
      <c r="BM20" s="255"/>
      <c r="BN20" s="255"/>
      <c r="BO20" s="255"/>
      <c r="BP20" s="255"/>
      <c r="BQ20" s="264">
        <v>14</v>
      </c>
      <c r="BR20" s="265"/>
      <c r="BS20" s="817"/>
      <c r="BT20" s="818"/>
      <c r="BU20" s="818"/>
      <c r="BV20" s="818"/>
      <c r="BW20" s="818"/>
      <c r="BX20" s="818"/>
      <c r="BY20" s="818"/>
      <c r="BZ20" s="818"/>
      <c r="CA20" s="818"/>
      <c r="CB20" s="818"/>
      <c r="CC20" s="818"/>
      <c r="CD20" s="818"/>
      <c r="CE20" s="818"/>
      <c r="CF20" s="818"/>
      <c r="CG20" s="819"/>
      <c r="CH20" s="830"/>
      <c r="CI20" s="831"/>
      <c r="CJ20" s="831"/>
      <c r="CK20" s="831"/>
      <c r="CL20" s="832"/>
      <c r="CM20" s="830"/>
      <c r="CN20" s="831"/>
      <c r="CO20" s="831"/>
      <c r="CP20" s="831"/>
      <c r="CQ20" s="832"/>
      <c r="CR20" s="830"/>
      <c r="CS20" s="831"/>
      <c r="CT20" s="831"/>
      <c r="CU20" s="831"/>
      <c r="CV20" s="832"/>
      <c r="CW20" s="830"/>
      <c r="CX20" s="831"/>
      <c r="CY20" s="831"/>
      <c r="CZ20" s="831"/>
      <c r="DA20" s="832"/>
      <c r="DB20" s="830"/>
      <c r="DC20" s="831"/>
      <c r="DD20" s="831"/>
      <c r="DE20" s="831"/>
      <c r="DF20" s="832"/>
      <c r="DG20" s="830"/>
      <c r="DH20" s="831"/>
      <c r="DI20" s="831"/>
      <c r="DJ20" s="831"/>
      <c r="DK20" s="832"/>
      <c r="DL20" s="830"/>
      <c r="DM20" s="831"/>
      <c r="DN20" s="831"/>
      <c r="DO20" s="831"/>
      <c r="DP20" s="832"/>
      <c r="DQ20" s="830"/>
      <c r="DR20" s="831"/>
      <c r="DS20" s="831"/>
      <c r="DT20" s="831"/>
      <c r="DU20" s="832"/>
      <c r="DV20" s="833"/>
      <c r="DW20" s="834"/>
      <c r="DX20" s="834"/>
      <c r="DY20" s="834"/>
      <c r="DZ20" s="835"/>
      <c r="EA20" s="256"/>
    </row>
    <row r="21" spans="1:131" s="257" customFormat="1" ht="26.25" customHeight="1" thickBot="1" x14ac:dyDescent="0.2">
      <c r="A21" s="263">
        <v>15</v>
      </c>
      <c r="B21" s="804"/>
      <c r="C21" s="805"/>
      <c r="D21" s="805"/>
      <c r="E21" s="805"/>
      <c r="F21" s="805"/>
      <c r="G21" s="805"/>
      <c r="H21" s="805"/>
      <c r="I21" s="805"/>
      <c r="J21" s="805"/>
      <c r="K21" s="805"/>
      <c r="L21" s="805"/>
      <c r="M21" s="805"/>
      <c r="N21" s="805"/>
      <c r="O21" s="805"/>
      <c r="P21" s="806"/>
      <c r="Q21" s="807"/>
      <c r="R21" s="808"/>
      <c r="S21" s="808"/>
      <c r="T21" s="808"/>
      <c r="U21" s="808"/>
      <c r="V21" s="808"/>
      <c r="W21" s="808"/>
      <c r="X21" s="808"/>
      <c r="Y21" s="808"/>
      <c r="Z21" s="808"/>
      <c r="AA21" s="808"/>
      <c r="AB21" s="808"/>
      <c r="AC21" s="808"/>
      <c r="AD21" s="808"/>
      <c r="AE21" s="809"/>
      <c r="AF21" s="810"/>
      <c r="AG21" s="811"/>
      <c r="AH21" s="811"/>
      <c r="AI21" s="811"/>
      <c r="AJ21" s="812"/>
      <c r="AK21" s="813"/>
      <c r="AL21" s="814"/>
      <c r="AM21" s="814"/>
      <c r="AN21" s="814"/>
      <c r="AO21" s="814"/>
      <c r="AP21" s="814"/>
      <c r="AQ21" s="814"/>
      <c r="AR21" s="814"/>
      <c r="AS21" s="814"/>
      <c r="AT21" s="814"/>
      <c r="AU21" s="815"/>
      <c r="AV21" s="815"/>
      <c r="AW21" s="815"/>
      <c r="AX21" s="815"/>
      <c r="AY21" s="816"/>
      <c r="AZ21" s="254"/>
      <c r="BA21" s="254"/>
      <c r="BB21" s="254"/>
      <c r="BC21" s="254"/>
      <c r="BD21" s="254"/>
      <c r="BE21" s="255"/>
      <c r="BF21" s="255"/>
      <c r="BG21" s="255"/>
      <c r="BH21" s="255"/>
      <c r="BI21" s="255"/>
      <c r="BJ21" s="255"/>
      <c r="BK21" s="255"/>
      <c r="BL21" s="255"/>
      <c r="BM21" s="255"/>
      <c r="BN21" s="255"/>
      <c r="BO21" s="255"/>
      <c r="BP21" s="255"/>
      <c r="BQ21" s="264">
        <v>15</v>
      </c>
      <c r="BR21" s="265"/>
      <c r="BS21" s="817"/>
      <c r="BT21" s="818"/>
      <c r="BU21" s="818"/>
      <c r="BV21" s="818"/>
      <c r="BW21" s="818"/>
      <c r="BX21" s="818"/>
      <c r="BY21" s="818"/>
      <c r="BZ21" s="818"/>
      <c r="CA21" s="818"/>
      <c r="CB21" s="818"/>
      <c r="CC21" s="818"/>
      <c r="CD21" s="818"/>
      <c r="CE21" s="818"/>
      <c r="CF21" s="818"/>
      <c r="CG21" s="819"/>
      <c r="CH21" s="830"/>
      <c r="CI21" s="831"/>
      <c r="CJ21" s="831"/>
      <c r="CK21" s="831"/>
      <c r="CL21" s="832"/>
      <c r="CM21" s="830"/>
      <c r="CN21" s="831"/>
      <c r="CO21" s="831"/>
      <c r="CP21" s="831"/>
      <c r="CQ21" s="832"/>
      <c r="CR21" s="830"/>
      <c r="CS21" s="831"/>
      <c r="CT21" s="831"/>
      <c r="CU21" s="831"/>
      <c r="CV21" s="832"/>
      <c r="CW21" s="830"/>
      <c r="CX21" s="831"/>
      <c r="CY21" s="831"/>
      <c r="CZ21" s="831"/>
      <c r="DA21" s="832"/>
      <c r="DB21" s="830"/>
      <c r="DC21" s="831"/>
      <c r="DD21" s="831"/>
      <c r="DE21" s="831"/>
      <c r="DF21" s="832"/>
      <c r="DG21" s="830"/>
      <c r="DH21" s="831"/>
      <c r="DI21" s="831"/>
      <c r="DJ21" s="831"/>
      <c r="DK21" s="832"/>
      <c r="DL21" s="830"/>
      <c r="DM21" s="831"/>
      <c r="DN21" s="831"/>
      <c r="DO21" s="831"/>
      <c r="DP21" s="832"/>
      <c r="DQ21" s="830"/>
      <c r="DR21" s="831"/>
      <c r="DS21" s="831"/>
      <c r="DT21" s="831"/>
      <c r="DU21" s="832"/>
      <c r="DV21" s="833"/>
      <c r="DW21" s="834"/>
      <c r="DX21" s="834"/>
      <c r="DY21" s="834"/>
      <c r="DZ21" s="835"/>
      <c r="EA21" s="256"/>
    </row>
    <row r="22" spans="1:131" s="257" customFormat="1" ht="26.25" customHeight="1" x14ac:dyDescent="0.15">
      <c r="A22" s="263">
        <v>16</v>
      </c>
      <c r="B22" s="804"/>
      <c r="C22" s="805"/>
      <c r="D22" s="805"/>
      <c r="E22" s="805"/>
      <c r="F22" s="805"/>
      <c r="G22" s="805"/>
      <c r="H22" s="805"/>
      <c r="I22" s="805"/>
      <c r="J22" s="805"/>
      <c r="K22" s="805"/>
      <c r="L22" s="805"/>
      <c r="M22" s="805"/>
      <c r="N22" s="805"/>
      <c r="O22" s="805"/>
      <c r="P22" s="806"/>
      <c r="Q22" s="836"/>
      <c r="R22" s="837"/>
      <c r="S22" s="837"/>
      <c r="T22" s="837"/>
      <c r="U22" s="837"/>
      <c r="V22" s="837"/>
      <c r="W22" s="837"/>
      <c r="X22" s="837"/>
      <c r="Y22" s="837"/>
      <c r="Z22" s="837"/>
      <c r="AA22" s="837"/>
      <c r="AB22" s="837"/>
      <c r="AC22" s="837"/>
      <c r="AD22" s="837"/>
      <c r="AE22" s="838"/>
      <c r="AF22" s="810"/>
      <c r="AG22" s="811"/>
      <c r="AH22" s="811"/>
      <c r="AI22" s="811"/>
      <c r="AJ22" s="812"/>
      <c r="AK22" s="851"/>
      <c r="AL22" s="852"/>
      <c r="AM22" s="852"/>
      <c r="AN22" s="852"/>
      <c r="AO22" s="852"/>
      <c r="AP22" s="852"/>
      <c r="AQ22" s="852"/>
      <c r="AR22" s="852"/>
      <c r="AS22" s="852"/>
      <c r="AT22" s="852"/>
      <c r="AU22" s="853"/>
      <c r="AV22" s="853"/>
      <c r="AW22" s="853"/>
      <c r="AX22" s="853"/>
      <c r="AY22" s="854"/>
      <c r="AZ22" s="855" t="s">
        <v>391</v>
      </c>
      <c r="BA22" s="855"/>
      <c r="BB22" s="855"/>
      <c r="BC22" s="855"/>
      <c r="BD22" s="856"/>
      <c r="BE22" s="255"/>
      <c r="BF22" s="255"/>
      <c r="BG22" s="255"/>
      <c r="BH22" s="255"/>
      <c r="BI22" s="255"/>
      <c r="BJ22" s="255"/>
      <c r="BK22" s="255"/>
      <c r="BL22" s="255"/>
      <c r="BM22" s="255"/>
      <c r="BN22" s="255"/>
      <c r="BO22" s="255"/>
      <c r="BP22" s="255"/>
      <c r="BQ22" s="264">
        <v>16</v>
      </c>
      <c r="BR22" s="265"/>
      <c r="BS22" s="817"/>
      <c r="BT22" s="818"/>
      <c r="BU22" s="818"/>
      <c r="BV22" s="818"/>
      <c r="BW22" s="818"/>
      <c r="BX22" s="818"/>
      <c r="BY22" s="818"/>
      <c r="BZ22" s="818"/>
      <c r="CA22" s="818"/>
      <c r="CB22" s="818"/>
      <c r="CC22" s="818"/>
      <c r="CD22" s="818"/>
      <c r="CE22" s="818"/>
      <c r="CF22" s="818"/>
      <c r="CG22" s="819"/>
      <c r="CH22" s="830"/>
      <c r="CI22" s="831"/>
      <c r="CJ22" s="831"/>
      <c r="CK22" s="831"/>
      <c r="CL22" s="832"/>
      <c r="CM22" s="830"/>
      <c r="CN22" s="831"/>
      <c r="CO22" s="831"/>
      <c r="CP22" s="831"/>
      <c r="CQ22" s="832"/>
      <c r="CR22" s="830"/>
      <c r="CS22" s="831"/>
      <c r="CT22" s="831"/>
      <c r="CU22" s="831"/>
      <c r="CV22" s="832"/>
      <c r="CW22" s="830"/>
      <c r="CX22" s="831"/>
      <c r="CY22" s="831"/>
      <c r="CZ22" s="831"/>
      <c r="DA22" s="832"/>
      <c r="DB22" s="830"/>
      <c r="DC22" s="831"/>
      <c r="DD22" s="831"/>
      <c r="DE22" s="831"/>
      <c r="DF22" s="832"/>
      <c r="DG22" s="830"/>
      <c r="DH22" s="831"/>
      <c r="DI22" s="831"/>
      <c r="DJ22" s="831"/>
      <c r="DK22" s="832"/>
      <c r="DL22" s="830"/>
      <c r="DM22" s="831"/>
      <c r="DN22" s="831"/>
      <c r="DO22" s="831"/>
      <c r="DP22" s="832"/>
      <c r="DQ22" s="830"/>
      <c r="DR22" s="831"/>
      <c r="DS22" s="831"/>
      <c r="DT22" s="831"/>
      <c r="DU22" s="832"/>
      <c r="DV22" s="833"/>
      <c r="DW22" s="834"/>
      <c r="DX22" s="834"/>
      <c r="DY22" s="834"/>
      <c r="DZ22" s="835"/>
      <c r="EA22" s="256"/>
    </row>
    <row r="23" spans="1:131" s="257" customFormat="1" ht="26.25" customHeight="1" thickBot="1" x14ac:dyDescent="0.2">
      <c r="A23" s="266" t="s">
        <v>392</v>
      </c>
      <c r="B23" s="839" t="s">
        <v>393</v>
      </c>
      <c r="C23" s="840"/>
      <c r="D23" s="840"/>
      <c r="E23" s="840"/>
      <c r="F23" s="840"/>
      <c r="G23" s="840"/>
      <c r="H23" s="840"/>
      <c r="I23" s="840"/>
      <c r="J23" s="840"/>
      <c r="K23" s="840"/>
      <c r="L23" s="840"/>
      <c r="M23" s="840"/>
      <c r="N23" s="840"/>
      <c r="O23" s="840"/>
      <c r="P23" s="841"/>
      <c r="Q23" s="842">
        <v>239348</v>
      </c>
      <c r="R23" s="843"/>
      <c r="S23" s="843"/>
      <c r="T23" s="843"/>
      <c r="U23" s="843"/>
      <c r="V23" s="843">
        <v>234279</v>
      </c>
      <c r="W23" s="843"/>
      <c r="X23" s="843"/>
      <c r="Y23" s="843"/>
      <c r="Z23" s="843"/>
      <c r="AA23" s="843">
        <v>5069</v>
      </c>
      <c r="AB23" s="843"/>
      <c r="AC23" s="843"/>
      <c r="AD23" s="843"/>
      <c r="AE23" s="844"/>
      <c r="AF23" s="845">
        <v>4749</v>
      </c>
      <c r="AG23" s="843"/>
      <c r="AH23" s="843"/>
      <c r="AI23" s="843"/>
      <c r="AJ23" s="846"/>
      <c r="AK23" s="847"/>
      <c r="AL23" s="848"/>
      <c r="AM23" s="848"/>
      <c r="AN23" s="848"/>
      <c r="AO23" s="848"/>
      <c r="AP23" s="843">
        <v>138666</v>
      </c>
      <c r="AQ23" s="843"/>
      <c r="AR23" s="843"/>
      <c r="AS23" s="843"/>
      <c r="AT23" s="843"/>
      <c r="AU23" s="849"/>
      <c r="AV23" s="849"/>
      <c r="AW23" s="849"/>
      <c r="AX23" s="849"/>
      <c r="AY23" s="850"/>
      <c r="AZ23" s="858" t="s">
        <v>394</v>
      </c>
      <c r="BA23" s="859"/>
      <c r="BB23" s="859"/>
      <c r="BC23" s="859"/>
      <c r="BD23" s="860"/>
      <c r="BE23" s="255"/>
      <c r="BF23" s="255"/>
      <c r="BG23" s="255"/>
      <c r="BH23" s="255"/>
      <c r="BI23" s="255"/>
      <c r="BJ23" s="255"/>
      <c r="BK23" s="255"/>
      <c r="BL23" s="255"/>
      <c r="BM23" s="255"/>
      <c r="BN23" s="255"/>
      <c r="BO23" s="255"/>
      <c r="BP23" s="255"/>
      <c r="BQ23" s="264">
        <v>17</v>
      </c>
      <c r="BR23" s="265"/>
      <c r="BS23" s="817"/>
      <c r="BT23" s="818"/>
      <c r="BU23" s="818"/>
      <c r="BV23" s="818"/>
      <c r="BW23" s="818"/>
      <c r="BX23" s="818"/>
      <c r="BY23" s="818"/>
      <c r="BZ23" s="818"/>
      <c r="CA23" s="818"/>
      <c r="CB23" s="818"/>
      <c r="CC23" s="818"/>
      <c r="CD23" s="818"/>
      <c r="CE23" s="818"/>
      <c r="CF23" s="818"/>
      <c r="CG23" s="819"/>
      <c r="CH23" s="830"/>
      <c r="CI23" s="831"/>
      <c r="CJ23" s="831"/>
      <c r="CK23" s="831"/>
      <c r="CL23" s="832"/>
      <c r="CM23" s="830"/>
      <c r="CN23" s="831"/>
      <c r="CO23" s="831"/>
      <c r="CP23" s="831"/>
      <c r="CQ23" s="832"/>
      <c r="CR23" s="830"/>
      <c r="CS23" s="831"/>
      <c r="CT23" s="831"/>
      <c r="CU23" s="831"/>
      <c r="CV23" s="832"/>
      <c r="CW23" s="830"/>
      <c r="CX23" s="831"/>
      <c r="CY23" s="831"/>
      <c r="CZ23" s="831"/>
      <c r="DA23" s="832"/>
      <c r="DB23" s="830"/>
      <c r="DC23" s="831"/>
      <c r="DD23" s="831"/>
      <c r="DE23" s="831"/>
      <c r="DF23" s="832"/>
      <c r="DG23" s="830"/>
      <c r="DH23" s="831"/>
      <c r="DI23" s="831"/>
      <c r="DJ23" s="831"/>
      <c r="DK23" s="832"/>
      <c r="DL23" s="830"/>
      <c r="DM23" s="831"/>
      <c r="DN23" s="831"/>
      <c r="DO23" s="831"/>
      <c r="DP23" s="832"/>
      <c r="DQ23" s="830"/>
      <c r="DR23" s="831"/>
      <c r="DS23" s="831"/>
      <c r="DT23" s="831"/>
      <c r="DU23" s="832"/>
      <c r="DV23" s="833"/>
      <c r="DW23" s="834"/>
      <c r="DX23" s="834"/>
      <c r="DY23" s="834"/>
      <c r="DZ23" s="835"/>
      <c r="EA23" s="256"/>
    </row>
    <row r="24" spans="1:131" s="257" customFormat="1" ht="26.25" customHeight="1" x14ac:dyDescent="0.15">
      <c r="A24" s="857" t="s">
        <v>395</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4"/>
      <c r="BA24" s="254"/>
      <c r="BB24" s="254"/>
      <c r="BC24" s="254"/>
      <c r="BD24" s="254"/>
      <c r="BE24" s="255"/>
      <c r="BF24" s="255"/>
      <c r="BG24" s="255"/>
      <c r="BH24" s="255"/>
      <c r="BI24" s="255"/>
      <c r="BJ24" s="255"/>
      <c r="BK24" s="255"/>
      <c r="BL24" s="255"/>
      <c r="BM24" s="255"/>
      <c r="BN24" s="255"/>
      <c r="BO24" s="255"/>
      <c r="BP24" s="255"/>
      <c r="BQ24" s="264">
        <v>18</v>
      </c>
      <c r="BR24" s="265"/>
      <c r="BS24" s="817"/>
      <c r="BT24" s="818"/>
      <c r="BU24" s="818"/>
      <c r="BV24" s="818"/>
      <c r="BW24" s="818"/>
      <c r="BX24" s="818"/>
      <c r="BY24" s="818"/>
      <c r="BZ24" s="818"/>
      <c r="CA24" s="818"/>
      <c r="CB24" s="818"/>
      <c r="CC24" s="818"/>
      <c r="CD24" s="818"/>
      <c r="CE24" s="818"/>
      <c r="CF24" s="818"/>
      <c r="CG24" s="819"/>
      <c r="CH24" s="830"/>
      <c r="CI24" s="831"/>
      <c r="CJ24" s="831"/>
      <c r="CK24" s="831"/>
      <c r="CL24" s="832"/>
      <c r="CM24" s="830"/>
      <c r="CN24" s="831"/>
      <c r="CO24" s="831"/>
      <c r="CP24" s="831"/>
      <c r="CQ24" s="832"/>
      <c r="CR24" s="830"/>
      <c r="CS24" s="831"/>
      <c r="CT24" s="831"/>
      <c r="CU24" s="831"/>
      <c r="CV24" s="832"/>
      <c r="CW24" s="830"/>
      <c r="CX24" s="831"/>
      <c r="CY24" s="831"/>
      <c r="CZ24" s="831"/>
      <c r="DA24" s="832"/>
      <c r="DB24" s="830"/>
      <c r="DC24" s="831"/>
      <c r="DD24" s="831"/>
      <c r="DE24" s="831"/>
      <c r="DF24" s="832"/>
      <c r="DG24" s="830"/>
      <c r="DH24" s="831"/>
      <c r="DI24" s="831"/>
      <c r="DJ24" s="831"/>
      <c r="DK24" s="832"/>
      <c r="DL24" s="830"/>
      <c r="DM24" s="831"/>
      <c r="DN24" s="831"/>
      <c r="DO24" s="831"/>
      <c r="DP24" s="832"/>
      <c r="DQ24" s="830"/>
      <c r="DR24" s="831"/>
      <c r="DS24" s="831"/>
      <c r="DT24" s="831"/>
      <c r="DU24" s="832"/>
      <c r="DV24" s="833"/>
      <c r="DW24" s="834"/>
      <c r="DX24" s="834"/>
      <c r="DY24" s="834"/>
      <c r="DZ24" s="835"/>
      <c r="EA24" s="256"/>
    </row>
    <row r="25" spans="1:131" s="249" customFormat="1" ht="26.25" customHeight="1" thickBot="1" x14ac:dyDescent="0.2">
      <c r="A25" s="798" t="s">
        <v>396</v>
      </c>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8"/>
      <c r="BC25" s="798"/>
      <c r="BD25" s="798"/>
      <c r="BE25" s="798"/>
      <c r="BF25" s="798"/>
      <c r="BG25" s="798"/>
      <c r="BH25" s="798"/>
      <c r="BI25" s="798"/>
      <c r="BJ25" s="254"/>
      <c r="BK25" s="254"/>
      <c r="BL25" s="254"/>
      <c r="BM25" s="254"/>
      <c r="BN25" s="254"/>
      <c r="BO25" s="267"/>
      <c r="BP25" s="267"/>
      <c r="BQ25" s="264">
        <v>19</v>
      </c>
      <c r="BR25" s="265"/>
      <c r="BS25" s="817"/>
      <c r="BT25" s="818"/>
      <c r="BU25" s="818"/>
      <c r="BV25" s="818"/>
      <c r="BW25" s="818"/>
      <c r="BX25" s="818"/>
      <c r="BY25" s="818"/>
      <c r="BZ25" s="818"/>
      <c r="CA25" s="818"/>
      <c r="CB25" s="818"/>
      <c r="CC25" s="818"/>
      <c r="CD25" s="818"/>
      <c r="CE25" s="818"/>
      <c r="CF25" s="818"/>
      <c r="CG25" s="819"/>
      <c r="CH25" s="830"/>
      <c r="CI25" s="831"/>
      <c r="CJ25" s="831"/>
      <c r="CK25" s="831"/>
      <c r="CL25" s="832"/>
      <c r="CM25" s="830"/>
      <c r="CN25" s="831"/>
      <c r="CO25" s="831"/>
      <c r="CP25" s="831"/>
      <c r="CQ25" s="832"/>
      <c r="CR25" s="830"/>
      <c r="CS25" s="831"/>
      <c r="CT25" s="831"/>
      <c r="CU25" s="831"/>
      <c r="CV25" s="832"/>
      <c r="CW25" s="830"/>
      <c r="CX25" s="831"/>
      <c r="CY25" s="831"/>
      <c r="CZ25" s="831"/>
      <c r="DA25" s="832"/>
      <c r="DB25" s="830"/>
      <c r="DC25" s="831"/>
      <c r="DD25" s="831"/>
      <c r="DE25" s="831"/>
      <c r="DF25" s="832"/>
      <c r="DG25" s="830"/>
      <c r="DH25" s="831"/>
      <c r="DI25" s="831"/>
      <c r="DJ25" s="831"/>
      <c r="DK25" s="832"/>
      <c r="DL25" s="830"/>
      <c r="DM25" s="831"/>
      <c r="DN25" s="831"/>
      <c r="DO25" s="831"/>
      <c r="DP25" s="832"/>
      <c r="DQ25" s="830"/>
      <c r="DR25" s="831"/>
      <c r="DS25" s="831"/>
      <c r="DT25" s="831"/>
      <c r="DU25" s="832"/>
      <c r="DV25" s="833"/>
      <c r="DW25" s="834"/>
      <c r="DX25" s="834"/>
      <c r="DY25" s="834"/>
      <c r="DZ25" s="835"/>
      <c r="EA25" s="248"/>
    </row>
    <row r="26" spans="1:131" s="249" customFormat="1" ht="26.25" customHeight="1" x14ac:dyDescent="0.15">
      <c r="A26" s="789" t="s">
        <v>370</v>
      </c>
      <c r="B26" s="790"/>
      <c r="C26" s="790"/>
      <c r="D26" s="790"/>
      <c r="E26" s="790"/>
      <c r="F26" s="790"/>
      <c r="G26" s="790"/>
      <c r="H26" s="790"/>
      <c r="I26" s="790"/>
      <c r="J26" s="790"/>
      <c r="K26" s="790"/>
      <c r="L26" s="790"/>
      <c r="M26" s="790"/>
      <c r="N26" s="790"/>
      <c r="O26" s="790"/>
      <c r="P26" s="791"/>
      <c r="Q26" s="766" t="s">
        <v>397</v>
      </c>
      <c r="R26" s="767"/>
      <c r="S26" s="767"/>
      <c r="T26" s="767"/>
      <c r="U26" s="768"/>
      <c r="V26" s="766" t="s">
        <v>398</v>
      </c>
      <c r="W26" s="767"/>
      <c r="X26" s="767"/>
      <c r="Y26" s="767"/>
      <c r="Z26" s="768"/>
      <c r="AA26" s="766" t="s">
        <v>399</v>
      </c>
      <c r="AB26" s="767"/>
      <c r="AC26" s="767"/>
      <c r="AD26" s="767"/>
      <c r="AE26" s="767"/>
      <c r="AF26" s="861" t="s">
        <v>400</v>
      </c>
      <c r="AG26" s="862"/>
      <c r="AH26" s="862"/>
      <c r="AI26" s="862"/>
      <c r="AJ26" s="863"/>
      <c r="AK26" s="767" t="s">
        <v>401</v>
      </c>
      <c r="AL26" s="767"/>
      <c r="AM26" s="767"/>
      <c r="AN26" s="767"/>
      <c r="AO26" s="768"/>
      <c r="AP26" s="766" t="s">
        <v>402</v>
      </c>
      <c r="AQ26" s="767"/>
      <c r="AR26" s="767"/>
      <c r="AS26" s="767"/>
      <c r="AT26" s="768"/>
      <c r="AU26" s="766" t="s">
        <v>403</v>
      </c>
      <c r="AV26" s="767"/>
      <c r="AW26" s="767"/>
      <c r="AX26" s="767"/>
      <c r="AY26" s="768"/>
      <c r="AZ26" s="766" t="s">
        <v>404</v>
      </c>
      <c r="BA26" s="767"/>
      <c r="BB26" s="767"/>
      <c r="BC26" s="767"/>
      <c r="BD26" s="768"/>
      <c r="BE26" s="766" t="s">
        <v>377</v>
      </c>
      <c r="BF26" s="767"/>
      <c r="BG26" s="767"/>
      <c r="BH26" s="767"/>
      <c r="BI26" s="778"/>
      <c r="BJ26" s="254"/>
      <c r="BK26" s="254"/>
      <c r="BL26" s="254"/>
      <c r="BM26" s="254"/>
      <c r="BN26" s="254"/>
      <c r="BO26" s="267"/>
      <c r="BP26" s="267"/>
      <c r="BQ26" s="264">
        <v>20</v>
      </c>
      <c r="BR26" s="265"/>
      <c r="BS26" s="817"/>
      <c r="BT26" s="818"/>
      <c r="BU26" s="818"/>
      <c r="BV26" s="818"/>
      <c r="BW26" s="818"/>
      <c r="BX26" s="818"/>
      <c r="BY26" s="818"/>
      <c r="BZ26" s="818"/>
      <c r="CA26" s="818"/>
      <c r="CB26" s="818"/>
      <c r="CC26" s="818"/>
      <c r="CD26" s="818"/>
      <c r="CE26" s="818"/>
      <c r="CF26" s="818"/>
      <c r="CG26" s="819"/>
      <c r="CH26" s="830"/>
      <c r="CI26" s="831"/>
      <c r="CJ26" s="831"/>
      <c r="CK26" s="831"/>
      <c r="CL26" s="832"/>
      <c r="CM26" s="830"/>
      <c r="CN26" s="831"/>
      <c r="CO26" s="831"/>
      <c r="CP26" s="831"/>
      <c r="CQ26" s="832"/>
      <c r="CR26" s="830"/>
      <c r="CS26" s="831"/>
      <c r="CT26" s="831"/>
      <c r="CU26" s="831"/>
      <c r="CV26" s="832"/>
      <c r="CW26" s="830"/>
      <c r="CX26" s="831"/>
      <c r="CY26" s="831"/>
      <c r="CZ26" s="831"/>
      <c r="DA26" s="832"/>
      <c r="DB26" s="830"/>
      <c r="DC26" s="831"/>
      <c r="DD26" s="831"/>
      <c r="DE26" s="831"/>
      <c r="DF26" s="832"/>
      <c r="DG26" s="830"/>
      <c r="DH26" s="831"/>
      <c r="DI26" s="831"/>
      <c r="DJ26" s="831"/>
      <c r="DK26" s="832"/>
      <c r="DL26" s="830"/>
      <c r="DM26" s="831"/>
      <c r="DN26" s="831"/>
      <c r="DO26" s="831"/>
      <c r="DP26" s="832"/>
      <c r="DQ26" s="830"/>
      <c r="DR26" s="831"/>
      <c r="DS26" s="831"/>
      <c r="DT26" s="831"/>
      <c r="DU26" s="832"/>
      <c r="DV26" s="833"/>
      <c r="DW26" s="834"/>
      <c r="DX26" s="834"/>
      <c r="DY26" s="834"/>
      <c r="DZ26" s="835"/>
      <c r="EA26" s="248"/>
    </row>
    <row r="27" spans="1:131" s="249" customFormat="1" ht="26.25" customHeight="1" thickBot="1" x14ac:dyDescent="0.2">
      <c r="A27" s="792"/>
      <c r="B27" s="793"/>
      <c r="C27" s="793"/>
      <c r="D27" s="793"/>
      <c r="E27" s="793"/>
      <c r="F27" s="793"/>
      <c r="G27" s="793"/>
      <c r="H27" s="793"/>
      <c r="I27" s="793"/>
      <c r="J27" s="793"/>
      <c r="K27" s="793"/>
      <c r="L27" s="793"/>
      <c r="M27" s="793"/>
      <c r="N27" s="793"/>
      <c r="O27" s="793"/>
      <c r="P27" s="794"/>
      <c r="Q27" s="769"/>
      <c r="R27" s="770"/>
      <c r="S27" s="770"/>
      <c r="T27" s="770"/>
      <c r="U27" s="771"/>
      <c r="V27" s="769"/>
      <c r="W27" s="770"/>
      <c r="X27" s="770"/>
      <c r="Y27" s="770"/>
      <c r="Z27" s="771"/>
      <c r="AA27" s="769"/>
      <c r="AB27" s="770"/>
      <c r="AC27" s="770"/>
      <c r="AD27" s="770"/>
      <c r="AE27" s="770"/>
      <c r="AF27" s="864"/>
      <c r="AG27" s="865"/>
      <c r="AH27" s="865"/>
      <c r="AI27" s="865"/>
      <c r="AJ27" s="866"/>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9"/>
      <c r="BJ27" s="254"/>
      <c r="BK27" s="254"/>
      <c r="BL27" s="254"/>
      <c r="BM27" s="254"/>
      <c r="BN27" s="254"/>
      <c r="BO27" s="267"/>
      <c r="BP27" s="267"/>
      <c r="BQ27" s="264">
        <v>21</v>
      </c>
      <c r="BR27" s="265"/>
      <c r="BS27" s="817"/>
      <c r="BT27" s="818"/>
      <c r="BU27" s="818"/>
      <c r="BV27" s="818"/>
      <c r="BW27" s="818"/>
      <c r="BX27" s="818"/>
      <c r="BY27" s="818"/>
      <c r="BZ27" s="818"/>
      <c r="CA27" s="818"/>
      <c r="CB27" s="818"/>
      <c r="CC27" s="818"/>
      <c r="CD27" s="818"/>
      <c r="CE27" s="818"/>
      <c r="CF27" s="818"/>
      <c r="CG27" s="819"/>
      <c r="CH27" s="830"/>
      <c r="CI27" s="831"/>
      <c r="CJ27" s="831"/>
      <c r="CK27" s="831"/>
      <c r="CL27" s="832"/>
      <c r="CM27" s="830"/>
      <c r="CN27" s="831"/>
      <c r="CO27" s="831"/>
      <c r="CP27" s="831"/>
      <c r="CQ27" s="832"/>
      <c r="CR27" s="830"/>
      <c r="CS27" s="831"/>
      <c r="CT27" s="831"/>
      <c r="CU27" s="831"/>
      <c r="CV27" s="832"/>
      <c r="CW27" s="830"/>
      <c r="CX27" s="831"/>
      <c r="CY27" s="831"/>
      <c r="CZ27" s="831"/>
      <c r="DA27" s="832"/>
      <c r="DB27" s="830"/>
      <c r="DC27" s="831"/>
      <c r="DD27" s="831"/>
      <c r="DE27" s="831"/>
      <c r="DF27" s="832"/>
      <c r="DG27" s="830"/>
      <c r="DH27" s="831"/>
      <c r="DI27" s="831"/>
      <c r="DJ27" s="831"/>
      <c r="DK27" s="832"/>
      <c r="DL27" s="830"/>
      <c r="DM27" s="831"/>
      <c r="DN27" s="831"/>
      <c r="DO27" s="831"/>
      <c r="DP27" s="832"/>
      <c r="DQ27" s="830"/>
      <c r="DR27" s="831"/>
      <c r="DS27" s="831"/>
      <c r="DT27" s="831"/>
      <c r="DU27" s="832"/>
      <c r="DV27" s="833"/>
      <c r="DW27" s="834"/>
      <c r="DX27" s="834"/>
      <c r="DY27" s="834"/>
      <c r="DZ27" s="835"/>
      <c r="EA27" s="248"/>
    </row>
    <row r="28" spans="1:131" s="249" customFormat="1" ht="26.25" customHeight="1" thickTop="1" x14ac:dyDescent="0.15">
      <c r="A28" s="268">
        <v>1</v>
      </c>
      <c r="B28" s="780" t="s">
        <v>405</v>
      </c>
      <c r="C28" s="781"/>
      <c r="D28" s="781"/>
      <c r="E28" s="781"/>
      <c r="F28" s="781"/>
      <c r="G28" s="781"/>
      <c r="H28" s="781"/>
      <c r="I28" s="781"/>
      <c r="J28" s="781"/>
      <c r="K28" s="781"/>
      <c r="L28" s="781"/>
      <c r="M28" s="781"/>
      <c r="N28" s="781"/>
      <c r="O28" s="781"/>
      <c r="P28" s="782"/>
      <c r="Q28" s="871">
        <v>43873</v>
      </c>
      <c r="R28" s="872"/>
      <c r="S28" s="872"/>
      <c r="T28" s="872"/>
      <c r="U28" s="872"/>
      <c r="V28" s="872">
        <v>43327</v>
      </c>
      <c r="W28" s="872"/>
      <c r="X28" s="872"/>
      <c r="Y28" s="872"/>
      <c r="Z28" s="872"/>
      <c r="AA28" s="872">
        <v>546</v>
      </c>
      <c r="AB28" s="872"/>
      <c r="AC28" s="872"/>
      <c r="AD28" s="872"/>
      <c r="AE28" s="873"/>
      <c r="AF28" s="874">
        <v>546</v>
      </c>
      <c r="AG28" s="872"/>
      <c r="AH28" s="872"/>
      <c r="AI28" s="872"/>
      <c r="AJ28" s="875"/>
      <c r="AK28" s="876">
        <v>4621</v>
      </c>
      <c r="AL28" s="867"/>
      <c r="AM28" s="867"/>
      <c r="AN28" s="867"/>
      <c r="AO28" s="867"/>
      <c r="AP28" s="867" t="s">
        <v>522</v>
      </c>
      <c r="AQ28" s="867"/>
      <c r="AR28" s="867"/>
      <c r="AS28" s="867"/>
      <c r="AT28" s="867"/>
      <c r="AU28" s="867" t="s">
        <v>522</v>
      </c>
      <c r="AV28" s="867"/>
      <c r="AW28" s="867"/>
      <c r="AX28" s="867"/>
      <c r="AY28" s="867"/>
      <c r="AZ28" s="868" t="s">
        <v>522</v>
      </c>
      <c r="BA28" s="868"/>
      <c r="BB28" s="868"/>
      <c r="BC28" s="868"/>
      <c r="BD28" s="868"/>
      <c r="BE28" s="869"/>
      <c r="BF28" s="869"/>
      <c r="BG28" s="869"/>
      <c r="BH28" s="869"/>
      <c r="BI28" s="870"/>
      <c r="BJ28" s="254"/>
      <c r="BK28" s="254"/>
      <c r="BL28" s="254"/>
      <c r="BM28" s="254"/>
      <c r="BN28" s="254"/>
      <c r="BO28" s="267"/>
      <c r="BP28" s="267"/>
      <c r="BQ28" s="264">
        <v>22</v>
      </c>
      <c r="BR28" s="265"/>
      <c r="BS28" s="817"/>
      <c r="BT28" s="818"/>
      <c r="BU28" s="818"/>
      <c r="BV28" s="818"/>
      <c r="BW28" s="818"/>
      <c r="BX28" s="818"/>
      <c r="BY28" s="818"/>
      <c r="BZ28" s="818"/>
      <c r="CA28" s="818"/>
      <c r="CB28" s="818"/>
      <c r="CC28" s="818"/>
      <c r="CD28" s="818"/>
      <c r="CE28" s="818"/>
      <c r="CF28" s="818"/>
      <c r="CG28" s="819"/>
      <c r="CH28" s="830"/>
      <c r="CI28" s="831"/>
      <c r="CJ28" s="831"/>
      <c r="CK28" s="831"/>
      <c r="CL28" s="832"/>
      <c r="CM28" s="830"/>
      <c r="CN28" s="831"/>
      <c r="CO28" s="831"/>
      <c r="CP28" s="831"/>
      <c r="CQ28" s="832"/>
      <c r="CR28" s="830"/>
      <c r="CS28" s="831"/>
      <c r="CT28" s="831"/>
      <c r="CU28" s="831"/>
      <c r="CV28" s="832"/>
      <c r="CW28" s="830"/>
      <c r="CX28" s="831"/>
      <c r="CY28" s="831"/>
      <c r="CZ28" s="831"/>
      <c r="DA28" s="832"/>
      <c r="DB28" s="830"/>
      <c r="DC28" s="831"/>
      <c r="DD28" s="831"/>
      <c r="DE28" s="831"/>
      <c r="DF28" s="832"/>
      <c r="DG28" s="830"/>
      <c r="DH28" s="831"/>
      <c r="DI28" s="831"/>
      <c r="DJ28" s="831"/>
      <c r="DK28" s="832"/>
      <c r="DL28" s="830"/>
      <c r="DM28" s="831"/>
      <c r="DN28" s="831"/>
      <c r="DO28" s="831"/>
      <c r="DP28" s="832"/>
      <c r="DQ28" s="830"/>
      <c r="DR28" s="831"/>
      <c r="DS28" s="831"/>
      <c r="DT28" s="831"/>
      <c r="DU28" s="832"/>
      <c r="DV28" s="833"/>
      <c r="DW28" s="834"/>
      <c r="DX28" s="834"/>
      <c r="DY28" s="834"/>
      <c r="DZ28" s="835"/>
      <c r="EA28" s="248"/>
    </row>
    <row r="29" spans="1:131" s="249" customFormat="1" ht="26.25" customHeight="1" x14ac:dyDescent="0.15">
      <c r="A29" s="268">
        <v>2</v>
      </c>
      <c r="B29" s="804" t="s">
        <v>406</v>
      </c>
      <c r="C29" s="805"/>
      <c r="D29" s="805"/>
      <c r="E29" s="805"/>
      <c r="F29" s="805"/>
      <c r="G29" s="805"/>
      <c r="H29" s="805"/>
      <c r="I29" s="805"/>
      <c r="J29" s="805"/>
      <c r="K29" s="805"/>
      <c r="L29" s="805"/>
      <c r="M29" s="805"/>
      <c r="N29" s="805"/>
      <c r="O29" s="805"/>
      <c r="P29" s="806"/>
      <c r="Q29" s="807">
        <v>35058</v>
      </c>
      <c r="R29" s="808"/>
      <c r="S29" s="808"/>
      <c r="T29" s="808"/>
      <c r="U29" s="808"/>
      <c r="V29" s="808">
        <v>34350</v>
      </c>
      <c r="W29" s="808"/>
      <c r="X29" s="808"/>
      <c r="Y29" s="808"/>
      <c r="Z29" s="808"/>
      <c r="AA29" s="808">
        <v>708</v>
      </c>
      <c r="AB29" s="808"/>
      <c r="AC29" s="808"/>
      <c r="AD29" s="808"/>
      <c r="AE29" s="809"/>
      <c r="AF29" s="810">
        <v>708</v>
      </c>
      <c r="AG29" s="811"/>
      <c r="AH29" s="811"/>
      <c r="AI29" s="811"/>
      <c r="AJ29" s="812"/>
      <c r="AK29" s="879">
        <v>5215</v>
      </c>
      <c r="AL29" s="880"/>
      <c r="AM29" s="880"/>
      <c r="AN29" s="880"/>
      <c r="AO29" s="880"/>
      <c r="AP29" s="880" t="s">
        <v>522</v>
      </c>
      <c r="AQ29" s="880"/>
      <c r="AR29" s="880"/>
      <c r="AS29" s="880"/>
      <c r="AT29" s="880"/>
      <c r="AU29" s="880" t="s">
        <v>522</v>
      </c>
      <c r="AV29" s="880"/>
      <c r="AW29" s="880"/>
      <c r="AX29" s="880"/>
      <c r="AY29" s="880"/>
      <c r="AZ29" s="881" t="s">
        <v>522</v>
      </c>
      <c r="BA29" s="881"/>
      <c r="BB29" s="881"/>
      <c r="BC29" s="881"/>
      <c r="BD29" s="881"/>
      <c r="BE29" s="877"/>
      <c r="BF29" s="877"/>
      <c r="BG29" s="877"/>
      <c r="BH29" s="877"/>
      <c r="BI29" s="878"/>
      <c r="BJ29" s="254"/>
      <c r="BK29" s="254"/>
      <c r="BL29" s="254"/>
      <c r="BM29" s="254"/>
      <c r="BN29" s="254"/>
      <c r="BO29" s="267"/>
      <c r="BP29" s="267"/>
      <c r="BQ29" s="264">
        <v>23</v>
      </c>
      <c r="BR29" s="265"/>
      <c r="BS29" s="817"/>
      <c r="BT29" s="818"/>
      <c r="BU29" s="818"/>
      <c r="BV29" s="818"/>
      <c r="BW29" s="818"/>
      <c r="BX29" s="818"/>
      <c r="BY29" s="818"/>
      <c r="BZ29" s="818"/>
      <c r="CA29" s="818"/>
      <c r="CB29" s="818"/>
      <c r="CC29" s="818"/>
      <c r="CD29" s="818"/>
      <c r="CE29" s="818"/>
      <c r="CF29" s="818"/>
      <c r="CG29" s="819"/>
      <c r="CH29" s="830"/>
      <c r="CI29" s="831"/>
      <c r="CJ29" s="831"/>
      <c r="CK29" s="831"/>
      <c r="CL29" s="832"/>
      <c r="CM29" s="830"/>
      <c r="CN29" s="831"/>
      <c r="CO29" s="831"/>
      <c r="CP29" s="831"/>
      <c r="CQ29" s="832"/>
      <c r="CR29" s="830"/>
      <c r="CS29" s="831"/>
      <c r="CT29" s="831"/>
      <c r="CU29" s="831"/>
      <c r="CV29" s="832"/>
      <c r="CW29" s="830"/>
      <c r="CX29" s="831"/>
      <c r="CY29" s="831"/>
      <c r="CZ29" s="831"/>
      <c r="DA29" s="832"/>
      <c r="DB29" s="830"/>
      <c r="DC29" s="831"/>
      <c r="DD29" s="831"/>
      <c r="DE29" s="831"/>
      <c r="DF29" s="832"/>
      <c r="DG29" s="830"/>
      <c r="DH29" s="831"/>
      <c r="DI29" s="831"/>
      <c r="DJ29" s="831"/>
      <c r="DK29" s="832"/>
      <c r="DL29" s="830"/>
      <c r="DM29" s="831"/>
      <c r="DN29" s="831"/>
      <c r="DO29" s="831"/>
      <c r="DP29" s="832"/>
      <c r="DQ29" s="830"/>
      <c r="DR29" s="831"/>
      <c r="DS29" s="831"/>
      <c r="DT29" s="831"/>
      <c r="DU29" s="832"/>
      <c r="DV29" s="833"/>
      <c r="DW29" s="834"/>
      <c r="DX29" s="834"/>
      <c r="DY29" s="834"/>
      <c r="DZ29" s="835"/>
      <c r="EA29" s="248"/>
    </row>
    <row r="30" spans="1:131" s="249" customFormat="1" ht="26.25" customHeight="1" x14ac:dyDescent="0.15">
      <c r="A30" s="268">
        <v>3</v>
      </c>
      <c r="B30" s="804" t="s">
        <v>407</v>
      </c>
      <c r="C30" s="805"/>
      <c r="D30" s="805"/>
      <c r="E30" s="805"/>
      <c r="F30" s="805"/>
      <c r="G30" s="805"/>
      <c r="H30" s="805"/>
      <c r="I30" s="805"/>
      <c r="J30" s="805"/>
      <c r="K30" s="805"/>
      <c r="L30" s="805"/>
      <c r="M30" s="805"/>
      <c r="N30" s="805"/>
      <c r="O30" s="805"/>
      <c r="P30" s="806"/>
      <c r="Q30" s="807">
        <v>8045</v>
      </c>
      <c r="R30" s="808"/>
      <c r="S30" s="808"/>
      <c r="T30" s="808"/>
      <c r="U30" s="808"/>
      <c r="V30" s="808">
        <v>7790</v>
      </c>
      <c r="W30" s="808"/>
      <c r="X30" s="808"/>
      <c r="Y30" s="808"/>
      <c r="Z30" s="808"/>
      <c r="AA30" s="808">
        <v>256</v>
      </c>
      <c r="AB30" s="808"/>
      <c r="AC30" s="808"/>
      <c r="AD30" s="808"/>
      <c r="AE30" s="809"/>
      <c r="AF30" s="810">
        <v>256</v>
      </c>
      <c r="AG30" s="811"/>
      <c r="AH30" s="811"/>
      <c r="AI30" s="811"/>
      <c r="AJ30" s="812"/>
      <c r="AK30" s="879">
        <v>1450</v>
      </c>
      <c r="AL30" s="880"/>
      <c r="AM30" s="880"/>
      <c r="AN30" s="880"/>
      <c r="AO30" s="880"/>
      <c r="AP30" s="880" t="s">
        <v>522</v>
      </c>
      <c r="AQ30" s="880"/>
      <c r="AR30" s="880"/>
      <c r="AS30" s="880"/>
      <c r="AT30" s="880"/>
      <c r="AU30" s="880" t="s">
        <v>522</v>
      </c>
      <c r="AV30" s="880"/>
      <c r="AW30" s="880"/>
      <c r="AX30" s="880"/>
      <c r="AY30" s="880"/>
      <c r="AZ30" s="881" t="s">
        <v>522</v>
      </c>
      <c r="BA30" s="881"/>
      <c r="BB30" s="881"/>
      <c r="BC30" s="881"/>
      <c r="BD30" s="881"/>
      <c r="BE30" s="877"/>
      <c r="BF30" s="877"/>
      <c r="BG30" s="877"/>
      <c r="BH30" s="877"/>
      <c r="BI30" s="878"/>
      <c r="BJ30" s="254"/>
      <c r="BK30" s="254"/>
      <c r="BL30" s="254"/>
      <c r="BM30" s="254"/>
      <c r="BN30" s="254"/>
      <c r="BO30" s="267"/>
      <c r="BP30" s="267"/>
      <c r="BQ30" s="264">
        <v>24</v>
      </c>
      <c r="BR30" s="265"/>
      <c r="BS30" s="817"/>
      <c r="BT30" s="818"/>
      <c r="BU30" s="818"/>
      <c r="BV30" s="818"/>
      <c r="BW30" s="818"/>
      <c r="BX30" s="818"/>
      <c r="BY30" s="818"/>
      <c r="BZ30" s="818"/>
      <c r="CA30" s="818"/>
      <c r="CB30" s="818"/>
      <c r="CC30" s="818"/>
      <c r="CD30" s="818"/>
      <c r="CE30" s="818"/>
      <c r="CF30" s="818"/>
      <c r="CG30" s="819"/>
      <c r="CH30" s="830"/>
      <c r="CI30" s="831"/>
      <c r="CJ30" s="831"/>
      <c r="CK30" s="831"/>
      <c r="CL30" s="832"/>
      <c r="CM30" s="830"/>
      <c r="CN30" s="831"/>
      <c r="CO30" s="831"/>
      <c r="CP30" s="831"/>
      <c r="CQ30" s="832"/>
      <c r="CR30" s="830"/>
      <c r="CS30" s="831"/>
      <c r="CT30" s="831"/>
      <c r="CU30" s="831"/>
      <c r="CV30" s="832"/>
      <c r="CW30" s="830"/>
      <c r="CX30" s="831"/>
      <c r="CY30" s="831"/>
      <c r="CZ30" s="831"/>
      <c r="DA30" s="832"/>
      <c r="DB30" s="830"/>
      <c r="DC30" s="831"/>
      <c r="DD30" s="831"/>
      <c r="DE30" s="831"/>
      <c r="DF30" s="832"/>
      <c r="DG30" s="830"/>
      <c r="DH30" s="831"/>
      <c r="DI30" s="831"/>
      <c r="DJ30" s="831"/>
      <c r="DK30" s="832"/>
      <c r="DL30" s="830"/>
      <c r="DM30" s="831"/>
      <c r="DN30" s="831"/>
      <c r="DO30" s="831"/>
      <c r="DP30" s="832"/>
      <c r="DQ30" s="830"/>
      <c r="DR30" s="831"/>
      <c r="DS30" s="831"/>
      <c r="DT30" s="831"/>
      <c r="DU30" s="832"/>
      <c r="DV30" s="833"/>
      <c r="DW30" s="834"/>
      <c r="DX30" s="834"/>
      <c r="DY30" s="834"/>
      <c r="DZ30" s="835"/>
      <c r="EA30" s="248"/>
    </row>
    <row r="31" spans="1:131" s="249" customFormat="1" ht="26.25" customHeight="1" x14ac:dyDescent="0.15">
      <c r="A31" s="268">
        <v>4</v>
      </c>
      <c r="B31" s="804" t="s">
        <v>408</v>
      </c>
      <c r="C31" s="805"/>
      <c r="D31" s="805"/>
      <c r="E31" s="805"/>
      <c r="F31" s="805"/>
      <c r="G31" s="805"/>
      <c r="H31" s="805"/>
      <c r="I31" s="805"/>
      <c r="J31" s="805"/>
      <c r="K31" s="805"/>
      <c r="L31" s="805"/>
      <c r="M31" s="805"/>
      <c r="N31" s="805"/>
      <c r="O31" s="805"/>
      <c r="P31" s="806"/>
      <c r="Q31" s="807">
        <v>9869</v>
      </c>
      <c r="R31" s="808"/>
      <c r="S31" s="808"/>
      <c r="T31" s="808"/>
      <c r="U31" s="808"/>
      <c r="V31" s="808">
        <v>9242</v>
      </c>
      <c r="W31" s="808"/>
      <c r="X31" s="808"/>
      <c r="Y31" s="808"/>
      <c r="Z31" s="808"/>
      <c r="AA31" s="808">
        <v>627</v>
      </c>
      <c r="AB31" s="808"/>
      <c r="AC31" s="808"/>
      <c r="AD31" s="808"/>
      <c r="AE31" s="809"/>
      <c r="AF31" s="810">
        <v>4224</v>
      </c>
      <c r="AG31" s="811"/>
      <c r="AH31" s="811"/>
      <c r="AI31" s="811"/>
      <c r="AJ31" s="812"/>
      <c r="AK31" s="879">
        <v>97</v>
      </c>
      <c r="AL31" s="880"/>
      <c r="AM31" s="880"/>
      <c r="AN31" s="880"/>
      <c r="AO31" s="880"/>
      <c r="AP31" s="880">
        <v>19291</v>
      </c>
      <c r="AQ31" s="880"/>
      <c r="AR31" s="880"/>
      <c r="AS31" s="880"/>
      <c r="AT31" s="880"/>
      <c r="AU31" s="880">
        <v>328</v>
      </c>
      <c r="AV31" s="880"/>
      <c r="AW31" s="880"/>
      <c r="AX31" s="880"/>
      <c r="AY31" s="880"/>
      <c r="AZ31" s="881" t="s">
        <v>522</v>
      </c>
      <c r="BA31" s="881"/>
      <c r="BB31" s="881"/>
      <c r="BC31" s="881"/>
      <c r="BD31" s="881"/>
      <c r="BE31" s="877" t="s">
        <v>409</v>
      </c>
      <c r="BF31" s="877"/>
      <c r="BG31" s="877"/>
      <c r="BH31" s="877"/>
      <c r="BI31" s="878"/>
      <c r="BJ31" s="254"/>
      <c r="BK31" s="254"/>
      <c r="BL31" s="254"/>
      <c r="BM31" s="254"/>
      <c r="BN31" s="254"/>
      <c r="BO31" s="267"/>
      <c r="BP31" s="267"/>
      <c r="BQ31" s="264">
        <v>25</v>
      </c>
      <c r="BR31" s="265"/>
      <c r="BS31" s="817"/>
      <c r="BT31" s="818"/>
      <c r="BU31" s="818"/>
      <c r="BV31" s="818"/>
      <c r="BW31" s="818"/>
      <c r="BX31" s="818"/>
      <c r="BY31" s="818"/>
      <c r="BZ31" s="818"/>
      <c r="CA31" s="818"/>
      <c r="CB31" s="818"/>
      <c r="CC31" s="818"/>
      <c r="CD31" s="818"/>
      <c r="CE31" s="818"/>
      <c r="CF31" s="818"/>
      <c r="CG31" s="819"/>
      <c r="CH31" s="830"/>
      <c r="CI31" s="831"/>
      <c r="CJ31" s="831"/>
      <c r="CK31" s="831"/>
      <c r="CL31" s="832"/>
      <c r="CM31" s="830"/>
      <c r="CN31" s="831"/>
      <c r="CO31" s="831"/>
      <c r="CP31" s="831"/>
      <c r="CQ31" s="832"/>
      <c r="CR31" s="830"/>
      <c r="CS31" s="831"/>
      <c r="CT31" s="831"/>
      <c r="CU31" s="831"/>
      <c r="CV31" s="832"/>
      <c r="CW31" s="830"/>
      <c r="CX31" s="831"/>
      <c r="CY31" s="831"/>
      <c r="CZ31" s="831"/>
      <c r="DA31" s="832"/>
      <c r="DB31" s="830"/>
      <c r="DC31" s="831"/>
      <c r="DD31" s="831"/>
      <c r="DE31" s="831"/>
      <c r="DF31" s="832"/>
      <c r="DG31" s="830"/>
      <c r="DH31" s="831"/>
      <c r="DI31" s="831"/>
      <c r="DJ31" s="831"/>
      <c r="DK31" s="832"/>
      <c r="DL31" s="830"/>
      <c r="DM31" s="831"/>
      <c r="DN31" s="831"/>
      <c r="DO31" s="831"/>
      <c r="DP31" s="832"/>
      <c r="DQ31" s="830"/>
      <c r="DR31" s="831"/>
      <c r="DS31" s="831"/>
      <c r="DT31" s="831"/>
      <c r="DU31" s="832"/>
      <c r="DV31" s="833"/>
      <c r="DW31" s="834"/>
      <c r="DX31" s="834"/>
      <c r="DY31" s="834"/>
      <c r="DZ31" s="835"/>
      <c r="EA31" s="248"/>
    </row>
    <row r="32" spans="1:131" s="249" customFormat="1" ht="26.25" customHeight="1" x14ac:dyDescent="0.15">
      <c r="A32" s="268">
        <v>5</v>
      </c>
      <c r="B32" s="804" t="s">
        <v>410</v>
      </c>
      <c r="C32" s="805"/>
      <c r="D32" s="805"/>
      <c r="E32" s="805"/>
      <c r="F32" s="805"/>
      <c r="G32" s="805"/>
      <c r="H32" s="805"/>
      <c r="I32" s="805"/>
      <c r="J32" s="805"/>
      <c r="K32" s="805"/>
      <c r="L32" s="805"/>
      <c r="M32" s="805"/>
      <c r="N32" s="805"/>
      <c r="O32" s="805"/>
      <c r="P32" s="806"/>
      <c r="Q32" s="807">
        <v>367</v>
      </c>
      <c r="R32" s="808"/>
      <c r="S32" s="808"/>
      <c r="T32" s="808"/>
      <c r="U32" s="808"/>
      <c r="V32" s="808">
        <v>269</v>
      </c>
      <c r="W32" s="808"/>
      <c r="X32" s="808"/>
      <c r="Y32" s="808"/>
      <c r="Z32" s="808"/>
      <c r="AA32" s="808">
        <v>99</v>
      </c>
      <c r="AB32" s="808"/>
      <c r="AC32" s="808"/>
      <c r="AD32" s="808"/>
      <c r="AE32" s="809"/>
      <c r="AF32" s="810">
        <v>3002</v>
      </c>
      <c r="AG32" s="811"/>
      <c r="AH32" s="811"/>
      <c r="AI32" s="811"/>
      <c r="AJ32" s="812"/>
      <c r="AK32" s="879">
        <v>1</v>
      </c>
      <c r="AL32" s="880"/>
      <c r="AM32" s="880"/>
      <c r="AN32" s="880"/>
      <c r="AO32" s="880"/>
      <c r="AP32" s="880">
        <v>303</v>
      </c>
      <c r="AQ32" s="880"/>
      <c r="AR32" s="880"/>
      <c r="AS32" s="880"/>
      <c r="AT32" s="880"/>
      <c r="AU32" s="880">
        <v>1</v>
      </c>
      <c r="AV32" s="880"/>
      <c r="AW32" s="880"/>
      <c r="AX32" s="880"/>
      <c r="AY32" s="880"/>
      <c r="AZ32" s="881" t="s">
        <v>522</v>
      </c>
      <c r="BA32" s="881"/>
      <c r="BB32" s="881"/>
      <c r="BC32" s="881"/>
      <c r="BD32" s="881"/>
      <c r="BE32" s="877" t="s">
        <v>411</v>
      </c>
      <c r="BF32" s="877"/>
      <c r="BG32" s="877"/>
      <c r="BH32" s="877"/>
      <c r="BI32" s="878"/>
      <c r="BJ32" s="254"/>
      <c r="BK32" s="254"/>
      <c r="BL32" s="254"/>
      <c r="BM32" s="254"/>
      <c r="BN32" s="254"/>
      <c r="BO32" s="267"/>
      <c r="BP32" s="267"/>
      <c r="BQ32" s="264">
        <v>26</v>
      </c>
      <c r="BR32" s="265"/>
      <c r="BS32" s="817"/>
      <c r="BT32" s="818"/>
      <c r="BU32" s="818"/>
      <c r="BV32" s="818"/>
      <c r="BW32" s="818"/>
      <c r="BX32" s="818"/>
      <c r="BY32" s="818"/>
      <c r="BZ32" s="818"/>
      <c r="CA32" s="818"/>
      <c r="CB32" s="818"/>
      <c r="CC32" s="818"/>
      <c r="CD32" s="818"/>
      <c r="CE32" s="818"/>
      <c r="CF32" s="818"/>
      <c r="CG32" s="819"/>
      <c r="CH32" s="830"/>
      <c r="CI32" s="831"/>
      <c r="CJ32" s="831"/>
      <c r="CK32" s="831"/>
      <c r="CL32" s="832"/>
      <c r="CM32" s="830"/>
      <c r="CN32" s="831"/>
      <c r="CO32" s="831"/>
      <c r="CP32" s="831"/>
      <c r="CQ32" s="832"/>
      <c r="CR32" s="830"/>
      <c r="CS32" s="831"/>
      <c r="CT32" s="831"/>
      <c r="CU32" s="831"/>
      <c r="CV32" s="832"/>
      <c r="CW32" s="830"/>
      <c r="CX32" s="831"/>
      <c r="CY32" s="831"/>
      <c r="CZ32" s="831"/>
      <c r="DA32" s="832"/>
      <c r="DB32" s="830"/>
      <c r="DC32" s="831"/>
      <c r="DD32" s="831"/>
      <c r="DE32" s="831"/>
      <c r="DF32" s="832"/>
      <c r="DG32" s="830"/>
      <c r="DH32" s="831"/>
      <c r="DI32" s="831"/>
      <c r="DJ32" s="831"/>
      <c r="DK32" s="832"/>
      <c r="DL32" s="830"/>
      <c r="DM32" s="831"/>
      <c r="DN32" s="831"/>
      <c r="DO32" s="831"/>
      <c r="DP32" s="832"/>
      <c r="DQ32" s="830"/>
      <c r="DR32" s="831"/>
      <c r="DS32" s="831"/>
      <c r="DT32" s="831"/>
      <c r="DU32" s="832"/>
      <c r="DV32" s="833"/>
      <c r="DW32" s="834"/>
      <c r="DX32" s="834"/>
      <c r="DY32" s="834"/>
      <c r="DZ32" s="835"/>
      <c r="EA32" s="248"/>
    </row>
    <row r="33" spans="1:131" s="249" customFormat="1" ht="26.25" customHeight="1" x14ac:dyDescent="0.15">
      <c r="A33" s="268">
        <v>6</v>
      </c>
      <c r="B33" s="804" t="s">
        <v>412</v>
      </c>
      <c r="C33" s="805"/>
      <c r="D33" s="805"/>
      <c r="E33" s="805"/>
      <c r="F33" s="805"/>
      <c r="G33" s="805"/>
      <c r="H33" s="805"/>
      <c r="I33" s="805"/>
      <c r="J33" s="805"/>
      <c r="K33" s="805"/>
      <c r="L33" s="805"/>
      <c r="M33" s="805"/>
      <c r="N33" s="805"/>
      <c r="O33" s="805"/>
      <c r="P33" s="806"/>
      <c r="Q33" s="807">
        <v>11626</v>
      </c>
      <c r="R33" s="808"/>
      <c r="S33" s="808"/>
      <c r="T33" s="808"/>
      <c r="U33" s="808"/>
      <c r="V33" s="808">
        <v>11101</v>
      </c>
      <c r="W33" s="808"/>
      <c r="X33" s="808"/>
      <c r="Y33" s="808"/>
      <c r="Z33" s="808"/>
      <c r="AA33" s="808">
        <v>525</v>
      </c>
      <c r="AB33" s="808"/>
      <c r="AC33" s="808"/>
      <c r="AD33" s="808"/>
      <c r="AE33" s="809"/>
      <c r="AF33" s="810">
        <v>2326</v>
      </c>
      <c r="AG33" s="811"/>
      <c r="AH33" s="811"/>
      <c r="AI33" s="811"/>
      <c r="AJ33" s="812"/>
      <c r="AK33" s="879">
        <v>3749</v>
      </c>
      <c r="AL33" s="880"/>
      <c r="AM33" s="880"/>
      <c r="AN33" s="880"/>
      <c r="AO33" s="880"/>
      <c r="AP33" s="880">
        <v>56924</v>
      </c>
      <c r="AQ33" s="880"/>
      <c r="AR33" s="880"/>
      <c r="AS33" s="880"/>
      <c r="AT33" s="880"/>
      <c r="AU33" s="880">
        <v>31422</v>
      </c>
      <c r="AV33" s="880"/>
      <c r="AW33" s="880"/>
      <c r="AX33" s="880"/>
      <c r="AY33" s="880"/>
      <c r="AZ33" s="881" t="s">
        <v>522</v>
      </c>
      <c r="BA33" s="881"/>
      <c r="BB33" s="881"/>
      <c r="BC33" s="881"/>
      <c r="BD33" s="881"/>
      <c r="BE33" s="877" t="s">
        <v>411</v>
      </c>
      <c r="BF33" s="877"/>
      <c r="BG33" s="877"/>
      <c r="BH33" s="877"/>
      <c r="BI33" s="878"/>
      <c r="BJ33" s="254"/>
      <c r="BK33" s="254"/>
      <c r="BL33" s="254"/>
      <c r="BM33" s="254"/>
      <c r="BN33" s="254"/>
      <c r="BO33" s="267"/>
      <c r="BP33" s="267"/>
      <c r="BQ33" s="264">
        <v>27</v>
      </c>
      <c r="BR33" s="265"/>
      <c r="BS33" s="817"/>
      <c r="BT33" s="818"/>
      <c r="BU33" s="818"/>
      <c r="BV33" s="818"/>
      <c r="BW33" s="818"/>
      <c r="BX33" s="818"/>
      <c r="BY33" s="818"/>
      <c r="BZ33" s="818"/>
      <c r="CA33" s="818"/>
      <c r="CB33" s="818"/>
      <c r="CC33" s="818"/>
      <c r="CD33" s="818"/>
      <c r="CE33" s="818"/>
      <c r="CF33" s="818"/>
      <c r="CG33" s="819"/>
      <c r="CH33" s="830"/>
      <c r="CI33" s="831"/>
      <c r="CJ33" s="831"/>
      <c r="CK33" s="831"/>
      <c r="CL33" s="832"/>
      <c r="CM33" s="830"/>
      <c r="CN33" s="831"/>
      <c r="CO33" s="831"/>
      <c r="CP33" s="831"/>
      <c r="CQ33" s="832"/>
      <c r="CR33" s="830"/>
      <c r="CS33" s="831"/>
      <c r="CT33" s="831"/>
      <c r="CU33" s="831"/>
      <c r="CV33" s="832"/>
      <c r="CW33" s="830"/>
      <c r="CX33" s="831"/>
      <c r="CY33" s="831"/>
      <c r="CZ33" s="831"/>
      <c r="DA33" s="832"/>
      <c r="DB33" s="830"/>
      <c r="DC33" s="831"/>
      <c r="DD33" s="831"/>
      <c r="DE33" s="831"/>
      <c r="DF33" s="832"/>
      <c r="DG33" s="830"/>
      <c r="DH33" s="831"/>
      <c r="DI33" s="831"/>
      <c r="DJ33" s="831"/>
      <c r="DK33" s="832"/>
      <c r="DL33" s="830"/>
      <c r="DM33" s="831"/>
      <c r="DN33" s="831"/>
      <c r="DO33" s="831"/>
      <c r="DP33" s="832"/>
      <c r="DQ33" s="830"/>
      <c r="DR33" s="831"/>
      <c r="DS33" s="831"/>
      <c r="DT33" s="831"/>
      <c r="DU33" s="832"/>
      <c r="DV33" s="833"/>
      <c r="DW33" s="834"/>
      <c r="DX33" s="834"/>
      <c r="DY33" s="834"/>
      <c r="DZ33" s="835"/>
      <c r="EA33" s="248"/>
    </row>
    <row r="34" spans="1:131" s="249" customFormat="1" ht="26.25" customHeight="1" x14ac:dyDescent="0.15">
      <c r="A34" s="268">
        <v>7</v>
      </c>
      <c r="B34" s="804" t="s">
        <v>413</v>
      </c>
      <c r="C34" s="805"/>
      <c r="D34" s="805"/>
      <c r="E34" s="805"/>
      <c r="F34" s="805"/>
      <c r="G34" s="805"/>
      <c r="H34" s="805"/>
      <c r="I34" s="805"/>
      <c r="J34" s="805"/>
      <c r="K34" s="805"/>
      <c r="L34" s="805"/>
      <c r="M34" s="805"/>
      <c r="N34" s="805"/>
      <c r="O34" s="805"/>
      <c r="P34" s="806"/>
      <c r="Q34" s="807">
        <v>5988</v>
      </c>
      <c r="R34" s="808"/>
      <c r="S34" s="808"/>
      <c r="T34" s="808"/>
      <c r="U34" s="808"/>
      <c r="V34" s="808">
        <v>6346</v>
      </c>
      <c r="W34" s="808"/>
      <c r="X34" s="808"/>
      <c r="Y34" s="808"/>
      <c r="Z34" s="808"/>
      <c r="AA34" s="808">
        <v>-359</v>
      </c>
      <c r="AB34" s="808"/>
      <c r="AC34" s="808"/>
      <c r="AD34" s="808"/>
      <c r="AE34" s="809"/>
      <c r="AF34" s="810">
        <v>84</v>
      </c>
      <c r="AG34" s="811"/>
      <c r="AH34" s="811"/>
      <c r="AI34" s="811"/>
      <c r="AJ34" s="812"/>
      <c r="AK34" s="879">
        <v>1456</v>
      </c>
      <c r="AL34" s="880"/>
      <c r="AM34" s="880"/>
      <c r="AN34" s="880"/>
      <c r="AO34" s="880"/>
      <c r="AP34" s="880">
        <v>1579</v>
      </c>
      <c r="AQ34" s="880"/>
      <c r="AR34" s="880"/>
      <c r="AS34" s="880"/>
      <c r="AT34" s="880"/>
      <c r="AU34" s="880">
        <v>1497</v>
      </c>
      <c r="AV34" s="880"/>
      <c r="AW34" s="880"/>
      <c r="AX34" s="880"/>
      <c r="AY34" s="880"/>
      <c r="AZ34" s="881" t="s">
        <v>522</v>
      </c>
      <c r="BA34" s="881"/>
      <c r="BB34" s="881"/>
      <c r="BC34" s="881"/>
      <c r="BD34" s="881"/>
      <c r="BE34" s="877" t="s">
        <v>414</v>
      </c>
      <c r="BF34" s="877"/>
      <c r="BG34" s="877"/>
      <c r="BH34" s="877"/>
      <c r="BI34" s="878"/>
      <c r="BJ34" s="254"/>
      <c r="BK34" s="254"/>
      <c r="BL34" s="254"/>
      <c r="BM34" s="254"/>
      <c r="BN34" s="254"/>
      <c r="BO34" s="267"/>
      <c r="BP34" s="267"/>
      <c r="BQ34" s="264">
        <v>28</v>
      </c>
      <c r="BR34" s="265"/>
      <c r="BS34" s="817"/>
      <c r="BT34" s="818"/>
      <c r="BU34" s="818"/>
      <c r="BV34" s="818"/>
      <c r="BW34" s="818"/>
      <c r="BX34" s="818"/>
      <c r="BY34" s="818"/>
      <c r="BZ34" s="818"/>
      <c r="CA34" s="818"/>
      <c r="CB34" s="818"/>
      <c r="CC34" s="818"/>
      <c r="CD34" s="818"/>
      <c r="CE34" s="818"/>
      <c r="CF34" s="818"/>
      <c r="CG34" s="819"/>
      <c r="CH34" s="830"/>
      <c r="CI34" s="831"/>
      <c r="CJ34" s="831"/>
      <c r="CK34" s="831"/>
      <c r="CL34" s="832"/>
      <c r="CM34" s="830"/>
      <c r="CN34" s="831"/>
      <c r="CO34" s="831"/>
      <c r="CP34" s="831"/>
      <c r="CQ34" s="832"/>
      <c r="CR34" s="830"/>
      <c r="CS34" s="831"/>
      <c r="CT34" s="831"/>
      <c r="CU34" s="831"/>
      <c r="CV34" s="832"/>
      <c r="CW34" s="830"/>
      <c r="CX34" s="831"/>
      <c r="CY34" s="831"/>
      <c r="CZ34" s="831"/>
      <c r="DA34" s="832"/>
      <c r="DB34" s="830"/>
      <c r="DC34" s="831"/>
      <c r="DD34" s="831"/>
      <c r="DE34" s="831"/>
      <c r="DF34" s="832"/>
      <c r="DG34" s="830"/>
      <c r="DH34" s="831"/>
      <c r="DI34" s="831"/>
      <c r="DJ34" s="831"/>
      <c r="DK34" s="832"/>
      <c r="DL34" s="830"/>
      <c r="DM34" s="831"/>
      <c r="DN34" s="831"/>
      <c r="DO34" s="831"/>
      <c r="DP34" s="832"/>
      <c r="DQ34" s="830"/>
      <c r="DR34" s="831"/>
      <c r="DS34" s="831"/>
      <c r="DT34" s="831"/>
      <c r="DU34" s="832"/>
      <c r="DV34" s="833"/>
      <c r="DW34" s="834"/>
      <c r="DX34" s="834"/>
      <c r="DY34" s="834"/>
      <c r="DZ34" s="835"/>
      <c r="EA34" s="248"/>
    </row>
    <row r="35" spans="1:131" s="249" customFormat="1" ht="26.25" customHeight="1" x14ac:dyDescent="0.15">
      <c r="A35" s="268">
        <v>8</v>
      </c>
      <c r="B35" s="804" t="s">
        <v>415</v>
      </c>
      <c r="C35" s="805"/>
      <c r="D35" s="805"/>
      <c r="E35" s="805"/>
      <c r="F35" s="805"/>
      <c r="G35" s="805"/>
      <c r="H35" s="805"/>
      <c r="I35" s="805"/>
      <c r="J35" s="805"/>
      <c r="K35" s="805"/>
      <c r="L35" s="805"/>
      <c r="M35" s="805"/>
      <c r="N35" s="805"/>
      <c r="O35" s="805"/>
      <c r="P35" s="806"/>
      <c r="Q35" s="807">
        <v>328</v>
      </c>
      <c r="R35" s="808"/>
      <c r="S35" s="808"/>
      <c r="T35" s="808"/>
      <c r="U35" s="808"/>
      <c r="V35" s="808">
        <v>328</v>
      </c>
      <c r="W35" s="808"/>
      <c r="X35" s="808"/>
      <c r="Y35" s="808"/>
      <c r="Z35" s="808"/>
      <c r="AA35" s="808" t="s">
        <v>522</v>
      </c>
      <c r="AB35" s="808"/>
      <c r="AC35" s="808"/>
      <c r="AD35" s="808"/>
      <c r="AE35" s="809"/>
      <c r="AF35" s="810" t="s">
        <v>416</v>
      </c>
      <c r="AG35" s="811"/>
      <c r="AH35" s="811"/>
      <c r="AI35" s="811"/>
      <c r="AJ35" s="812"/>
      <c r="AK35" s="879">
        <v>178</v>
      </c>
      <c r="AL35" s="880"/>
      <c r="AM35" s="880"/>
      <c r="AN35" s="880"/>
      <c r="AO35" s="880"/>
      <c r="AP35" s="880">
        <v>410</v>
      </c>
      <c r="AQ35" s="880"/>
      <c r="AR35" s="880"/>
      <c r="AS35" s="880"/>
      <c r="AT35" s="880"/>
      <c r="AU35" s="880">
        <v>195</v>
      </c>
      <c r="AV35" s="880"/>
      <c r="AW35" s="880"/>
      <c r="AX35" s="880"/>
      <c r="AY35" s="880"/>
      <c r="AZ35" s="881" t="s">
        <v>522</v>
      </c>
      <c r="BA35" s="881"/>
      <c r="BB35" s="881"/>
      <c r="BC35" s="881"/>
      <c r="BD35" s="881"/>
      <c r="BE35" s="877" t="s">
        <v>417</v>
      </c>
      <c r="BF35" s="877"/>
      <c r="BG35" s="877"/>
      <c r="BH35" s="877"/>
      <c r="BI35" s="878"/>
      <c r="BJ35" s="254"/>
      <c r="BK35" s="254"/>
      <c r="BL35" s="254"/>
      <c r="BM35" s="254"/>
      <c r="BN35" s="254"/>
      <c r="BO35" s="267"/>
      <c r="BP35" s="267"/>
      <c r="BQ35" s="264">
        <v>29</v>
      </c>
      <c r="BR35" s="265"/>
      <c r="BS35" s="817"/>
      <c r="BT35" s="818"/>
      <c r="BU35" s="818"/>
      <c r="BV35" s="818"/>
      <c r="BW35" s="818"/>
      <c r="BX35" s="818"/>
      <c r="BY35" s="818"/>
      <c r="BZ35" s="818"/>
      <c r="CA35" s="818"/>
      <c r="CB35" s="818"/>
      <c r="CC35" s="818"/>
      <c r="CD35" s="818"/>
      <c r="CE35" s="818"/>
      <c r="CF35" s="818"/>
      <c r="CG35" s="819"/>
      <c r="CH35" s="830"/>
      <c r="CI35" s="831"/>
      <c r="CJ35" s="831"/>
      <c r="CK35" s="831"/>
      <c r="CL35" s="832"/>
      <c r="CM35" s="830"/>
      <c r="CN35" s="831"/>
      <c r="CO35" s="831"/>
      <c r="CP35" s="831"/>
      <c r="CQ35" s="832"/>
      <c r="CR35" s="830"/>
      <c r="CS35" s="831"/>
      <c r="CT35" s="831"/>
      <c r="CU35" s="831"/>
      <c r="CV35" s="832"/>
      <c r="CW35" s="830"/>
      <c r="CX35" s="831"/>
      <c r="CY35" s="831"/>
      <c r="CZ35" s="831"/>
      <c r="DA35" s="832"/>
      <c r="DB35" s="830"/>
      <c r="DC35" s="831"/>
      <c r="DD35" s="831"/>
      <c r="DE35" s="831"/>
      <c r="DF35" s="832"/>
      <c r="DG35" s="830"/>
      <c r="DH35" s="831"/>
      <c r="DI35" s="831"/>
      <c r="DJ35" s="831"/>
      <c r="DK35" s="832"/>
      <c r="DL35" s="830"/>
      <c r="DM35" s="831"/>
      <c r="DN35" s="831"/>
      <c r="DO35" s="831"/>
      <c r="DP35" s="832"/>
      <c r="DQ35" s="830"/>
      <c r="DR35" s="831"/>
      <c r="DS35" s="831"/>
      <c r="DT35" s="831"/>
      <c r="DU35" s="832"/>
      <c r="DV35" s="833"/>
      <c r="DW35" s="834"/>
      <c r="DX35" s="834"/>
      <c r="DY35" s="834"/>
      <c r="DZ35" s="835"/>
      <c r="EA35" s="248"/>
    </row>
    <row r="36" spans="1:131" s="249" customFormat="1" ht="26.25" customHeight="1" x14ac:dyDescent="0.15">
      <c r="A36" s="268">
        <v>9</v>
      </c>
      <c r="B36" s="804"/>
      <c r="C36" s="805"/>
      <c r="D36" s="805"/>
      <c r="E36" s="805"/>
      <c r="F36" s="805"/>
      <c r="G36" s="805"/>
      <c r="H36" s="805"/>
      <c r="I36" s="805"/>
      <c r="J36" s="805"/>
      <c r="K36" s="805"/>
      <c r="L36" s="805"/>
      <c r="M36" s="805"/>
      <c r="N36" s="805"/>
      <c r="O36" s="805"/>
      <c r="P36" s="806"/>
      <c r="Q36" s="807"/>
      <c r="R36" s="808"/>
      <c r="S36" s="808"/>
      <c r="T36" s="808"/>
      <c r="U36" s="808"/>
      <c r="V36" s="808"/>
      <c r="W36" s="808"/>
      <c r="X36" s="808"/>
      <c r="Y36" s="808"/>
      <c r="Z36" s="808"/>
      <c r="AA36" s="808"/>
      <c r="AB36" s="808"/>
      <c r="AC36" s="808"/>
      <c r="AD36" s="808"/>
      <c r="AE36" s="809"/>
      <c r="AF36" s="810"/>
      <c r="AG36" s="811"/>
      <c r="AH36" s="811"/>
      <c r="AI36" s="811"/>
      <c r="AJ36" s="812"/>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4"/>
      <c r="BK36" s="254"/>
      <c r="BL36" s="254"/>
      <c r="BM36" s="254"/>
      <c r="BN36" s="254"/>
      <c r="BO36" s="267"/>
      <c r="BP36" s="267"/>
      <c r="BQ36" s="264">
        <v>30</v>
      </c>
      <c r="BR36" s="265"/>
      <c r="BS36" s="817"/>
      <c r="BT36" s="818"/>
      <c r="BU36" s="818"/>
      <c r="BV36" s="818"/>
      <c r="BW36" s="818"/>
      <c r="BX36" s="818"/>
      <c r="BY36" s="818"/>
      <c r="BZ36" s="818"/>
      <c r="CA36" s="818"/>
      <c r="CB36" s="818"/>
      <c r="CC36" s="818"/>
      <c r="CD36" s="818"/>
      <c r="CE36" s="818"/>
      <c r="CF36" s="818"/>
      <c r="CG36" s="819"/>
      <c r="CH36" s="830"/>
      <c r="CI36" s="831"/>
      <c r="CJ36" s="831"/>
      <c r="CK36" s="831"/>
      <c r="CL36" s="832"/>
      <c r="CM36" s="830"/>
      <c r="CN36" s="831"/>
      <c r="CO36" s="831"/>
      <c r="CP36" s="831"/>
      <c r="CQ36" s="832"/>
      <c r="CR36" s="830"/>
      <c r="CS36" s="831"/>
      <c r="CT36" s="831"/>
      <c r="CU36" s="831"/>
      <c r="CV36" s="832"/>
      <c r="CW36" s="830"/>
      <c r="CX36" s="831"/>
      <c r="CY36" s="831"/>
      <c r="CZ36" s="831"/>
      <c r="DA36" s="832"/>
      <c r="DB36" s="830"/>
      <c r="DC36" s="831"/>
      <c r="DD36" s="831"/>
      <c r="DE36" s="831"/>
      <c r="DF36" s="832"/>
      <c r="DG36" s="830"/>
      <c r="DH36" s="831"/>
      <c r="DI36" s="831"/>
      <c r="DJ36" s="831"/>
      <c r="DK36" s="832"/>
      <c r="DL36" s="830"/>
      <c r="DM36" s="831"/>
      <c r="DN36" s="831"/>
      <c r="DO36" s="831"/>
      <c r="DP36" s="832"/>
      <c r="DQ36" s="830"/>
      <c r="DR36" s="831"/>
      <c r="DS36" s="831"/>
      <c r="DT36" s="831"/>
      <c r="DU36" s="832"/>
      <c r="DV36" s="833"/>
      <c r="DW36" s="834"/>
      <c r="DX36" s="834"/>
      <c r="DY36" s="834"/>
      <c r="DZ36" s="835"/>
      <c r="EA36" s="248"/>
    </row>
    <row r="37" spans="1:131" s="249" customFormat="1" ht="26.25" customHeight="1" x14ac:dyDescent="0.15">
      <c r="A37" s="268">
        <v>10</v>
      </c>
      <c r="B37" s="804"/>
      <c r="C37" s="805"/>
      <c r="D37" s="805"/>
      <c r="E37" s="805"/>
      <c r="F37" s="805"/>
      <c r="G37" s="805"/>
      <c r="H37" s="805"/>
      <c r="I37" s="805"/>
      <c r="J37" s="805"/>
      <c r="K37" s="805"/>
      <c r="L37" s="805"/>
      <c r="M37" s="805"/>
      <c r="N37" s="805"/>
      <c r="O37" s="805"/>
      <c r="P37" s="806"/>
      <c r="Q37" s="807"/>
      <c r="R37" s="808"/>
      <c r="S37" s="808"/>
      <c r="T37" s="808"/>
      <c r="U37" s="808"/>
      <c r="V37" s="808"/>
      <c r="W37" s="808"/>
      <c r="X37" s="808"/>
      <c r="Y37" s="808"/>
      <c r="Z37" s="808"/>
      <c r="AA37" s="808"/>
      <c r="AB37" s="808"/>
      <c r="AC37" s="808"/>
      <c r="AD37" s="808"/>
      <c r="AE37" s="809"/>
      <c r="AF37" s="810"/>
      <c r="AG37" s="811"/>
      <c r="AH37" s="811"/>
      <c r="AI37" s="811"/>
      <c r="AJ37" s="812"/>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4"/>
      <c r="BK37" s="254"/>
      <c r="BL37" s="254"/>
      <c r="BM37" s="254"/>
      <c r="BN37" s="254"/>
      <c r="BO37" s="267"/>
      <c r="BP37" s="267"/>
      <c r="BQ37" s="264">
        <v>31</v>
      </c>
      <c r="BR37" s="265"/>
      <c r="BS37" s="817"/>
      <c r="BT37" s="818"/>
      <c r="BU37" s="818"/>
      <c r="BV37" s="818"/>
      <c r="BW37" s="818"/>
      <c r="BX37" s="818"/>
      <c r="BY37" s="818"/>
      <c r="BZ37" s="818"/>
      <c r="CA37" s="818"/>
      <c r="CB37" s="818"/>
      <c r="CC37" s="818"/>
      <c r="CD37" s="818"/>
      <c r="CE37" s="818"/>
      <c r="CF37" s="818"/>
      <c r="CG37" s="819"/>
      <c r="CH37" s="830"/>
      <c r="CI37" s="831"/>
      <c r="CJ37" s="831"/>
      <c r="CK37" s="831"/>
      <c r="CL37" s="832"/>
      <c r="CM37" s="830"/>
      <c r="CN37" s="831"/>
      <c r="CO37" s="831"/>
      <c r="CP37" s="831"/>
      <c r="CQ37" s="832"/>
      <c r="CR37" s="830"/>
      <c r="CS37" s="831"/>
      <c r="CT37" s="831"/>
      <c r="CU37" s="831"/>
      <c r="CV37" s="832"/>
      <c r="CW37" s="830"/>
      <c r="CX37" s="831"/>
      <c r="CY37" s="831"/>
      <c r="CZ37" s="831"/>
      <c r="DA37" s="832"/>
      <c r="DB37" s="830"/>
      <c r="DC37" s="831"/>
      <c r="DD37" s="831"/>
      <c r="DE37" s="831"/>
      <c r="DF37" s="832"/>
      <c r="DG37" s="830"/>
      <c r="DH37" s="831"/>
      <c r="DI37" s="831"/>
      <c r="DJ37" s="831"/>
      <c r="DK37" s="832"/>
      <c r="DL37" s="830"/>
      <c r="DM37" s="831"/>
      <c r="DN37" s="831"/>
      <c r="DO37" s="831"/>
      <c r="DP37" s="832"/>
      <c r="DQ37" s="830"/>
      <c r="DR37" s="831"/>
      <c r="DS37" s="831"/>
      <c r="DT37" s="831"/>
      <c r="DU37" s="832"/>
      <c r="DV37" s="833"/>
      <c r="DW37" s="834"/>
      <c r="DX37" s="834"/>
      <c r="DY37" s="834"/>
      <c r="DZ37" s="835"/>
      <c r="EA37" s="248"/>
    </row>
    <row r="38" spans="1:131" s="249" customFormat="1" ht="26.25" customHeight="1" x14ac:dyDescent="0.15">
      <c r="A38" s="268">
        <v>11</v>
      </c>
      <c r="B38" s="804"/>
      <c r="C38" s="805"/>
      <c r="D38" s="805"/>
      <c r="E38" s="805"/>
      <c r="F38" s="805"/>
      <c r="G38" s="805"/>
      <c r="H38" s="805"/>
      <c r="I38" s="805"/>
      <c r="J38" s="805"/>
      <c r="K38" s="805"/>
      <c r="L38" s="805"/>
      <c r="M38" s="805"/>
      <c r="N38" s="805"/>
      <c r="O38" s="805"/>
      <c r="P38" s="806"/>
      <c r="Q38" s="807"/>
      <c r="R38" s="808"/>
      <c r="S38" s="808"/>
      <c r="T38" s="808"/>
      <c r="U38" s="808"/>
      <c r="V38" s="808"/>
      <c r="W38" s="808"/>
      <c r="X38" s="808"/>
      <c r="Y38" s="808"/>
      <c r="Z38" s="808"/>
      <c r="AA38" s="808"/>
      <c r="AB38" s="808"/>
      <c r="AC38" s="808"/>
      <c r="AD38" s="808"/>
      <c r="AE38" s="809"/>
      <c r="AF38" s="810"/>
      <c r="AG38" s="811"/>
      <c r="AH38" s="811"/>
      <c r="AI38" s="811"/>
      <c r="AJ38" s="812"/>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4"/>
      <c r="BK38" s="254"/>
      <c r="BL38" s="254"/>
      <c r="BM38" s="254"/>
      <c r="BN38" s="254"/>
      <c r="BO38" s="267"/>
      <c r="BP38" s="267"/>
      <c r="BQ38" s="264">
        <v>32</v>
      </c>
      <c r="BR38" s="265"/>
      <c r="BS38" s="817"/>
      <c r="BT38" s="818"/>
      <c r="BU38" s="818"/>
      <c r="BV38" s="818"/>
      <c r="BW38" s="818"/>
      <c r="BX38" s="818"/>
      <c r="BY38" s="818"/>
      <c r="BZ38" s="818"/>
      <c r="CA38" s="818"/>
      <c r="CB38" s="818"/>
      <c r="CC38" s="818"/>
      <c r="CD38" s="818"/>
      <c r="CE38" s="818"/>
      <c r="CF38" s="818"/>
      <c r="CG38" s="819"/>
      <c r="CH38" s="830"/>
      <c r="CI38" s="831"/>
      <c r="CJ38" s="831"/>
      <c r="CK38" s="831"/>
      <c r="CL38" s="832"/>
      <c r="CM38" s="830"/>
      <c r="CN38" s="831"/>
      <c r="CO38" s="831"/>
      <c r="CP38" s="831"/>
      <c r="CQ38" s="832"/>
      <c r="CR38" s="830"/>
      <c r="CS38" s="831"/>
      <c r="CT38" s="831"/>
      <c r="CU38" s="831"/>
      <c r="CV38" s="832"/>
      <c r="CW38" s="830"/>
      <c r="CX38" s="831"/>
      <c r="CY38" s="831"/>
      <c r="CZ38" s="831"/>
      <c r="DA38" s="832"/>
      <c r="DB38" s="830"/>
      <c r="DC38" s="831"/>
      <c r="DD38" s="831"/>
      <c r="DE38" s="831"/>
      <c r="DF38" s="832"/>
      <c r="DG38" s="830"/>
      <c r="DH38" s="831"/>
      <c r="DI38" s="831"/>
      <c r="DJ38" s="831"/>
      <c r="DK38" s="832"/>
      <c r="DL38" s="830"/>
      <c r="DM38" s="831"/>
      <c r="DN38" s="831"/>
      <c r="DO38" s="831"/>
      <c r="DP38" s="832"/>
      <c r="DQ38" s="830"/>
      <c r="DR38" s="831"/>
      <c r="DS38" s="831"/>
      <c r="DT38" s="831"/>
      <c r="DU38" s="832"/>
      <c r="DV38" s="833"/>
      <c r="DW38" s="834"/>
      <c r="DX38" s="834"/>
      <c r="DY38" s="834"/>
      <c r="DZ38" s="835"/>
      <c r="EA38" s="248"/>
    </row>
    <row r="39" spans="1:131" s="249" customFormat="1" ht="26.25" customHeight="1" x14ac:dyDescent="0.15">
      <c r="A39" s="268">
        <v>12</v>
      </c>
      <c r="B39" s="804"/>
      <c r="C39" s="805"/>
      <c r="D39" s="805"/>
      <c r="E39" s="805"/>
      <c r="F39" s="805"/>
      <c r="G39" s="805"/>
      <c r="H39" s="805"/>
      <c r="I39" s="805"/>
      <c r="J39" s="805"/>
      <c r="K39" s="805"/>
      <c r="L39" s="805"/>
      <c r="M39" s="805"/>
      <c r="N39" s="805"/>
      <c r="O39" s="805"/>
      <c r="P39" s="806"/>
      <c r="Q39" s="807"/>
      <c r="R39" s="808"/>
      <c r="S39" s="808"/>
      <c r="T39" s="808"/>
      <c r="U39" s="808"/>
      <c r="V39" s="808"/>
      <c r="W39" s="808"/>
      <c r="X39" s="808"/>
      <c r="Y39" s="808"/>
      <c r="Z39" s="808"/>
      <c r="AA39" s="808"/>
      <c r="AB39" s="808"/>
      <c r="AC39" s="808"/>
      <c r="AD39" s="808"/>
      <c r="AE39" s="809"/>
      <c r="AF39" s="810"/>
      <c r="AG39" s="811"/>
      <c r="AH39" s="811"/>
      <c r="AI39" s="811"/>
      <c r="AJ39" s="812"/>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4"/>
      <c r="BK39" s="254"/>
      <c r="BL39" s="254"/>
      <c r="BM39" s="254"/>
      <c r="BN39" s="254"/>
      <c r="BO39" s="267"/>
      <c r="BP39" s="267"/>
      <c r="BQ39" s="264">
        <v>33</v>
      </c>
      <c r="BR39" s="265"/>
      <c r="BS39" s="817"/>
      <c r="BT39" s="818"/>
      <c r="BU39" s="818"/>
      <c r="BV39" s="818"/>
      <c r="BW39" s="818"/>
      <c r="BX39" s="818"/>
      <c r="BY39" s="818"/>
      <c r="BZ39" s="818"/>
      <c r="CA39" s="818"/>
      <c r="CB39" s="818"/>
      <c r="CC39" s="818"/>
      <c r="CD39" s="818"/>
      <c r="CE39" s="818"/>
      <c r="CF39" s="818"/>
      <c r="CG39" s="819"/>
      <c r="CH39" s="830"/>
      <c r="CI39" s="831"/>
      <c r="CJ39" s="831"/>
      <c r="CK39" s="831"/>
      <c r="CL39" s="832"/>
      <c r="CM39" s="830"/>
      <c r="CN39" s="831"/>
      <c r="CO39" s="831"/>
      <c r="CP39" s="831"/>
      <c r="CQ39" s="832"/>
      <c r="CR39" s="830"/>
      <c r="CS39" s="831"/>
      <c r="CT39" s="831"/>
      <c r="CU39" s="831"/>
      <c r="CV39" s="832"/>
      <c r="CW39" s="830"/>
      <c r="CX39" s="831"/>
      <c r="CY39" s="831"/>
      <c r="CZ39" s="831"/>
      <c r="DA39" s="832"/>
      <c r="DB39" s="830"/>
      <c r="DC39" s="831"/>
      <c r="DD39" s="831"/>
      <c r="DE39" s="831"/>
      <c r="DF39" s="832"/>
      <c r="DG39" s="830"/>
      <c r="DH39" s="831"/>
      <c r="DI39" s="831"/>
      <c r="DJ39" s="831"/>
      <c r="DK39" s="832"/>
      <c r="DL39" s="830"/>
      <c r="DM39" s="831"/>
      <c r="DN39" s="831"/>
      <c r="DO39" s="831"/>
      <c r="DP39" s="832"/>
      <c r="DQ39" s="830"/>
      <c r="DR39" s="831"/>
      <c r="DS39" s="831"/>
      <c r="DT39" s="831"/>
      <c r="DU39" s="832"/>
      <c r="DV39" s="833"/>
      <c r="DW39" s="834"/>
      <c r="DX39" s="834"/>
      <c r="DY39" s="834"/>
      <c r="DZ39" s="835"/>
      <c r="EA39" s="248"/>
    </row>
    <row r="40" spans="1:131" s="249" customFormat="1" ht="26.25" customHeight="1" x14ac:dyDescent="0.15">
      <c r="A40" s="263">
        <v>13</v>
      </c>
      <c r="B40" s="804"/>
      <c r="C40" s="805"/>
      <c r="D40" s="805"/>
      <c r="E40" s="805"/>
      <c r="F40" s="805"/>
      <c r="G40" s="805"/>
      <c r="H40" s="805"/>
      <c r="I40" s="805"/>
      <c r="J40" s="805"/>
      <c r="K40" s="805"/>
      <c r="L40" s="805"/>
      <c r="M40" s="805"/>
      <c r="N40" s="805"/>
      <c r="O40" s="805"/>
      <c r="P40" s="806"/>
      <c r="Q40" s="807"/>
      <c r="R40" s="808"/>
      <c r="S40" s="808"/>
      <c r="T40" s="808"/>
      <c r="U40" s="808"/>
      <c r="V40" s="808"/>
      <c r="W40" s="808"/>
      <c r="X40" s="808"/>
      <c r="Y40" s="808"/>
      <c r="Z40" s="808"/>
      <c r="AA40" s="808"/>
      <c r="AB40" s="808"/>
      <c r="AC40" s="808"/>
      <c r="AD40" s="808"/>
      <c r="AE40" s="809"/>
      <c r="AF40" s="810"/>
      <c r="AG40" s="811"/>
      <c r="AH40" s="811"/>
      <c r="AI40" s="811"/>
      <c r="AJ40" s="812"/>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4"/>
      <c r="BK40" s="254"/>
      <c r="BL40" s="254"/>
      <c r="BM40" s="254"/>
      <c r="BN40" s="254"/>
      <c r="BO40" s="267"/>
      <c r="BP40" s="267"/>
      <c r="BQ40" s="264">
        <v>34</v>
      </c>
      <c r="BR40" s="265"/>
      <c r="BS40" s="817"/>
      <c r="BT40" s="818"/>
      <c r="BU40" s="818"/>
      <c r="BV40" s="818"/>
      <c r="BW40" s="818"/>
      <c r="BX40" s="818"/>
      <c r="BY40" s="818"/>
      <c r="BZ40" s="818"/>
      <c r="CA40" s="818"/>
      <c r="CB40" s="818"/>
      <c r="CC40" s="818"/>
      <c r="CD40" s="818"/>
      <c r="CE40" s="818"/>
      <c r="CF40" s="818"/>
      <c r="CG40" s="819"/>
      <c r="CH40" s="830"/>
      <c r="CI40" s="831"/>
      <c r="CJ40" s="831"/>
      <c r="CK40" s="831"/>
      <c r="CL40" s="832"/>
      <c r="CM40" s="830"/>
      <c r="CN40" s="831"/>
      <c r="CO40" s="831"/>
      <c r="CP40" s="831"/>
      <c r="CQ40" s="832"/>
      <c r="CR40" s="830"/>
      <c r="CS40" s="831"/>
      <c r="CT40" s="831"/>
      <c r="CU40" s="831"/>
      <c r="CV40" s="832"/>
      <c r="CW40" s="830"/>
      <c r="CX40" s="831"/>
      <c r="CY40" s="831"/>
      <c r="CZ40" s="831"/>
      <c r="DA40" s="832"/>
      <c r="DB40" s="830"/>
      <c r="DC40" s="831"/>
      <c r="DD40" s="831"/>
      <c r="DE40" s="831"/>
      <c r="DF40" s="832"/>
      <c r="DG40" s="830"/>
      <c r="DH40" s="831"/>
      <c r="DI40" s="831"/>
      <c r="DJ40" s="831"/>
      <c r="DK40" s="832"/>
      <c r="DL40" s="830"/>
      <c r="DM40" s="831"/>
      <c r="DN40" s="831"/>
      <c r="DO40" s="831"/>
      <c r="DP40" s="832"/>
      <c r="DQ40" s="830"/>
      <c r="DR40" s="831"/>
      <c r="DS40" s="831"/>
      <c r="DT40" s="831"/>
      <c r="DU40" s="832"/>
      <c r="DV40" s="833"/>
      <c r="DW40" s="834"/>
      <c r="DX40" s="834"/>
      <c r="DY40" s="834"/>
      <c r="DZ40" s="835"/>
      <c r="EA40" s="248"/>
    </row>
    <row r="41" spans="1:131" s="249" customFormat="1" ht="26.25" customHeight="1" x14ac:dyDescent="0.15">
      <c r="A41" s="263">
        <v>14</v>
      </c>
      <c r="B41" s="804"/>
      <c r="C41" s="805"/>
      <c r="D41" s="805"/>
      <c r="E41" s="805"/>
      <c r="F41" s="805"/>
      <c r="G41" s="805"/>
      <c r="H41" s="805"/>
      <c r="I41" s="805"/>
      <c r="J41" s="805"/>
      <c r="K41" s="805"/>
      <c r="L41" s="805"/>
      <c r="M41" s="805"/>
      <c r="N41" s="805"/>
      <c r="O41" s="805"/>
      <c r="P41" s="806"/>
      <c r="Q41" s="807"/>
      <c r="R41" s="808"/>
      <c r="S41" s="808"/>
      <c r="T41" s="808"/>
      <c r="U41" s="808"/>
      <c r="V41" s="808"/>
      <c r="W41" s="808"/>
      <c r="X41" s="808"/>
      <c r="Y41" s="808"/>
      <c r="Z41" s="808"/>
      <c r="AA41" s="808"/>
      <c r="AB41" s="808"/>
      <c r="AC41" s="808"/>
      <c r="AD41" s="808"/>
      <c r="AE41" s="809"/>
      <c r="AF41" s="810"/>
      <c r="AG41" s="811"/>
      <c r="AH41" s="811"/>
      <c r="AI41" s="811"/>
      <c r="AJ41" s="812"/>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4"/>
      <c r="BK41" s="254"/>
      <c r="BL41" s="254"/>
      <c r="BM41" s="254"/>
      <c r="BN41" s="254"/>
      <c r="BO41" s="267"/>
      <c r="BP41" s="267"/>
      <c r="BQ41" s="264">
        <v>35</v>
      </c>
      <c r="BR41" s="265"/>
      <c r="BS41" s="817"/>
      <c r="BT41" s="818"/>
      <c r="BU41" s="818"/>
      <c r="BV41" s="818"/>
      <c r="BW41" s="818"/>
      <c r="BX41" s="818"/>
      <c r="BY41" s="818"/>
      <c r="BZ41" s="818"/>
      <c r="CA41" s="818"/>
      <c r="CB41" s="818"/>
      <c r="CC41" s="818"/>
      <c r="CD41" s="818"/>
      <c r="CE41" s="818"/>
      <c r="CF41" s="818"/>
      <c r="CG41" s="819"/>
      <c r="CH41" s="830"/>
      <c r="CI41" s="831"/>
      <c r="CJ41" s="831"/>
      <c r="CK41" s="831"/>
      <c r="CL41" s="832"/>
      <c r="CM41" s="830"/>
      <c r="CN41" s="831"/>
      <c r="CO41" s="831"/>
      <c r="CP41" s="831"/>
      <c r="CQ41" s="832"/>
      <c r="CR41" s="830"/>
      <c r="CS41" s="831"/>
      <c r="CT41" s="831"/>
      <c r="CU41" s="831"/>
      <c r="CV41" s="832"/>
      <c r="CW41" s="830"/>
      <c r="CX41" s="831"/>
      <c r="CY41" s="831"/>
      <c r="CZ41" s="831"/>
      <c r="DA41" s="832"/>
      <c r="DB41" s="830"/>
      <c r="DC41" s="831"/>
      <c r="DD41" s="831"/>
      <c r="DE41" s="831"/>
      <c r="DF41" s="832"/>
      <c r="DG41" s="830"/>
      <c r="DH41" s="831"/>
      <c r="DI41" s="831"/>
      <c r="DJ41" s="831"/>
      <c r="DK41" s="832"/>
      <c r="DL41" s="830"/>
      <c r="DM41" s="831"/>
      <c r="DN41" s="831"/>
      <c r="DO41" s="831"/>
      <c r="DP41" s="832"/>
      <c r="DQ41" s="830"/>
      <c r="DR41" s="831"/>
      <c r="DS41" s="831"/>
      <c r="DT41" s="831"/>
      <c r="DU41" s="832"/>
      <c r="DV41" s="833"/>
      <c r="DW41" s="834"/>
      <c r="DX41" s="834"/>
      <c r="DY41" s="834"/>
      <c r="DZ41" s="835"/>
      <c r="EA41" s="248"/>
    </row>
    <row r="42" spans="1:131" s="249" customFormat="1" ht="26.25" customHeight="1" x14ac:dyDescent="0.15">
      <c r="A42" s="263">
        <v>15</v>
      </c>
      <c r="B42" s="804"/>
      <c r="C42" s="805"/>
      <c r="D42" s="805"/>
      <c r="E42" s="805"/>
      <c r="F42" s="805"/>
      <c r="G42" s="805"/>
      <c r="H42" s="805"/>
      <c r="I42" s="805"/>
      <c r="J42" s="805"/>
      <c r="K42" s="805"/>
      <c r="L42" s="805"/>
      <c r="M42" s="805"/>
      <c r="N42" s="805"/>
      <c r="O42" s="805"/>
      <c r="P42" s="806"/>
      <c r="Q42" s="807"/>
      <c r="R42" s="808"/>
      <c r="S42" s="808"/>
      <c r="T42" s="808"/>
      <c r="U42" s="808"/>
      <c r="V42" s="808"/>
      <c r="W42" s="808"/>
      <c r="X42" s="808"/>
      <c r="Y42" s="808"/>
      <c r="Z42" s="808"/>
      <c r="AA42" s="808"/>
      <c r="AB42" s="808"/>
      <c r="AC42" s="808"/>
      <c r="AD42" s="808"/>
      <c r="AE42" s="809"/>
      <c r="AF42" s="810"/>
      <c r="AG42" s="811"/>
      <c r="AH42" s="811"/>
      <c r="AI42" s="811"/>
      <c r="AJ42" s="812"/>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4"/>
      <c r="BK42" s="254"/>
      <c r="BL42" s="254"/>
      <c r="BM42" s="254"/>
      <c r="BN42" s="254"/>
      <c r="BO42" s="267"/>
      <c r="BP42" s="267"/>
      <c r="BQ42" s="264">
        <v>36</v>
      </c>
      <c r="BR42" s="265"/>
      <c r="BS42" s="817"/>
      <c r="BT42" s="818"/>
      <c r="BU42" s="818"/>
      <c r="BV42" s="818"/>
      <c r="BW42" s="818"/>
      <c r="BX42" s="818"/>
      <c r="BY42" s="818"/>
      <c r="BZ42" s="818"/>
      <c r="CA42" s="818"/>
      <c r="CB42" s="818"/>
      <c r="CC42" s="818"/>
      <c r="CD42" s="818"/>
      <c r="CE42" s="818"/>
      <c r="CF42" s="818"/>
      <c r="CG42" s="819"/>
      <c r="CH42" s="830"/>
      <c r="CI42" s="831"/>
      <c r="CJ42" s="831"/>
      <c r="CK42" s="831"/>
      <c r="CL42" s="832"/>
      <c r="CM42" s="830"/>
      <c r="CN42" s="831"/>
      <c r="CO42" s="831"/>
      <c r="CP42" s="831"/>
      <c r="CQ42" s="832"/>
      <c r="CR42" s="830"/>
      <c r="CS42" s="831"/>
      <c r="CT42" s="831"/>
      <c r="CU42" s="831"/>
      <c r="CV42" s="832"/>
      <c r="CW42" s="830"/>
      <c r="CX42" s="831"/>
      <c r="CY42" s="831"/>
      <c r="CZ42" s="831"/>
      <c r="DA42" s="832"/>
      <c r="DB42" s="830"/>
      <c r="DC42" s="831"/>
      <c r="DD42" s="831"/>
      <c r="DE42" s="831"/>
      <c r="DF42" s="832"/>
      <c r="DG42" s="830"/>
      <c r="DH42" s="831"/>
      <c r="DI42" s="831"/>
      <c r="DJ42" s="831"/>
      <c r="DK42" s="832"/>
      <c r="DL42" s="830"/>
      <c r="DM42" s="831"/>
      <c r="DN42" s="831"/>
      <c r="DO42" s="831"/>
      <c r="DP42" s="832"/>
      <c r="DQ42" s="830"/>
      <c r="DR42" s="831"/>
      <c r="DS42" s="831"/>
      <c r="DT42" s="831"/>
      <c r="DU42" s="832"/>
      <c r="DV42" s="833"/>
      <c r="DW42" s="834"/>
      <c r="DX42" s="834"/>
      <c r="DY42" s="834"/>
      <c r="DZ42" s="835"/>
      <c r="EA42" s="248"/>
    </row>
    <row r="43" spans="1:131" s="249" customFormat="1" ht="26.25" customHeight="1" x14ac:dyDescent="0.15">
      <c r="A43" s="263">
        <v>16</v>
      </c>
      <c r="B43" s="804"/>
      <c r="C43" s="805"/>
      <c r="D43" s="805"/>
      <c r="E43" s="805"/>
      <c r="F43" s="805"/>
      <c r="G43" s="805"/>
      <c r="H43" s="805"/>
      <c r="I43" s="805"/>
      <c r="J43" s="805"/>
      <c r="K43" s="805"/>
      <c r="L43" s="805"/>
      <c r="M43" s="805"/>
      <c r="N43" s="805"/>
      <c r="O43" s="805"/>
      <c r="P43" s="806"/>
      <c r="Q43" s="807"/>
      <c r="R43" s="808"/>
      <c r="S43" s="808"/>
      <c r="T43" s="808"/>
      <c r="U43" s="808"/>
      <c r="V43" s="808"/>
      <c r="W43" s="808"/>
      <c r="X43" s="808"/>
      <c r="Y43" s="808"/>
      <c r="Z43" s="808"/>
      <c r="AA43" s="808"/>
      <c r="AB43" s="808"/>
      <c r="AC43" s="808"/>
      <c r="AD43" s="808"/>
      <c r="AE43" s="809"/>
      <c r="AF43" s="810"/>
      <c r="AG43" s="811"/>
      <c r="AH43" s="811"/>
      <c r="AI43" s="811"/>
      <c r="AJ43" s="812"/>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4"/>
      <c r="BK43" s="254"/>
      <c r="BL43" s="254"/>
      <c r="BM43" s="254"/>
      <c r="BN43" s="254"/>
      <c r="BO43" s="267"/>
      <c r="BP43" s="267"/>
      <c r="BQ43" s="264">
        <v>37</v>
      </c>
      <c r="BR43" s="265"/>
      <c r="BS43" s="817"/>
      <c r="BT43" s="818"/>
      <c r="BU43" s="818"/>
      <c r="BV43" s="818"/>
      <c r="BW43" s="818"/>
      <c r="BX43" s="818"/>
      <c r="BY43" s="818"/>
      <c r="BZ43" s="818"/>
      <c r="CA43" s="818"/>
      <c r="CB43" s="818"/>
      <c r="CC43" s="818"/>
      <c r="CD43" s="818"/>
      <c r="CE43" s="818"/>
      <c r="CF43" s="818"/>
      <c r="CG43" s="819"/>
      <c r="CH43" s="830"/>
      <c r="CI43" s="831"/>
      <c r="CJ43" s="831"/>
      <c r="CK43" s="831"/>
      <c r="CL43" s="832"/>
      <c r="CM43" s="830"/>
      <c r="CN43" s="831"/>
      <c r="CO43" s="831"/>
      <c r="CP43" s="831"/>
      <c r="CQ43" s="832"/>
      <c r="CR43" s="830"/>
      <c r="CS43" s="831"/>
      <c r="CT43" s="831"/>
      <c r="CU43" s="831"/>
      <c r="CV43" s="832"/>
      <c r="CW43" s="830"/>
      <c r="CX43" s="831"/>
      <c r="CY43" s="831"/>
      <c r="CZ43" s="831"/>
      <c r="DA43" s="832"/>
      <c r="DB43" s="830"/>
      <c r="DC43" s="831"/>
      <c r="DD43" s="831"/>
      <c r="DE43" s="831"/>
      <c r="DF43" s="832"/>
      <c r="DG43" s="830"/>
      <c r="DH43" s="831"/>
      <c r="DI43" s="831"/>
      <c r="DJ43" s="831"/>
      <c r="DK43" s="832"/>
      <c r="DL43" s="830"/>
      <c r="DM43" s="831"/>
      <c r="DN43" s="831"/>
      <c r="DO43" s="831"/>
      <c r="DP43" s="832"/>
      <c r="DQ43" s="830"/>
      <c r="DR43" s="831"/>
      <c r="DS43" s="831"/>
      <c r="DT43" s="831"/>
      <c r="DU43" s="832"/>
      <c r="DV43" s="833"/>
      <c r="DW43" s="834"/>
      <c r="DX43" s="834"/>
      <c r="DY43" s="834"/>
      <c r="DZ43" s="835"/>
      <c r="EA43" s="248"/>
    </row>
    <row r="44" spans="1:131" s="249" customFormat="1" ht="26.25" customHeight="1" x14ac:dyDescent="0.15">
      <c r="A44" s="263">
        <v>17</v>
      </c>
      <c r="B44" s="804"/>
      <c r="C44" s="805"/>
      <c r="D44" s="805"/>
      <c r="E44" s="805"/>
      <c r="F44" s="805"/>
      <c r="G44" s="805"/>
      <c r="H44" s="805"/>
      <c r="I44" s="805"/>
      <c r="J44" s="805"/>
      <c r="K44" s="805"/>
      <c r="L44" s="805"/>
      <c r="M44" s="805"/>
      <c r="N44" s="805"/>
      <c r="O44" s="805"/>
      <c r="P44" s="806"/>
      <c r="Q44" s="807"/>
      <c r="R44" s="808"/>
      <c r="S44" s="808"/>
      <c r="T44" s="808"/>
      <c r="U44" s="808"/>
      <c r="V44" s="808"/>
      <c r="W44" s="808"/>
      <c r="X44" s="808"/>
      <c r="Y44" s="808"/>
      <c r="Z44" s="808"/>
      <c r="AA44" s="808"/>
      <c r="AB44" s="808"/>
      <c r="AC44" s="808"/>
      <c r="AD44" s="808"/>
      <c r="AE44" s="809"/>
      <c r="AF44" s="810"/>
      <c r="AG44" s="811"/>
      <c r="AH44" s="811"/>
      <c r="AI44" s="811"/>
      <c r="AJ44" s="812"/>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4"/>
      <c r="BK44" s="254"/>
      <c r="BL44" s="254"/>
      <c r="BM44" s="254"/>
      <c r="BN44" s="254"/>
      <c r="BO44" s="267"/>
      <c r="BP44" s="267"/>
      <c r="BQ44" s="264">
        <v>38</v>
      </c>
      <c r="BR44" s="265"/>
      <c r="BS44" s="817"/>
      <c r="BT44" s="818"/>
      <c r="BU44" s="818"/>
      <c r="BV44" s="818"/>
      <c r="BW44" s="818"/>
      <c r="BX44" s="818"/>
      <c r="BY44" s="818"/>
      <c r="BZ44" s="818"/>
      <c r="CA44" s="818"/>
      <c r="CB44" s="818"/>
      <c r="CC44" s="818"/>
      <c r="CD44" s="818"/>
      <c r="CE44" s="818"/>
      <c r="CF44" s="818"/>
      <c r="CG44" s="819"/>
      <c r="CH44" s="830"/>
      <c r="CI44" s="831"/>
      <c r="CJ44" s="831"/>
      <c r="CK44" s="831"/>
      <c r="CL44" s="832"/>
      <c r="CM44" s="830"/>
      <c r="CN44" s="831"/>
      <c r="CO44" s="831"/>
      <c r="CP44" s="831"/>
      <c r="CQ44" s="832"/>
      <c r="CR44" s="830"/>
      <c r="CS44" s="831"/>
      <c r="CT44" s="831"/>
      <c r="CU44" s="831"/>
      <c r="CV44" s="832"/>
      <c r="CW44" s="830"/>
      <c r="CX44" s="831"/>
      <c r="CY44" s="831"/>
      <c r="CZ44" s="831"/>
      <c r="DA44" s="832"/>
      <c r="DB44" s="830"/>
      <c r="DC44" s="831"/>
      <c r="DD44" s="831"/>
      <c r="DE44" s="831"/>
      <c r="DF44" s="832"/>
      <c r="DG44" s="830"/>
      <c r="DH44" s="831"/>
      <c r="DI44" s="831"/>
      <c r="DJ44" s="831"/>
      <c r="DK44" s="832"/>
      <c r="DL44" s="830"/>
      <c r="DM44" s="831"/>
      <c r="DN44" s="831"/>
      <c r="DO44" s="831"/>
      <c r="DP44" s="832"/>
      <c r="DQ44" s="830"/>
      <c r="DR44" s="831"/>
      <c r="DS44" s="831"/>
      <c r="DT44" s="831"/>
      <c r="DU44" s="832"/>
      <c r="DV44" s="833"/>
      <c r="DW44" s="834"/>
      <c r="DX44" s="834"/>
      <c r="DY44" s="834"/>
      <c r="DZ44" s="835"/>
      <c r="EA44" s="248"/>
    </row>
    <row r="45" spans="1:131" s="249" customFormat="1" ht="26.25" customHeight="1" x14ac:dyDescent="0.15">
      <c r="A45" s="263">
        <v>18</v>
      </c>
      <c r="B45" s="804"/>
      <c r="C45" s="805"/>
      <c r="D45" s="805"/>
      <c r="E45" s="805"/>
      <c r="F45" s="805"/>
      <c r="G45" s="805"/>
      <c r="H45" s="805"/>
      <c r="I45" s="805"/>
      <c r="J45" s="805"/>
      <c r="K45" s="805"/>
      <c r="L45" s="805"/>
      <c r="M45" s="805"/>
      <c r="N45" s="805"/>
      <c r="O45" s="805"/>
      <c r="P45" s="806"/>
      <c r="Q45" s="807"/>
      <c r="R45" s="808"/>
      <c r="S45" s="808"/>
      <c r="T45" s="808"/>
      <c r="U45" s="808"/>
      <c r="V45" s="808"/>
      <c r="W45" s="808"/>
      <c r="X45" s="808"/>
      <c r="Y45" s="808"/>
      <c r="Z45" s="808"/>
      <c r="AA45" s="808"/>
      <c r="AB45" s="808"/>
      <c r="AC45" s="808"/>
      <c r="AD45" s="808"/>
      <c r="AE45" s="809"/>
      <c r="AF45" s="810"/>
      <c r="AG45" s="811"/>
      <c r="AH45" s="811"/>
      <c r="AI45" s="811"/>
      <c r="AJ45" s="812"/>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4"/>
      <c r="BK45" s="254"/>
      <c r="BL45" s="254"/>
      <c r="BM45" s="254"/>
      <c r="BN45" s="254"/>
      <c r="BO45" s="267"/>
      <c r="BP45" s="267"/>
      <c r="BQ45" s="264">
        <v>39</v>
      </c>
      <c r="BR45" s="265"/>
      <c r="BS45" s="817"/>
      <c r="BT45" s="818"/>
      <c r="BU45" s="818"/>
      <c r="BV45" s="818"/>
      <c r="BW45" s="818"/>
      <c r="BX45" s="818"/>
      <c r="BY45" s="818"/>
      <c r="BZ45" s="818"/>
      <c r="CA45" s="818"/>
      <c r="CB45" s="818"/>
      <c r="CC45" s="818"/>
      <c r="CD45" s="818"/>
      <c r="CE45" s="818"/>
      <c r="CF45" s="818"/>
      <c r="CG45" s="819"/>
      <c r="CH45" s="830"/>
      <c r="CI45" s="831"/>
      <c r="CJ45" s="831"/>
      <c r="CK45" s="831"/>
      <c r="CL45" s="832"/>
      <c r="CM45" s="830"/>
      <c r="CN45" s="831"/>
      <c r="CO45" s="831"/>
      <c r="CP45" s="831"/>
      <c r="CQ45" s="832"/>
      <c r="CR45" s="830"/>
      <c r="CS45" s="831"/>
      <c r="CT45" s="831"/>
      <c r="CU45" s="831"/>
      <c r="CV45" s="832"/>
      <c r="CW45" s="830"/>
      <c r="CX45" s="831"/>
      <c r="CY45" s="831"/>
      <c r="CZ45" s="831"/>
      <c r="DA45" s="832"/>
      <c r="DB45" s="830"/>
      <c r="DC45" s="831"/>
      <c r="DD45" s="831"/>
      <c r="DE45" s="831"/>
      <c r="DF45" s="832"/>
      <c r="DG45" s="830"/>
      <c r="DH45" s="831"/>
      <c r="DI45" s="831"/>
      <c r="DJ45" s="831"/>
      <c r="DK45" s="832"/>
      <c r="DL45" s="830"/>
      <c r="DM45" s="831"/>
      <c r="DN45" s="831"/>
      <c r="DO45" s="831"/>
      <c r="DP45" s="832"/>
      <c r="DQ45" s="830"/>
      <c r="DR45" s="831"/>
      <c r="DS45" s="831"/>
      <c r="DT45" s="831"/>
      <c r="DU45" s="832"/>
      <c r="DV45" s="833"/>
      <c r="DW45" s="834"/>
      <c r="DX45" s="834"/>
      <c r="DY45" s="834"/>
      <c r="DZ45" s="835"/>
      <c r="EA45" s="248"/>
    </row>
    <row r="46" spans="1:131" s="249" customFormat="1" ht="26.25" customHeight="1" x14ac:dyDescent="0.15">
      <c r="A46" s="263">
        <v>19</v>
      </c>
      <c r="B46" s="804"/>
      <c r="C46" s="805"/>
      <c r="D46" s="805"/>
      <c r="E46" s="805"/>
      <c r="F46" s="805"/>
      <c r="G46" s="805"/>
      <c r="H46" s="805"/>
      <c r="I46" s="805"/>
      <c r="J46" s="805"/>
      <c r="K46" s="805"/>
      <c r="L46" s="805"/>
      <c r="M46" s="805"/>
      <c r="N46" s="805"/>
      <c r="O46" s="805"/>
      <c r="P46" s="806"/>
      <c r="Q46" s="807"/>
      <c r="R46" s="808"/>
      <c r="S46" s="808"/>
      <c r="T46" s="808"/>
      <c r="U46" s="808"/>
      <c r="V46" s="808"/>
      <c r="W46" s="808"/>
      <c r="X46" s="808"/>
      <c r="Y46" s="808"/>
      <c r="Z46" s="808"/>
      <c r="AA46" s="808"/>
      <c r="AB46" s="808"/>
      <c r="AC46" s="808"/>
      <c r="AD46" s="808"/>
      <c r="AE46" s="809"/>
      <c r="AF46" s="810"/>
      <c r="AG46" s="811"/>
      <c r="AH46" s="811"/>
      <c r="AI46" s="811"/>
      <c r="AJ46" s="812"/>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4"/>
      <c r="BK46" s="254"/>
      <c r="BL46" s="254"/>
      <c r="BM46" s="254"/>
      <c r="BN46" s="254"/>
      <c r="BO46" s="267"/>
      <c r="BP46" s="267"/>
      <c r="BQ46" s="264">
        <v>40</v>
      </c>
      <c r="BR46" s="265"/>
      <c r="BS46" s="817"/>
      <c r="BT46" s="818"/>
      <c r="BU46" s="818"/>
      <c r="BV46" s="818"/>
      <c r="BW46" s="818"/>
      <c r="BX46" s="818"/>
      <c r="BY46" s="818"/>
      <c r="BZ46" s="818"/>
      <c r="CA46" s="818"/>
      <c r="CB46" s="818"/>
      <c r="CC46" s="818"/>
      <c r="CD46" s="818"/>
      <c r="CE46" s="818"/>
      <c r="CF46" s="818"/>
      <c r="CG46" s="819"/>
      <c r="CH46" s="830"/>
      <c r="CI46" s="831"/>
      <c r="CJ46" s="831"/>
      <c r="CK46" s="831"/>
      <c r="CL46" s="832"/>
      <c r="CM46" s="830"/>
      <c r="CN46" s="831"/>
      <c r="CO46" s="831"/>
      <c r="CP46" s="831"/>
      <c r="CQ46" s="832"/>
      <c r="CR46" s="830"/>
      <c r="CS46" s="831"/>
      <c r="CT46" s="831"/>
      <c r="CU46" s="831"/>
      <c r="CV46" s="832"/>
      <c r="CW46" s="830"/>
      <c r="CX46" s="831"/>
      <c r="CY46" s="831"/>
      <c r="CZ46" s="831"/>
      <c r="DA46" s="832"/>
      <c r="DB46" s="830"/>
      <c r="DC46" s="831"/>
      <c r="DD46" s="831"/>
      <c r="DE46" s="831"/>
      <c r="DF46" s="832"/>
      <c r="DG46" s="830"/>
      <c r="DH46" s="831"/>
      <c r="DI46" s="831"/>
      <c r="DJ46" s="831"/>
      <c r="DK46" s="832"/>
      <c r="DL46" s="830"/>
      <c r="DM46" s="831"/>
      <c r="DN46" s="831"/>
      <c r="DO46" s="831"/>
      <c r="DP46" s="832"/>
      <c r="DQ46" s="830"/>
      <c r="DR46" s="831"/>
      <c r="DS46" s="831"/>
      <c r="DT46" s="831"/>
      <c r="DU46" s="832"/>
      <c r="DV46" s="833"/>
      <c r="DW46" s="834"/>
      <c r="DX46" s="834"/>
      <c r="DY46" s="834"/>
      <c r="DZ46" s="835"/>
      <c r="EA46" s="248"/>
    </row>
    <row r="47" spans="1:131" s="249" customFormat="1" ht="26.25" customHeight="1" x14ac:dyDescent="0.15">
      <c r="A47" s="263">
        <v>20</v>
      </c>
      <c r="B47" s="804"/>
      <c r="C47" s="805"/>
      <c r="D47" s="805"/>
      <c r="E47" s="805"/>
      <c r="F47" s="805"/>
      <c r="G47" s="805"/>
      <c r="H47" s="805"/>
      <c r="I47" s="805"/>
      <c r="J47" s="805"/>
      <c r="K47" s="805"/>
      <c r="L47" s="805"/>
      <c r="M47" s="805"/>
      <c r="N47" s="805"/>
      <c r="O47" s="805"/>
      <c r="P47" s="806"/>
      <c r="Q47" s="807"/>
      <c r="R47" s="808"/>
      <c r="S47" s="808"/>
      <c r="T47" s="808"/>
      <c r="U47" s="808"/>
      <c r="V47" s="808"/>
      <c r="W47" s="808"/>
      <c r="X47" s="808"/>
      <c r="Y47" s="808"/>
      <c r="Z47" s="808"/>
      <c r="AA47" s="808"/>
      <c r="AB47" s="808"/>
      <c r="AC47" s="808"/>
      <c r="AD47" s="808"/>
      <c r="AE47" s="809"/>
      <c r="AF47" s="810"/>
      <c r="AG47" s="811"/>
      <c r="AH47" s="811"/>
      <c r="AI47" s="811"/>
      <c r="AJ47" s="812"/>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4"/>
      <c r="BK47" s="254"/>
      <c r="BL47" s="254"/>
      <c r="BM47" s="254"/>
      <c r="BN47" s="254"/>
      <c r="BO47" s="267"/>
      <c r="BP47" s="267"/>
      <c r="BQ47" s="264">
        <v>41</v>
      </c>
      <c r="BR47" s="265"/>
      <c r="BS47" s="817"/>
      <c r="BT47" s="818"/>
      <c r="BU47" s="818"/>
      <c r="BV47" s="818"/>
      <c r="BW47" s="818"/>
      <c r="BX47" s="818"/>
      <c r="BY47" s="818"/>
      <c r="BZ47" s="818"/>
      <c r="CA47" s="818"/>
      <c r="CB47" s="818"/>
      <c r="CC47" s="818"/>
      <c r="CD47" s="818"/>
      <c r="CE47" s="818"/>
      <c r="CF47" s="818"/>
      <c r="CG47" s="819"/>
      <c r="CH47" s="830"/>
      <c r="CI47" s="831"/>
      <c r="CJ47" s="831"/>
      <c r="CK47" s="831"/>
      <c r="CL47" s="832"/>
      <c r="CM47" s="830"/>
      <c r="CN47" s="831"/>
      <c r="CO47" s="831"/>
      <c r="CP47" s="831"/>
      <c r="CQ47" s="832"/>
      <c r="CR47" s="830"/>
      <c r="CS47" s="831"/>
      <c r="CT47" s="831"/>
      <c r="CU47" s="831"/>
      <c r="CV47" s="832"/>
      <c r="CW47" s="830"/>
      <c r="CX47" s="831"/>
      <c r="CY47" s="831"/>
      <c r="CZ47" s="831"/>
      <c r="DA47" s="832"/>
      <c r="DB47" s="830"/>
      <c r="DC47" s="831"/>
      <c r="DD47" s="831"/>
      <c r="DE47" s="831"/>
      <c r="DF47" s="832"/>
      <c r="DG47" s="830"/>
      <c r="DH47" s="831"/>
      <c r="DI47" s="831"/>
      <c r="DJ47" s="831"/>
      <c r="DK47" s="832"/>
      <c r="DL47" s="830"/>
      <c r="DM47" s="831"/>
      <c r="DN47" s="831"/>
      <c r="DO47" s="831"/>
      <c r="DP47" s="832"/>
      <c r="DQ47" s="830"/>
      <c r="DR47" s="831"/>
      <c r="DS47" s="831"/>
      <c r="DT47" s="831"/>
      <c r="DU47" s="832"/>
      <c r="DV47" s="833"/>
      <c r="DW47" s="834"/>
      <c r="DX47" s="834"/>
      <c r="DY47" s="834"/>
      <c r="DZ47" s="835"/>
      <c r="EA47" s="248"/>
    </row>
    <row r="48" spans="1:131" s="249" customFormat="1" ht="26.25" customHeight="1" x14ac:dyDescent="0.15">
      <c r="A48" s="263">
        <v>21</v>
      </c>
      <c r="B48" s="804"/>
      <c r="C48" s="805"/>
      <c r="D48" s="805"/>
      <c r="E48" s="805"/>
      <c r="F48" s="805"/>
      <c r="G48" s="805"/>
      <c r="H48" s="805"/>
      <c r="I48" s="805"/>
      <c r="J48" s="805"/>
      <c r="K48" s="805"/>
      <c r="L48" s="805"/>
      <c r="M48" s="805"/>
      <c r="N48" s="805"/>
      <c r="O48" s="805"/>
      <c r="P48" s="806"/>
      <c r="Q48" s="807"/>
      <c r="R48" s="808"/>
      <c r="S48" s="808"/>
      <c r="T48" s="808"/>
      <c r="U48" s="808"/>
      <c r="V48" s="808"/>
      <c r="W48" s="808"/>
      <c r="X48" s="808"/>
      <c r="Y48" s="808"/>
      <c r="Z48" s="808"/>
      <c r="AA48" s="808"/>
      <c r="AB48" s="808"/>
      <c r="AC48" s="808"/>
      <c r="AD48" s="808"/>
      <c r="AE48" s="809"/>
      <c r="AF48" s="810"/>
      <c r="AG48" s="811"/>
      <c r="AH48" s="811"/>
      <c r="AI48" s="811"/>
      <c r="AJ48" s="812"/>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4"/>
      <c r="BK48" s="254"/>
      <c r="BL48" s="254"/>
      <c r="BM48" s="254"/>
      <c r="BN48" s="254"/>
      <c r="BO48" s="267"/>
      <c r="BP48" s="267"/>
      <c r="BQ48" s="264">
        <v>42</v>
      </c>
      <c r="BR48" s="265"/>
      <c r="BS48" s="817"/>
      <c r="BT48" s="818"/>
      <c r="BU48" s="818"/>
      <c r="BV48" s="818"/>
      <c r="BW48" s="818"/>
      <c r="BX48" s="818"/>
      <c r="BY48" s="818"/>
      <c r="BZ48" s="818"/>
      <c r="CA48" s="818"/>
      <c r="CB48" s="818"/>
      <c r="CC48" s="818"/>
      <c r="CD48" s="818"/>
      <c r="CE48" s="818"/>
      <c r="CF48" s="818"/>
      <c r="CG48" s="819"/>
      <c r="CH48" s="830"/>
      <c r="CI48" s="831"/>
      <c r="CJ48" s="831"/>
      <c r="CK48" s="831"/>
      <c r="CL48" s="832"/>
      <c r="CM48" s="830"/>
      <c r="CN48" s="831"/>
      <c r="CO48" s="831"/>
      <c r="CP48" s="831"/>
      <c r="CQ48" s="832"/>
      <c r="CR48" s="830"/>
      <c r="CS48" s="831"/>
      <c r="CT48" s="831"/>
      <c r="CU48" s="831"/>
      <c r="CV48" s="832"/>
      <c r="CW48" s="830"/>
      <c r="CX48" s="831"/>
      <c r="CY48" s="831"/>
      <c r="CZ48" s="831"/>
      <c r="DA48" s="832"/>
      <c r="DB48" s="830"/>
      <c r="DC48" s="831"/>
      <c r="DD48" s="831"/>
      <c r="DE48" s="831"/>
      <c r="DF48" s="832"/>
      <c r="DG48" s="830"/>
      <c r="DH48" s="831"/>
      <c r="DI48" s="831"/>
      <c r="DJ48" s="831"/>
      <c r="DK48" s="832"/>
      <c r="DL48" s="830"/>
      <c r="DM48" s="831"/>
      <c r="DN48" s="831"/>
      <c r="DO48" s="831"/>
      <c r="DP48" s="832"/>
      <c r="DQ48" s="830"/>
      <c r="DR48" s="831"/>
      <c r="DS48" s="831"/>
      <c r="DT48" s="831"/>
      <c r="DU48" s="832"/>
      <c r="DV48" s="833"/>
      <c r="DW48" s="834"/>
      <c r="DX48" s="834"/>
      <c r="DY48" s="834"/>
      <c r="DZ48" s="835"/>
      <c r="EA48" s="248"/>
    </row>
    <row r="49" spans="1:131" s="249" customFormat="1" ht="26.25" customHeight="1" x14ac:dyDescent="0.15">
      <c r="A49" s="263">
        <v>22</v>
      </c>
      <c r="B49" s="804"/>
      <c r="C49" s="805"/>
      <c r="D49" s="805"/>
      <c r="E49" s="805"/>
      <c r="F49" s="805"/>
      <c r="G49" s="805"/>
      <c r="H49" s="805"/>
      <c r="I49" s="805"/>
      <c r="J49" s="805"/>
      <c r="K49" s="805"/>
      <c r="L49" s="805"/>
      <c r="M49" s="805"/>
      <c r="N49" s="805"/>
      <c r="O49" s="805"/>
      <c r="P49" s="806"/>
      <c r="Q49" s="807"/>
      <c r="R49" s="808"/>
      <c r="S49" s="808"/>
      <c r="T49" s="808"/>
      <c r="U49" s="808"/>
      <c r="V49" s="808"/>
      <c r="W49" s="808"/>
      <c r="X49" s="808"/>
      <c r="Y49" s="808"/>
      <c r="Z49" s="808"/>
      <c r="AA49" s="808"/>
      <c r="AB49" s="808"/>
      <c r="AC49" s="808"/>
      <c r="AD49" s="808"/>
      <c r="AE49" s="809"/>
      <c r="AF49" s="810"/>
      <c r="AG49" s="811"/>
      <c r="AH49" s="811"/>
      <c r="AI49" s="811"/>
      <c r="AJ49" s="812"/>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4"/>
      <c r="BK49" s="254"/>
      <c r="BL49" s="254"/>
      <c r="BM49" s="254"/>
      <c r="BN49" s="254"/>
      <c r="BO49" s="267"/>
      <c r="BP49" s="267"/>
      <c r="BQ49" s="264">
        <v>43</v>
      </c>
      <c r="BR49" s="265"/>
      <c r="BS49" s="817"/>
      <c r="BT49" s="818"/>
      <c r="BU49" s="818"/>
      <c r="BV49" s="818"/>
      <c r="BW49" s="818"/>
      <c r="BX49" s="818"/>
      <c r="BY49" s="818"/>
      <c r="BZ49" s="818"/>
      <c r="CA49" s="818"/>
      <c r="CB49" s="818"/>
      <c r="CC49" s="818"/>
      <c r="CD49" s="818"/>
      <c r="CE49" s="818"/>
      <c r="CF49" s="818"/>
      <c r="CG49" s="819"/>
      <c r="CH49" s="830"/>
      <c r="CI49" s="831"/>
      <c r="CJ49" s="831"/>
      <c r="CK49" s="831"/>
      <c r="CL49" s="832"/>
      <c r="CM49" s="830"/>
      <c r="CN49" s="831"/>
      <c r="CO49" s="831"/>
      <c r="CP49" s="831"/>
      <c r="CQ49" s="832"/>
      <c r="CR49" s="830"/>
      <c r="CS49" s="831"/>
      <c r="CT49" s="831"/>
      <c r="CU49" s="831"/>
      <c r="CV49" s="832"/>
      <c r="CW49" s="830"/>
      <c r="CX49" s="831"/>
      <c r="CY49" s="831"/>
      <c r="CZ49" s="831"/>
      <c r="DA49" s="832"/>
      <c r="DB49" s="830"/>
      <c r="DC49" s="831"/>
      <c r="DD49" s="831"/>
      <c r="DE49" s="831"/>
      <c r="DF49" s="832"/>
      <c r="DG49" s="830"/>
      <c r="DH49" s="831"/>
      <c r="DI49" s="831"/>
      <c r="DJ49" s="831"/>
      <c r="DK49" s="832"/>
      <c r="DL49" s="830"/>
      <c r="DM49" s="831"/>
      <c r="DN49" s="831"/>
      <c r="DO49" s="831"/>
      <c r="DP49" s="832"/>
      <c r="DQ49" s="830"/>
      <c r="DR49" s="831"/>
      <c r="DS49" s="831"/>
      <c r="DT49" s="831"/>
      <c r="DU49" s="832"/>
      <c r="DV49" s="833"/>
      <c r="DW49" s="834"/>
      <c r="DX49" s="834"/>
      <c r="DY49" s="834"/>
      <c r="DZ49" s="835"/>
      <c r="EA49" s="248"/>
    </row>
    <row r="50" spans="1:131" s="249" customFormat="1" ht="26.25" customHeight="1" x14ac:dyDescent="0.15">
      <c r="A50" s="263">
        <v>23</v>
      </c>
      <c r="B50" s="804"/>
      <c r="C50" s="805"/>
      <c r="D50" s="805"/>
      <c r="E50" s="805"/>
      <c r="F50" s="805"/>
      <c r="G50" s="805"/>
      <c r="H50" s="805"/>
      <c r="I50" s="805"/>
      <c r="J50" s="805"/>
      <c r="K50" s="805"/>
      <c r="L50" s="805"/>
      <c r="M50" s="805"/>
      <c r="N50" s="805"/>
      <c r="O50" s="805"/>
      <c r="P50" s="806"/>
      <c r="Q50" s="882"/>
      <c r="R50" s="883"/>
      <c r="S50" s="883"/>
      <c r="T50" s="883"/>
      <c r="U50" s="883"/>
      <c r="V50" s="883"/>
      <c r="W50" s="883"/>
      <c r="X50" s="883"/>
      <c r="Y50" s="883"/>
      <c r="Z50" s="883"/>
      <c r="AA50" s="883"/>
      <c r="AB50" s="883"/>
      <c r="AC50" s="883"/>
      <c r="AD50" s="883"/>
      <c r="AE50" s="884"/>
      <c r="AF50" s="810"/>
      <c r="AG50" s="811"/>
      <c r="AH50" s="811"/>
      <c r="AI50" s="811"/>
      <c r="AJ50" s="812"/>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4"/>
      <c r="BK50" s="254"/>
      <c r="BL50" s="254"/>
      <c r="BM50" s="254"/>
      <c r="BN50" s="254"/>
      <c r="BO50" s="267"/>
      <c r="BP50" s="267"/>
      <c r="BQ50" s="264">
        <v>44</v>
      </c>
      <c r="BR50" s="265"/>
      <c r="BS50" s="817"/>
      <c r="BT50" s="818"/>
      <c r="BU50" s="818"/>
      <c r="BV50" s="818"/>
      <c r="BW50" s="818"/>
      <c r="BX50" s="818"/>
      <c r="BY50" s="818"/>
      <c r="BZ50" s="818"/>
      <c r="CA50" s="818"/>
      <c r="CB50" s="818"/>
      <c r="CC50" s="818"/>
      <c r="CD50" s="818"/>
      <c r="CE50" s="818"/>
      <c r="CF50" s="818"/>
      <c r="CG50" s="819"/>
      <c r="CH50" s="830"/>
      <c r="CI50" s="831"/>
      <c r="CJ50" s="831"/>
      <c r="CK50" s="831"/>
      <c r="CL50" s="832"/>
      <c r="CM50" s="830"/>
      <c r="CN50" s="831"/>
      <c r="CO50" s="831"/>
      <c r="CP50" s="831"/>
      <c r="CQ50" s="832"/>
      <c r="CR50" s="830"/>
      <c r="CS50" s="831"/>
      <c r="CT50" s="831"/>
      <c r="CU50" s="831"/>
      <c r="CV50" s="832"/>
      <c r="CW50" s="830"/>
      <c r="CX50" s="831"/>
      <c r="CY50" s="831"/>
      <c r="CZ50" s="831"/>
      <c r="DA50" s="832"/>
      <c r="DB50" s="830"/>
      <c r="DC50" s="831"/>
      <c r="DD50" s="831"/>
      <c r="DE50" s="831"/>
      <c r="DF50" s="832"/>
      <c r="DG50" s="830"/>
      <c r="DH50" s="831"/>
      <c r="DI50" s="831"/>
      <c r="DJ50" s="831"/>
      <c r="DK50" s="832"/>
      <c r="DL50" s="830"/>
      <c r="DM50" s="831"/>
      <c r="DN50" s="831"/>
      <c r="DO50" s="831"/>
      <c r="DP50" s="832"/>
      <c r="DQ50" s="830"/>
      <c r="DR50" s="831"/>
      <c r="DS50" s="831"/>
      <c r="DT50" s="831"/>
      <c r="DU50" s="832"/>
      <c r="DV50" s="833"/>
      <c r="DW50" s="834"/>
      <c r="DX50" s="834"/>
      <c r="DY50" s="834"/>
      <c r="DZ50" s="835"/>
      <c r="EA50" s="248"/>
    </row>
    <row r="51" spans="1:131" s="249" customFormat="1" ht="26.25" customHeight="1" x14ac:dyDescent="0.15">
      <c r="A51" s="263">
        <v>24</v>
      </c>
      <c r="B51" s="804"/>
      <c r="C51" s="805"/>
      <c r="D51" s="805"/>
      <c r="E51" s="805"/>
      <c r="F51" s="805"/>
      <c r="G51" s="805"/>
      <c r="H51" s="805"/>
      <c r="I51" s="805"/>
      <c r="J51" s="805"/>
      <c r="K51" s="805"/>
      <c r="L51" s="805"/>
      <c r="M51" s="805"/>
      <c r="N51" s="805"/>
      <c r="O51" s="805"/>
      <c r="P51" s="806"/>
      <c r="Q51" s="882"/>
      <c r="R51" s="883"/>
      <c r="S51" s="883"/>
      <c r="T51" s="883"/>
      <c r="U51" s="883"/>
      <c r="V51" s="883"/>
      <c r="W51" s="883"/>
      <c r="X51" s="883"/>
      <c r="Y51" s="883"/>
      <c r="Z51" s="883"/>
      <c r="AA51" s="883"/>
      <c r="AB51" s="883"/>
      <c r="AC51" s="883"/>
      <c r="AD51" s="883"/>
      <c r="AE51" s="884"/>
      <c r="AF51" s="810"/>
      <c r="AG51" s="811"/>
      <c r="AH51" s="811"/>
      <c r="AI51" s="811"/>
      <c r="AJ51" s="812"/>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4"/>
      <c r="BK51" s="254"/>
      <c r="BL51" s="254"/>
      <c r="BM51" s="254"/>
      <c r="BN51" s="254"/>
      <c r="BO51" s="267"/>
      <c r="BP51" s="267"/>
      <c r="BQ51" s="264">
        <v>45</v>
      </c>
      <c r="BR51" s="265"/>
      <c r="BS51" s="817"/>
      <c r="BT51" s="818"/>
      <c r="BU51" s="818"/>
      <c r="BV51" s="818"/>
      <c r="BW51" s="818"/>
      <c r="BX51" s="818"/>
      <c r="BY51" s="818"/>
      <c r="BZ51" s="818"/>
      <c r="CA51" s="818"/>
      <c r="CB51" s="818"/>
      <c r="CC51" s="818"/>
      <c r="CD51" s="818"/>
      <c r="CE51" s="818"/>
      <c r="CF51" s="818"/>
      <c r="CG51" s="819"/>
      <c r="CH51" s="830"/>
      <c r="CI51" s="831"/>
      <c r="CJ51" s="831"/>
      <c r="CK51" s="831"/>
      <c r="CL51" s="832"/>
      <c r="CM51" s="830"/>
      <c r="CN51" s="831"/>
      <c r="CO51" s="831"/>
      <c r="CP51" s="831"/>
      <c r="CQ51" s="832"/>
      <c r="CR51" s="830"/>
      <c r="CS51" s="831"/>
      <c r="CT51" s="831"/>
      <c r="CU51" s="831"/>
      <c r="CV51" s="832"/>
      <c r="CW51" s="830"/>
      <c r="CX51" s="831"/>
      <c r="CY51" s="831"/>
      <c r="CZ51" s="831"/>
      <c r="DA51" s="832"/>
      <c r="DB51" s="830"/>
      <c r="DC51" s="831"/>
      <c r="DD51" s="831"/>
      <c r="DE51" s="831"/>
      <c r="DF51" s="832"/>
      <c r="DG51" s="830"/>
      <c r="DH51" s="831"/>
      <c r="DI51" s="831"/>
      <c r="DJ51" s="831"/>
      <c r="DK51" s="832"/>
      <c r="DL51" s="830"/>
      <c r="DM51" s="831"/>
      <c r="DN51" s="831"/>
      <c r="DO51" s="831"/>
      <c r="DP51" s="832"/>
      <c r="DQ51" s="830"/>
      <c r="DR51" s="831"/>
      <c r="DS51" s="831"/>
      <c r="DT51" s="831"/>
      <c r="DU51" s="832"/>
      <c r="DV51" s="833"/>
      <c r="DW51" s="834"/>
      <c r="DX51" s="834"/>
      <c r="DY51" s="834"/>
      <c r="DZ51" s="835"/>
      <c r="EA51" s="248"/>
    </row>
    <row r="52" spans="1:131" s="249" customFormat="1" ht="26.25" customHeight="1" x14ac:dyDescent="0.15">
      <c r="A52" s="263">
        <v>25</v>
      </c>
      <c r="B52" s="804"/>
      <c r="C52" s="805"/>
      <c r="D52" s="805"/>
      <c r="E52" s="805"/>
      <c r="F52" s="805"/>
      <c r="G52" s="805"/>
      <c r="H52" s="805"/>
      <c r="I52" s="805"/>
      <c r="J52" s="805"/>
      <c r="K52" s="805"/>
      <c r="L52" s="805"/>
      <c r="M52" s="805"/>
      <c r="N52" s="805"/>
      <c r="O52" s="805"/>
      <c r="P52" s="806"/>
      <c r="Q52" s="882"/>
      <c r="R52" s="883"/>
      <c r="S52" s="883"/>
      <c r="T52" s="883"/>
      <c r="U52" s="883"/>
      <c r="V52" s="883"/>
      <c r="W52" s="883"/>
      <c r="X52" s="883"/>
      <c r="Y52" s="883"/>
      <c r="Z52" s="883"/>
      <c r="AA52" s="883"/>
      <c r="AB52" s="883"/>
      <c r="AC52" s="883"/>
      <c r="AD52" s="883"/>
      <c r="AE52" s="884"/>
      <c r="AF52" s="810"/>
      <c r="AG52" s="811"/>
      <c r="AH52" s="811"/>
      <c r="AI52" s="811"/>
      <c r="AJ52" s="812"/>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4"/>
      <c r="BK52" s="254"/>
      <c r="BL52" s="254"/>
      <c r="BM52" s="254"/>
      <c r="BN52" s="254"/>
      <c r="BO52" s="267"/>
      <c r="BP52" s="267"/>
      <c r="BQ52" s="264">
        <v>46</v>
      </c>
      <c r="BR52" s="265"/>
      <c r="BS52" s="817"/>
      <c r="BT52" s="818"/>
      <c r="BU52" s="818"/>
      <c r="BV52" s="818"/>
      <c r="BW52" s="818"/>
      <c r="BX52" s="818"/>
      <c r="BY52" s="818"/>
      <c r="BZ52" s="818"/>
      <c r="CA52" s="818"/>
      <c r="CB52" s="818"/>
      <c r="CC52" s="818"/>
      <c r="CD52" s="818"/>
      <c r="CE52" s="818"/>
      <c r="CF52" s="818"/>
      <c r="CG52" s="819"/>
      <c r="CH52" s="830"/>
      <c r="CI52" s="831"/>
      <c r="CJ52" s="831"/>
      <c r="CK52" s="831"/>
      <c r="CL52" s="832"/>
      <c r="CM52" s="830"/>
      <c r="CN52" s="831"/>
      <c r="CO52" s="831"/>
      <c r="CP52" s="831"/>
      <c r="CQ52" s="832"/>
      <c r="CR52" s="830"/>
      <c r="CS52" s="831"/>
      <c r="CT52" s="831"/>
      <c r="CU52" s="831"/>
      <c r="CV52" s="832"/>
      <c r="CW52" s="830"/>
      <c r="CX52" s="831"/>
      <c r="CY52" s="831"/>
      <c r="CZ52" s="831"/>
      <c r="DA52" s="832"/>
      <c r="DB52" s="830"/>
      <c r="DC52" s="831"/>
      <c r="DD52" s="831"/>
      <c r="DE52" s="831"/>
      <c r="DF52" s="832"/>
      <c r="DG52" s="830"/>
      <c r="DH52" s="831"/>
      <c r="DI52" s="831"/>
      <c r="DJ52" s="831"/>
      <c r="DK52" s="832"/>
      <c r="DL52" s="830"/>
      <c r="DM52" s="831"/>
      <c r="DN52" s="831"/>
      <c r="DO52" s="831"/>
      <c r="DP52" s="832"/>
      <c r="DQ52" s="830"/>
      <c r="DR52" s="831"/>
      <c r="DS52" s="831"/>
      <c r="DT52" s="831"/>
      <c r="DU52" s="832"/>
      <c r="DV52" s="833"/>
      <c r="DW52" s="834"/>
      <c r="DX52" s="834"/>
      <c r="DY52" s="834"/>
      <c r="DZ52" s="835"/>
      <c r="EA52" s="248"/>
    </row>
    <row r="53" spans="1:131" s="249" customFormat="1" ht="26.25" customHeight="1" x14ac:dyDescent="0.15">
      <c r="A53" s="263">
        <v>26</v>
      </c>
      <c r="B53" s="804"/>
      <c r="C53" s="805"/>
      <c r="D53" s="805"/>
      <c r="E53" s="805"/>
      <c r="F53" s="805"/>
      <c r="G53" s="805"/>
      <c r="H53" s="805"/>
      <c r="I53" s="805"/>
      <c r="J53" s="805"/>
      <c r="K53" s="805"/>
      <c r="L53" s="805"/>
      <c r="M53" s="805"/>
      <c r="N53" s="805"/>
      <c r="O53" s="805"/>
      <c r="P53" s="806"/>
      <c r="Q53" s="882"/>
      <c r="R53" s="883"/>
      <c r="S53" s="883"/>
      <c r="T53" s="883"/>
      <c r="U53" s="883"/>
      <c r="V53" s="883"/>
      <c r="W53" s="883"/>
      <c r="X53" s="883"/>
      <c r="Y53" s="883"/>
      <c r="Z53" s="883"/>
      <c r="AA53" s="883"/>
      <c r="AB53" s="883"/>
      <c r="AC53" s="883"/>
      <c r="AD53" s="883"/>
      <c r="AE53" s="884"/>
      <c r="AF53" s="810"/>
      <c r="AG53" s="811"/>
      <c r="AH53" s="811"/>
      <c r="AI53" s="811"/>
      <c r="AJ53" s="812"/>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4"/>
      <c r="BK53" s="254"/>
      <c r="BL53" s="254"/>
      <c r="BM53" s="254"/>
      <c r="BN53" s="254"/>
      <c r="BO53" s="267"/>
      <c r="BP53" s="267"/>
      <c r="BQ53" s="264">
        <v>47</v>
      </c>
      <c r="BR53" s="265"/>
      <c r="BS53" s="817"/>
      <c r="BT53" s="818"/>
      <c r="BU53" s="818"/>
      <c r="BV53" s="818"/>
      <c r="BW53" s="818"/>
      <c r="BX53" s="818"/>
      <c r="BY53" s="818"/>
      <c r="BZ53" s="818"/>
      <c r="CA53" s="818"/>
      <c r="CB53" s="818"/>
      <c r="CC53" s="818"/>
      <c r="CD53" s="818"/>
      <c r="CE53" s="818"/>
      <c r="CF53" s="818"/>
      <c r="CG53" s="819"/>
      <c r="CH53" s="830"/>
      <c r="CI53" s="831"/>
      <c r="CJ53" s="831"/>
      <c r="CK53" s="831"/>
      <c r="CL53" s="832"/>
      <c r="CM53" s="830"/>
      <c r="CN53" s="831"/>
      <c r="CO53" s="831"/>
      <c r="CP53" s="831"/>
      <c r="CQ53" s="832"/>
      <c r="CR53" s="830"/>
      <c r="CS53" s="831"/>
      <c r="CT53" s="831"/>
      <c r="CU53" s="831"/>
      <c r="CV53" s="832"/>
      <c r="CW53" s="830"/>
      <c r="CX53" s="831"/>
      <c r="CY53" s="831"/>
      <c r="CZ53" s="831"/>
      <c r="DA53" s="832"/>
      <c r="DB53" s="830"/>
      <c r="DC53" s="831"/>
      <c r="DD53" s="831"/>
      <c r="DE53" s="831"/>
      <c r="DF53" s="832"/>
      <c r="DG53" s="830"/>
      <c r="DH53" s="831"/>
      <c r="DI53" s="831"/>
      <c r="DJ53" s="831"/>
      <c r="DK53" s="832"/>
      <c r="DL53" s="830"/>
      <c r="DM53" s="831"/>
      <c r="DN53" s="831"/>
      <c r="DO53" s="831"/>
      <c r="DP53" s="832"/>
      <c r="DQ53" s="830"/>
      <c r="DR53" s="831"/>
      <c r="DS53" s="831"/>
      <c r="DT53" s="831"/>
      <c r="DU53" s="832"/>
      <c r="DV53" s="833"/>
      <c r="DW53" s="834"/>
      <c r="DX53" s="834"/>
      <c r="DY53" s="834"/>
      <c r="DZ53" s="835"/>
      <c r="EA53" s="248"/>
    </row>
    <row r="54" spans="1:131" s="249" customFormat="1" ht="26.25" customHeight="1" x14ac:dyDescent="0.15">
      <c r="A54" s="263">
        <v>27</v>
      </c>
      <c r="B54" s="804"/>
      <c r="C54" s="805"/>
      <c r="D54" s="805"/>
      <c r="E54" s="805"/>
      <c r="F54" s="805"/>
      <c r="G54" s="805"/>
      <c r="H54" s="805"/>
      <c r="I54" s="805"/>
      <c r="J54" s="805"/>
      <c r="K54" s="805"/>
      <c r="L54" s="805"/>
      <c r="M54" s="805"/>
      <c r="N54" s="805"/>
      <c r="O54" s="805"/>
      <c r="P54" s="806"/>
      <c r="Q54" s="882"/>
      <c r="R54" s="883"/>
      <c r="S54" s="883"/>
      <c r="T54" s="883"/>
      <c r="U54" s="883"/>
      <c r="V54" s="883"/>
      <c r="W54" s="883"/>
      <c r="X54" s="883"/>
      <c r="Y54" s="883"/>
      <c r="Z54" s="883"/>
      <c r="AA54" s="883"/>
      <c r="AB54" s="883"/>
      <c r="AC54" s="883"/>
      <c r="AD54" s="883"/>
      <c r="AE54" s="884"/>
      <c r="AF54" s="810"/>
      <c r="AG54" s="811"/>
      <c r="AH54" s="811"/>
      <c r="AI54" s="811"/>
      <c r="AJ54" s="812"/>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4"/>
      <c r="BK54" s="254"/>
      <c r="BL54" s="254"/>
      <c r="BM54" s="254"/>
      <c r="BN54" s="254"/>
      <c r="BO54" s="267"/>
      <c r="BP54" s="267"/>
      <c r="BQ54" s="264">
        <v>48</v>
      </c>
      <c r="BR54" s="265"/>
      <c r="BS54" s="817"/>
      <c r="BT54" s="818"/>
      <c r="BU54" s="818"/>
      <c r="BV54" s="818"/>
      <c r="BW54" s="818"/>
      <c r="BX54" s="818"/>
      <c r="BY54" s="818"/>
      <c r="BZ54" s="818"/>
      <c r="CA54" s="818"/>
      <c r="CB54" s="818"/>
      <c r="CC54" s="818"/>
      <c r="CD54" s="818"/>
      <c r="CE54" s="818"/>
      <c r="CF54" s="818"/>
      <c r="CG54" s="819"/>
      <c r="CH54" s="830"/>
      <c r="CI54" s="831"/>
      <c r="CJ54" s="831"/>
      <c r="CK54" s="831"/>
      <c r="CL54" s="832"/>
      <c r="CM54" s="830"/>
      <c r="CN54" s="831"/>
      <c r="CO54" s="831"/>
      <c r="CP54" s="831"/>
      <c r="CQ54" s="832"/>
      <c r="CR54" s="830"/>
      <c r="CS54" s="831"/>
      <c r="CT54" s="831"/>
      <c r="CU54" s="831"/>
      <c r="CV54" s="832"/>
      <c r="CW54" s="830"/>
      <c r="CX54" s="831"/>
      <c r="CY54" s="831"/>
      <c r="CZ54" s="831"/>
      <c r="DA54" s="832"/>
      <c r="DB54" s="830"/>
      <c r="DC54" s="831"/>
      <c r="DD54" s="831"/>
      <c r="DE54" s="831"/>
      <c r="DF54" s="832"/>
      <c r="DG54" s="830"/>
      <c r="DH54" s="831"/>
      <c r="DI54" s="831"/>
      <c r="DJ54" s="831"/>
      <c r="DK54" s="832"/>
      <c r="DL54" s="830"/>
      <c r="DM54" s="831"/>
      <c r="DN54" s="831"/>
      <c r="DO54" s="831"/>
      <c r="DP54" s="832"/>
      <c r="DQ54" s="830"/>
      <c r="DR54" s="831"/>
      <c r="DS54" s="831"/>
      <c r="DT54" s="831"/>
      <c r="DU54" s="832"/>
      <c r="DV54" s="833"/>
      <c r="DW54" s="834"/>
      <c r="DX54" s="834"/>
      <c r="DY54" s="834"/>
      <c r="DZ54" s="835"/>
      <c r="EA54" s="248"/>
    </row>
    <row r="55" spans="1:131" s="249" customFormat="1" ht="26.25" customHeight="1" x14ac:dyDescent="0.15">
      <c r="A55" s="263">
        <v>28</v>
      </c>
      <c r="B55" s="804"/>
      <c r="C55" s="805"/>
      <c r="D55" s="805"/>
      <c r="E55" s="805"/>
      <c r="F55" s="805"/>
      <c r="G55" s="805"/>
      <c r="H55" s="805"/>
      <c r="I55" s="805"/>
      <c r="J55" s="805"/>
      <c r="K55" s="805"/>
      <c r="L55" s="805"/>
      <c r="M55" s="805"/>
      <c r="N55" s="805"/>
      <c r="O55" s="805"/>
      <c r="P55" s="806"/>
      <c r="Q55" s="882"/>
      <c r="R55" s="883"/>
      <c r="S55" s="883"/>
      <c r="T55" s="883"/>
      <c r="U55" s="883"/>
      <c r="V55" s="883"/>
      <c r="W55" s="883"/>
      <c r="X55" s="883"/>
      <c r="Y55" s="883"/>
      <c r="Z55" s="883"/>
      <c r="AA55" s="883"/>
      <c r="AB55" s="883"/>
      <c r="AC55" s="883"/>
      <c r="AD55" s="883"/>
      <c r="AE55" s="884"/>
      <c r="AF55" s="810"/>
      <c r="AG55" s="811"/>
      <c r="AH55" s="811"/>
      <c r="AI55" s="811"/>
      <c r="AJ55" s="812"/>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4"/>
      <c r="BK55" s="254"/>
      <c r="BL55" s="254"/>
      <c r="BM55" s="254"/>
      <c r="BN55" s="254"/>
      <c r="BO55" s="267"/>
      <c r="BP55" s="267"/>
      <c r="BQ55" s="264">
        <v>49</v>
      </c>
      <c r="BR55" s="265"/>
      <c r="BS55" s="817"/>
      <c r="BT55" s="818"/>
      <c r="BU55" s="818"/>
      <c r="BV55" s="818"/>
      <c r="BW55" s="818"/>
      <c r="BX55" s="818"/>
      <c r="BY55" s="818"/>
      <c r="BZ55" s="818"/>
      <c r="CA55" s="818"/>
      <c r="CB55" s="818"/>
      <c r="CC55" s="818"/>
      <c r="CD55" s="818"/>
      <c r="CE55" s="818"/>
      <c r="CF55" s="818"/>
      <c r="CG55" s="819"/>
      <c r="CH55" s="830"/>
      <c r="CI55" s="831"/>
      <c r="CJ55" s="831"/>
      <c r="CK55" s="831"/>
      <c r="CL55" s="832"/>
      <c r="CM55" s="830"/>
      <c r="CN55" s="831"/>
      <c r="CO55" s="831"/>
      <c r="CP55" s="831"/>
      <c r="CQ55" s="832"/>
      <c r="CR55" s="830"/>
      <c r="CS55" s="831"/>
      <c r="CT55" s="831"/>
      <c r="CU55" s="831"/>
      <c r="CV55" s="832"/>
      <c r="CW55" s="830"/>
      <c r="CX55" s="831"/>
      <c r="CY55" s="831"/>
      <c r="CZ55" s="831"/>
      <c r="DA55" s="832"/>
      <c r="DB55" s="830"/>
      <c r="DC55" s="831"/>
      <c r="DD55" s="831"/>
      <c r="DE55" s="831"/>
      <c r="DF55" s="832"/>
      <c r="DG55" s="830"/>
      <c r="DH55" s="831"/>
      <c r="DI55" s="831"/>
      <c r="DJ55" s="831"/>
      <c r="DK55" s="832"/>
      <c r="DL55" s="830"/>
      <c r="DM55" s="831"/>
      <c r="DN55" s="831"/>
      <c r="DO55" s="831"/>
      <c r="DP55" s="832"/>
      <c r="DQ55" s="830"/>
      <c r="DR55" s="831"/>
      <c r="DS55" s="831"/>
      <c r="DT55" s="831"/>
      <c r="DU55" s="832"/>
      <c r="DV55" s="833"/>
      <c r="DW55" s="834"/>
      <c r="DX55" s="834"/>
      <c r="DY55" s="834"/>
      <c r="DZ55" s="835"/>
      <c r="EA55" s="248"/>
    </row>
    <row r="56" spans="1:131" s="249" customFormat="1" ht="26.25" customHeight="1" x14ac:dyDescent="0.15">
      <c r="A56" s="263">
        <v>29</v>
      </c>
      <c r="B56" s="804"/>
      <c r="C56" s="805"/>
      <c r="D56" s="805"/>
      <c r="E56" s="805"/>
      <c r="F56" s="805"/>
      <c r="G56" s="805"/>
      <c r="H56" s="805"/>
      <c r="I56" s="805"/>
      <c r="J56" s="805"/>
      <c r="K56" s="805"/>
      <c r="L56" s="805"/>
      <c r="M56" s="805"/>
      <c r="N56" s="805"/>
      <c r="O56" s="805"/>
      <c r="P56" s="806"/>
      <c r="Q56" s="882"/>
      <c r="R56" s="883"/>
      <c r="S56" s="883"/>
      <c r="T56" s="883"/>
      <c r="U56" s="883"/>
      <c r="V56" s="883"/>
      <c r="W56" s="883"/>
      <c r="X56" s="883"/>
      <c r="Y56" s="883"/>
      <c r="Z56" s="883"/>
      <c r="AA56" s="883"/>
      <c r="AB56" s="883"/>
      <c r="AC56" s="883"/>
      <c r="AD56" s="883"/>
      <c r="AE56" s="884"/>
      <c r="AF56" s="810"/>
      <c r="AG56" s="811"/>
      <c r="AH56" s="811"/>
      <c r="AI56" s="811"/>
      <c r="AJ56" s="812"/>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4"/>
      <c r="BK56" s="254"/>
      <c r="BL56" s="254"/>
      <c r="BM56" s="254"/>
      <c r="BN56" s="254"/>
      <c r="BO56" s="267"/>
      <c r="BP56" s="267"/>
      <c r="BQ56" s="264">
        <v>50</v>
      </c>
      <c r="BR56" s="265"/>
      <c r="BS56" s="817"/>
      <c r="BT56" s="818"/>
      <c r="BU56" s="818"/>
      <c r="BV56" s="818"/>
      <c r="BW56" s="818"/>
      <c r="BX56" s="818"/>
      <c r="BY56" s="818"/>
      <c r="BZ56" s="818"/>
      <c r="CA56" s="818"/>
      <c r="CB56" s="818"/>
      <c r="CC56" s="818"/>
      <c r="CD56" s="818"/>
      <c r="CE56" s="818"/>
      <c r="CF56" s="818"/>
      <c r="CG56" s="819"/>
      <c r="CH56" s="830"/>
      <c r="CI56" s="831"/>
      <c r="CJ56" s="831"/>
      <c r="CK56" s="831"/>
      <c r="CL56" s="832"/>
      <c r="CM56" s="830"/>
      <c r="CN56" s="831"/>
      <c r="CO56" s="831"/>
      <c r="CP56" s="831"/>
      <c r="CQ56" s="832"/>
      <c r="CR56" s="830"/>
      <c r="CS56" s="831"/>
      <c r="CT56" s="831"/>
      <c r="CU56" s="831"/>
      <c r="CV56" s="832"/>
      <c r="CW56" s="830"/>
      <c r="CX56" s="831"/>
      <c r="CY56" s="831"/>
      <c r="CZ56" s="831"/>
      <c r="DA56" s="832"/>
      <c r="DB56" s="830"/>
      <c r="DC56" s="831"/>
      <c r="DD56" s="831"/>
      <c r="DE56" s="831"/>
      <c r="DF56" s="832"/>
      <c r="DG56" s="830"/>
      <c r="DH56" s="831"/>
      <c r="DI56" s="831"/>
      <c r="DJ56" s="831"/>
      <c r="DK56" s="832"/>
      <c r="DL56" s="830"/>
      <c r="DM56" s="831"/>
      <c r="DN56" s="831"/>
      <c r="DO56" s="831"/>
      <c r="DP56" s="832"/>
      <c r="DQ56" s="830"/>
      <c r="DR56" s="831"/>
      <c r="DS56" s="831"/>
      <c r="DT56" s="831"/>
      <c r="DU56" s="832"/>
      <c r="DV56" s="833"/>
      <c r="DW56" s="834"/>
      <c r="DX56" s="834"/>
      <c r="DY56" s="834"/>
      <c r="DZ56" s="835"/>
      <c r="EA56" s="248"/>
    </row>
    <row r="57" spans="1:131" s="249" customFormat="1" ht="26.25" customHeight="1" x14ac:dyDescent="0.15">
      <c r="A57" s="263">
        <v>30</v>
      </c>
      <c r="B57" s="804"/>
      <c r="C57" s="805"/>
      <c r="D57" s="805"/>
      <c r="E57" s="805"/>
      <c r="F57" s="805"/>
      <c r="G57" s="805"/>
      <c r="H57" s="805"/>
      <c r="I57" s="805"/>
      <c r="J57" s="805"/>
      <c r="K57" s="805"/>
      <c r="L57" s="805"/>
      <c r="M57" s="805"/>
      <c r="N57" s="805"/>
      <c r="O57" s="805"/>
      <c r="P57" s="806"/>
      <c r="Q57" s="882"/>
      <c r="R57" s="883"/>
      <c r="S57" s="883"/>
      <c r="T57" s="883"/>
      <c r="U57" s="883"/>
      <c r="V57" s="883"/>
      <c r="W57" s="883"/>
      <c r="X57" s="883"/>
      <c r="Y57" s="883"/>
      <c r="Z57" s="883"/>
      <c r="AA57" s="883"/>
      <c r="AB57" s="883"/>
      <c r="AC57" s="883"/>
      <c r="AD57" s="883"/>
      <c r="AE57" s="884"/>
      <c r="AF57" s="810"/>
      <c r="AG57" s="811"/>
      <c r="AH57" s="811"/>
      <c r="AI57" s="811"/>
      <c r="AJ57" s="812"/>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4"/>
      <c r="BK57" s="254"/>
      <c r="BL57" s="254"/>
      <c r="BM57" s="254"/>
      <c r="BN57" s="254"/>
      <c r="BO57" s="267"/>
      <c r="BP57" s="267"/>
      <c r="BQ57" s="264">
        <v>51</v>
      </c>
      <c r="BR57" s="265"/>
      <c r="BS57" s="817"/>
      <c r="BT57" s="818"/>
      <c r="BU57" s="818"/>
      <c r="BV57" s="818"/>
      <c r="BW57" s="818"/>
      <c r="BX57" s="818"/>
      <c r="BY57" s="818"/>
      <c r="BZ57" s="818"/>
      <c r="CA57" s="818"/>
      <c r="CB57" s="818"/>
      <c r="CC57" s="818"/>
      <c r="CD57" s="818"/>
      <c r="CE57" s="818"/>
      <c r="CF57" s="818"/>
      <c r="CG57" s="819"/>
      <c r="CH57" s="830"/>
      <c r="CI57" s="831"/>
      <c r="CJ57" s="831"/>
      <c r="CK57" s="831"/>
      <c r="CL57" s="832"/>
      <c r="CM57" s="830"/>
      <c r="CN57" s="831"/>
      <c r="CO57" s="831"/>
      <c r="CP57" s="831"/>
      <c r="CQ57" s="832"/>
      <c r="CR57" s="830"/>
      <c r="CS57" s="831"/>
      <c r="CT57" s="831"/>
      <c r="CU57" s="831"/>
      <c r="CV57" s="832"/>
      <c r="CW57" s="830"/>
      <c r="CX57" s="831"/>
      <c r="CY57" s="831"/>
      <c r="CZ57" s="831"/>
      <c r="DA57" s="832"/>
      <c r="DB57" s="830"/>
      <c r="DC57" s="831"/>
      <c r="DD57" s="831"/>
      <c r="DE57" s="831"/>
      <c r="DF57" s="832"/>
      <c r="DG57" s="830"/>
      <c r="DH57" s="831"/>
      <c r="DI57" s="831"/>
      <c r="DJ57" s="831"/>
      <c r="DK57" s="832"/>
      <c r="DL57" s="830"/>
      <c r="DM57" s="831"/>
      <c r="DN57" s="831"/>
      <c r="DO57" s="831"/>
      <c r="DP57" s="832"/>
      <c r="DQ57" s="830"/>
      <c r="DR57" s="831"/>
      <c r="DS57" s="831"/>
      <c r="DT57" s="831"/>
      <c r="DU57" s="832"/>
      <c r="DV57" s="833"/>
      <c r="DW57" s="834"/>
      <c r="DX57" s="834"/>
      <c r="DY57" s="834"/>
      <c r="DZ57" s="835"/>
      <c r="EA57" s="248"/>
    </row>
    <row r="58" spans="1:131" s="249" customFormat="1" ht="26.25" customHeight="1" x14ac:dyDescent="0.15">
      <c r="A58" s="263">
        <v>31</v>
      </c>
      <c r="B58" s="804"/>
      <c r="C58" s="805"/>
      <c r="D58" s="805"/>
      <c r="E58" s="805"/>
      <c r="F58" s="805"/>
      <c r="G58" s="805"/>
      <c r="H58" s="805"/>
      <c r="I58" s="805"/>
      <c r="J58" s="805"/>
      <c r="K58" s="805"/>
      <c r="L58" s="805"/>
      <c r="M58" s="805"/>
      <c r="N58" s="805"/>
      <c r="O58" s="805"/>
      <c r="P58" s="806"/>
      <c r="Q58" s="882"/>
      <c r="R58" s="883"/>
      <c r="S58" s="883"/>
      <c r="T58" s="883"/>
      <c r="U58" s="883"/>
      <c r="V58" s="883"/>
      <c r="W58" s="883"/>
      <c r="X58" s="883"/>
      <c r="Y58" s="883"/>
      <c r="Z58" s="883"/>
      <c r="AA58" s="883"/>
      <c r="AB58" s="883"/>
      <c r="AC58" s="883"/>
      <c r="AD58" s="883"/>
      <c r="AE58" s="884"/>
      <c r="AF58" s="810"/>
      <c r="AG58" s="811"/>
      <c r="AH58" s="811"/>
      <c r="AI58" s="811"/>
      <c r="AJ58" s="812"/>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4"/>
      <c r="BK58" s="254"/>
      <c r="BL58" s="254"/>
      <c r="BM58" s="254"/>
      <c r="BN58" s="254"/>
      <c r="BO58" s="267"/>
      <c r="BP58" s="267"/>
      <c r="BQ58" s="264">
        <v>52</v>
      </c>
      <c r="BR58" s="265"/>
      <c r="BS58" s="817"/>
      <c r="BT58" s="818"/>
      <c r="BU58" s="818"/>
      <c r="BV58" s="818"/>
      <c r="BW58" s="818"/>
      <c r="BX58" s="818"/>
      <c r="BY58" s="818"/>
      <c r="BZ58" s="818"/>
      <c r="CA58" s="818"/>
      <c r="CB58" s="818"/>
      <c r="CC58" s="818"/>
      <c r="CD58" s="818"/>
      <c r="CE58" s="818"/>
      <c r="CF58" s="818"/>
      <c r="CG58" s="819"/>
      <c r="CH58" s="830"/>
      <c r="CI58" s="831"/>
      <c r="CJ58" s="831"/>
      <c r="CK58" s="831"/>
      <c r="CL58" s="832"/>
      <c r="CM58" s="830"/>
      <c r="CN58" s="831"/>
      <c r="CO58" s="831"/>
      <c r="CP58" s="831"/>
      <c r="CQ58" s="832"/>
      <c r="CR58" s="830"/>
      <c r="CS58" s="831"/>
      <c r="CT58" s="831"/>
      <c r="CU58" s="831"/>
      <c r="CV58" s="832"/>
      <c r="CW58" s="830"/>
      <c r="CX58" s="831"/>
      <c r="CY58" s="831"/>
      <c r="CZ58" s="831"/>
      <c r="DA58" s="832"/>
      <c r="DB58" s="830"/>
      <c r="DC58" s="831"/>
      <c r="DD58" s="831"/>
      <c r="DE58" s="831"/>
      <c r="DF58" s="832"/>
      <c r="DG58" s="830"/>
      <c r="DH58" s="831"/>
      <c r="DI58" s="831"/>
      <c r="DJ58" s="831"/>
      <c r="DK58" s="832"/>
      <c r="DL58" s="830"/>
      <c r="DM58" s="831"/>
      <c r="DN58" s="831"/>
      <c r="DO58" s="831"/>
      <c r="DP58" s="832"/>
      <c r="DQ58" s="830"/>
      <c r="DR58" s="831"/>
      <c r="DS58" s="831"/>
      <c r="DT58" s="831"/>
      <c r="DU58" s="832"/>
      <c r="DV58" s="833"/>
      <c r="DW58" s="834"/>
      <c r="DX58" s="834"/>
      <c r="DY58" s="834"/>
      <c r="DZ58" s="835"/>
      <c r="EA58" s="248"/>
    </row>
    <row r="59" spans="1:131" s="249" customFormat="1" ht="26.25" customHeight="1" x14ac:dyDescent="0.15">
      <c r="A59" s="263">
        <v>32</v>
      </c>
      <c r="B59" s="804"/>
      <c r="C59" s="805"/>
      <c r="D59" s="805"/>
      <c r="E59" s="805"/>
      <c r="F59" s="805"/>
      <c r="G59" s="805"/>
      <c r="H59" s="805"/>
      <c r="I59" s="805"/>
      <c r="J59" s="805"/>
      <c r="K59" s="805"/>
      <c r="L59" s="805"/>
      <c r="M59" s="805"/>
      <c r="N59" s="805"/>
      <c r="O59" s="805"/>
      <c r="P59" s="806"/>
      <c r="Q59" s="882"/>
      <c r="R59" s="883"/>
      <c r="S59" s="883"/>
      <c r="T59" s="883"/>
      <c r="U59" s="883"/>
      <c r="V59" s="883"/>
      <c r="W59" s="883"/>
      <c r="X59" s="883"/>
      <c r="Y59" s="883"/>
      <c r="Z59" s="883"/>
      <c r="AA59" s="883"/>
      <c r="AB59" s="883"/>
      <c r="AC59" s="883"/>
      <c r="AD59" s="883"/>
      <c r="AE59" s="884"/>
      <c r="AF59" s="810"/>
      <c r="AG59" s="811"/>
      <c r="AH59" s="811"/>
      <c r="AI59" s="811"/>
      <c r="AJ59" s="812"/>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4"/>
      <c r="BK59" s="254"/>
      <c r="BL59" s="254"/>
      <c r="BM59" s="254"/>
      <c r="BN59" s="254"/>
      <c r="BO59" s="267"/>
      <c r="BP59" s="267"/>
      <c r="BQ59" s="264">
        <v>53</v>
      </c>
      <c r="BR59" s="265"/>
      <c r="BS59" s="817"/>
      <c r="BT59" s="818"/>
      <c r="BU59" s="818"/>
      <c r="BV59" s="818"/>
      <c r="BW59" s="818"/>
      <c r="BX59" s="818"/>
      <c r="BY59" s="818"/>
      <c r="BZ59" s="818"/>
      <c r="CA59" s="818"/>
      <c r="CB59" s="818"/>
      <c r="CC59" s="818"/>
      <c r="CD59" s="818"/>
      <c r="CE59" s="818"/>
      <c r="CF59" s="818"/>
      <c r="CG59" s="819"/>
      <c r="CH59" s="830"/>
      <c r="CI59" s="831"/>
      <c r="CJ59" s="831"/>
      <c r="CK59" s="831"/>
      <c r="CL59" s="832"/>
      <c r="CM59" s="830"/>
      <c r="CN59" s="831"/>
      <c r="CO59" s="831"/>
      <c r="CP59" s="831"/>
      <c r="CQ59" s="832"/>
      <c r="CR59" s="830"/>
      <c r="CS59" s="831"/>
      <c r="CT59" s="831"/>
      <c r="CU59" s="831"/>
      <c r="CV59" s="832"/>
      <c r="CW59" s="830"/>
      <c r="CX59" s="831"/>
      <c r="CY59" s="831"/>
      <c r="CZ59" s="831"/>
      <c r="DA59" s="832"/>
      <c r="DB59" s="830"/>
      <c r="DC59" s="831"/>
      <c r="DD59" s="831"/>
      <c r="DE59" s="831"/>
      <c r="DF59" s="832"/>
      <c r="DG59" s="830"/>
      <c r="DH59" s="831"/>
      <c r="DI59" s="831"/>
      <c r="DJ59" s="831"/>
      <c r="DK59" s="832"/>
      <c r="DL59" s="830"/>
      <c r="DM59" s="831"/>
      <c r="DN59" s="831"/>
      <c r="DO59" s="831"/>
      <c r="DP59" s="832"/>
      <c r="DQ59" s="830"/>
      <c r="DR59" s="831"/>
      <c r="DS59" s="831"/>
      <c r="DT59" s="831"/>
      <c r="DU59" s="832"/>
      <c r="DV59" s="833"/>
      <c r="DW59" s="834"/>
      <c r="DX59" s="834"/>
      <c r="DY59" s="834"/>
      <c r="DZ59" s="835"/>
      <c r="EA59" s="248"/>
    </row>
    <row r="60" spans="1:131" s="249" customFormat="1" ht="26.25" customHeight="1" x14ac:dyDescent="0.15">
      <c r="A60" s="263">
        <v>33</v>
      </c>
      <c r="B60" s="804"/>
      <c r="C60" s="805"/>
      <c r="D60" s="805"/>
      <c r="E60" s="805"/>
      <c r="F60" s="805"/>
      <c r="G60" s="805"/>
      <c r="H60" s="805"/>
      <c r="I60" s="805"/>
      <c r="J60" s="805"/>
      <c r="K60" s="805"/>
      <c r="L60" s="805"/>
      <c r="M60" s="805"/>
      <c r="N60" s="805"/>
      <c r="O60" s="805"/>
      <c r="P60" s="806"/>
      <c r="Q60" s="882"/>
      <c r="R60" s="883"/>
      <c r="S60" s="883"/>
      <c r="T60" s="883"/>
      <c r="U60" s="883"/>
      <c r="V60" s="883"/>
      <c r="W60" s="883"/>
      <c r="X60" s="883"/>
      <c r="Y60" s="883"/>
      <c r="Z60" s="883"/>
      <c r="AA60" s="883"/>
      <c r="AB60" s="883"/>
      <c r="AC60" s="883"/>
      <c r="AD60" s="883"/>
      <c r="AE60" s="884"/>
      <c r="AF60" s="810"/>
      <c r="AG60" s="811"/>
      <c r="AH60" s="811"/>
      <c r="AI60" s="811"/>
      <c r="AJ60" s="812"/>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4"/>
      <c r="BK60" s="254"/>
      <c r="BL60" s="254"/>
      <c r="BM60" s="254"/>
      <c r="BN60" s="254"/>
      <c r="BO60" s="267"/>
      <c r="BP60" s="267"/>
      <c r="BQ60" s="264">
        <v>54</v>
      </c>
      <c r="BR60" s="265"/>
      <c r="BS60" s="817"/>
      <c r="BT60" s="818"/>
      <c r="BU60" s="818"/>
      <c r="BV60" s="818"/>
      <c r="BW60" s="818"/>
      <c r="BX60" s="818"/>
      <c r="BY60" s="818"/>
      <c r="BZ60" s="818"/>
      <c r="CA60" s="818"/>
      <c r="CB60" s="818"/>
      <c r="CC60" s="818"/>
      <c r="CD60" s="818"/>
      <c r="CE60" s="818"/>
      <c r="CF60" s="818"/>
      <c r="CG60" s="819"/>
      <c r="CH60" s="830"/>
      <c r="CI60" s="831"/>
      <c r="CJ60" s="831"/>
      <c r="CK60" s="831"/>
      <c r="CL60" s="832"/>
      <c r="CM60" s="830"/>
      <c r="CN60" s="831"/>
      <c r="CO60" s="831"/>
      <c r="CP60" s="831"/>
      <c r="CQ60" s="832"/>
      <c r="CR60" s="830"/>
      <c r="CS60" s="831"/>
      <c r="CT60" s="831"/>
      <c r="CU60" s="831"/>
      <c r="CV60" s="832"/>
      <c r="CW60" s="830"/>
      <c r="CX60" s="831"/>
      <c r="CY60" s="831"/>
      <c r="CZ60" s="831"/>
      <c r="DA60" s="832"/>
      <c r="DB60" s="830"/>
      <c r="DC60" s="831"/>
      <c r="DD60" s="831"/>
      <c r="DE60" s="831"/>
      <c r="DF60" s="832"/>
      <c r="DG60" s="830"/>
      <c r="DH60" s="831"/>
      <c r="DI60" s="831"/>
      <c r="DJ60" s="831"/>
      <c r="DK60" s="832"/>
      <c r="DL60" s="830"/>
      <c r="DM60" s="831"/>
      <c r="DN60" s="831"/>
      <c r="DO60" s="831"/>
      <c r="DP60" s="832"/>
      <c r="DQ60" s="830"/>
      <c r="DR60" s="831"/>
      <c r="DS60" s="831"/>
      <c r="DT60" s="831"/>
      <c r="DU60" s="832"/>
      <c r="DV60" s="833"/>
      <c r="DW60" s="834"/>
      <c r="DX60" s="834"/>
      <c r="DY60" s="834"/>
      <c r="DZ60" s="835"/>
      <c r="EA60" s="248"/>
    </row>
    <row r="61" spans="1:131" s="249" customFormat="1" ht="26.25" customHeight="1" thickBot="1" x14ac:dyDescent="0.2">
      <c r="A61" s="263">
        <v>34</v>
      </c>
      <c r="B61" s="804"/>
      <c r="C61" s="805"/>
      <c r="D61" s="805"/>
      <c r="E61" s="805"/>
      <c r="F61" s="805"/>
      <c r="G61" s="805"/>
      <c r="H61" s="805"/>
      <c r="I61" s="805"/>
      <c r="J61" s="805"/>
      <c r="K61" s="805"/>
      <c r="L61" s="805"/>
      <c r="M61" s="805"/>
      <c r="N61" s="805"/>
      <c r="O61" s="805"/>
      <c r="P61" s="806"/>
      <c r="Q61" s="882"/>
      <c r="R61" s="883"/>
      <c r="S61" s="883"/>
      <c r="T61" s="883"/>
      <c r="U61" s="883"/>
      <c r="V61" s="883"/>
      <c r="W61" s="883"/>
      <c r="X61" s="883"/>
      <c r="Y61" s="883"/>
      <c r="Z61" s="883"/>
      <c r="AA61" s="883"/>
      <c r="AB61" s="883"/>
      <c r="AC61" s="883"/>
      <c r="AD61" s="883"/>
      <c r="AE61" s="884"/>
      <c r="AF61" s="810"/>
      <c r="AG61" s="811"/>
      <c r="AH61" s="811"/>
      <c r="AI61" s="811"/>
      <c r="AJ61" s="812"/>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4"/>
      <c r="BK61" s="254"/>
      <c r="BL61" s="254"/>
      <c r="BM61" s="254"/>
      <c r="BN61" s="254"/>
      <c r="BO61" s="267"/>
      <c r="BP61" s="267"/>
      <c r="BQ61" s="264">
        <v>55</v>
      </c>
      <c r="BR61" s="265"/>
      <c r="BS61" s="817"/>
      <c r="BT61" s="818"/>
      <c r="BU61" s="818"/>
      <c r="BV61" s="818"/>
      <c r="BW61" s="818"/>
      <c r="BX61" s="818"/>
      <c r="BY61" s="818"/>
      <c r="BZ61" s="818"/>
      <c r="CA61" s="818"/>
      <c r="CB61" s="818"/>
      <c r="CC61" s="818"/>
      <c r="CD61" s="818"/>
      <c r="CE61" s="818"/>
      <c r="CF61" s="818"/>
      <c r="CG61" s="819"/>
      <c r="CH61" s="830"/>
      <c r="CI61" s="831"/>
      <c r="CJ61" s="831"/>
      <c r="CK61" s="831"/>
      <c r="CL61" s="832"/>
      <c r="CM61" s="830"/>
      <c r="CN61" s="831"/>
      <c r="CO61" s="831"/>
      <c r="CP61" s="831"/>
      <c r="CQ61" s="832"/>
      <c r="CR61" s="830"/>
      <c r="CS61" s="831"/>
      <c r="CT61" s="831"/>
      <c r="CU61" s="831"/>
      <c r="CV61" s="832"/>
      <c r="CW61" s="830"/>
      <c r="CX61" s="831"/>
      <c r="CY61" s="831"/>
      <c r="CZ61" s="831"/>
      <c r="DA61" s="832"/>
      <c r="DB61" s="830"/>
      <c r="DC61" s="831"/>
      <c r="DD61" s="831"/>
      <c r="DE61" s="831"/>
      <c r="DF61" s="832"/>
      <c r="DG61" s="830"/>
      <c r="DH61" s="831"/>
      <c r="DI61" s="831"/>
      <c r="DJ61" s="831"/>
      <c r="DK61" s="832"/>
      <c r="DL61" s="830"/>
      <c r="DM61" s="831"/>
      <c r="DN61" s="831"/>
      <c r="DO61" s="831"/>
      <c r="DP61" s="832"/>
      <c r="DQ61" s="830"/>
      <c r="DR61" s="831"/>
      <c r="DS61" s="831"/>
      <c r="DT61" s="831"/>
      <c r="DU61" s="832"/>
      <c r="DV61" s="833"/>
      <c r="DW61" s="834"/>
      <c r="DX61" s="834"/>
      <c r="DY61" s="834"/>
      <c r="DZ61" s="835"/>
      <c r="EA61" s="248"/>
    </row>
    <row r="62" spans="1:131" s="249" customFormat="1" ht="26.25" customHeight="1" x14ac:dyDescent="0.15">
      <c r="A62" s="263">
        <v>35</v>
      </c>
      <c r="B62" s="804"/>
      <c r="C62" s="805"/>
      <c r="D62" s="805"/>
      <c r="E62" s="805"/>
      <c r="F62" s="805"/>
      <c r="G62" s="805"/>
      <c r="H62" s="805"/>
      <c r="I62" s="805"/>
      <c r="J62" s="805"/>
      <c r="K62" s="805"/>
      <c r="L62" s="805"/>
      <c r="M62" s="805"/>
      <c r="N62" s="805"/>
      <c r="O62" s="805"/>
      <c r="P62" s="806"/>
      <c r="Q62" s="882"/>
      <c r="R62" s="883"/>
      <c r="S62" s="883"/>
      <c r="T62" s="883"/>
      <c r="U62" s="883"/>
      <c r="V62" s="883"/>
      <c r="W62" s="883"/>
      <c r="X62" s="883"/>
      <c r="Y62" s="883"/>
      <c r="Z62" s="883"/>
      <c r="AA62" s="883"/>
      <c r="AB62" s="883"/>
      <c r="AC62" s="883"/>
      <c r="AD62" s="883"/>
      <c r="AE62" s="884"/>
      <c r="AF62" s="810"/>
      <c r="AG62" s="811"/>
      <c r="AH62" s="811"/>
      <c r="AI62" s="811"/>
      <c r="AJ62" s="812"/>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418</v>
      </c>
      <c r="BK62" s="855"/>
      <c r="BL62" s="855"/>
      <c r="BM62" s="855"/>
      <c r="BN62" s="856"/>
      <c r="BO62" s="267"/>
      <c r="BP62" s="267"/>
      <c r="BQ62" s="264">
        <v>56</v>
      </c>
      <c r="BR62" s="265"/>
      <c r="BS62" s="817"/>
      <c r="BT62" s="818"/>
      <c r="BU62" s="818"/>
      <c r="BV62" s="818"/>
      <c r="BW62" s="818"/>
      <c r="BX62" s="818"/>
      <c r="BY62" s="818"/>
      <c r="BZ62" s="818"/>
      <c r="CA62" s="818"/>
      <c r="CB62" s="818"/>
      <c r="CC62" s="818"/>
      <c r="CD62" s="818"/>
      <c r="CE62" s="818"/>
      <c r="CF62" s="818"/>
      <c r="CG62" s="819"/>
      <c r="CH62" s="830"/>
      <c r="CI62" s="831"/>
      <c r="CJ62" s="831"/>
      <c r="CK62" s="831"/>
      <c r="CL62" s="832"/>
      <c r="CM62" s="830"/>
      <c r="CN62" s="831"/>
      <c r="CO62" s="831"/>
      <c r="CP62" s="831"/>
      <c r="CQ62" s="832"/>
      <c r="CR62" s="830"/>
      <c r="CS62" s="831"/>
      <c r="CT62" s="831"/>
      <c r="CU62" s="831"/>
      <c r="CV62" s="832"/>
      <c r="CW62" s="830"/>
      <c r="CX62" s="831"/>
      <c r="CY62" s="831"/>
      <c r="CZ62" s="831"/>
      <c r="DA62" s="832"/>
      <c r="DB62" s="830"/>
      <c r="DC62" s="831"/>
      <c r="DD62" s="831"/>
      <c r="DE62" s="831"/>
      <c r="DF62" s="832"/>
      <c r="DG62" s="830"/>
      <c r="DH62" s="831"/>
      <c r="DI62" s="831"/>
      <c r="DJ62" s="831"/>
      <c r="DK62" s="832"/>
      <c r="DL62" s="830"/>
      <c r="DM62" s="831"/>
      <c r="DN62" s="831"/>
      <c r="DO62" s="831"/>
      <c r="DP62" s="832"/>
      <c r="DQ62" s="830"/>
      <c r="DR62" s="831"/>
      <c r="DS62" s="831"/>
      <c r="DT62" s="831"/>
      <c r="DU62" s="832"/>
      <c r="DV62" s="833"/>
      <c r="DW62" s="834"/>
      <c r="DX62" s="834"/>
      <c r="DY62" s="834"/>
      <c r="DZ62" s="835"/>
      <c r="EA62" s="248"/>
    </row>
    <row r="63" spans="1:131" s="249" customFormat="1" ht="26.25" customHeight="1" thickBot="1" x14ac:dyDescent="0.2">
      <c r="A63" s="266" t="s">
        <v>392</v>
      </c>
      <c r="B63" s="839" t="s">
        <v>419</v>
      </c>
      <c r="C63" s="840"/>
      <c r="D63" s="840"/>
      <c r="E63" s="840"/>
      <c r="F63" s="840"/>
      <c r="G63" s="840"/>
      <c r="H63" s="840"/>
      <c r="I63" s="840"/>
      <c r="J63" s="840"/>
      <c r="K63" s="840"/>
      <c r="L63" s="840"/>
      <c r="M63" s="840"/>
      <c r="N63" s="840"/>
      <c r="O63" s="840"/>
      <c r="P63" s="841"/>
      <c r="Q63" s="887"/>
      <c r="R63" s="888"/>
      <c r="S63" s="888"/>
      <c r="T63" s="888"/>
      <c r="U63" s="888"/>
      <c r="V63" s="888"/>
      <c r="W63" s="888"/>
      <c r="X63" s="888"/>
      <c r="Y63" s="888"/>
      <c r="Z63" s="888"/>
      <c r="AA63" s="888"/>
      <c r="AB63" s="888"/>
      <c r="AC63" s="888"/>
      <c r="AD63" s="888"/>
      <c r="AE63" s="889"/>
      <c r="AF63" s="890">
        <v>11147</v>
      </c>
      <c r="AG63" s="891"/>
      <c r="AH63" s="891"/>
      <c r="AI63" s="891"/>
      <c r="AJ63" s="892"/>
      <c r="AK63" s="893"/>
      <c r="AL63" s="888"/>
      <c r="AM63" s="888"/>
      <c r="AN63" s="888"/>
      <c r="AO63" s="888"/>
      <c r="AP63" s="891">
        <v>78507</v>
      </c>
      <c r="AQ63" s="891"/>
      <c r="AR63" s="891"/>
      <c r="AS63" s="891"/>
      <c r="AT63" s="891"/>
      <c r="AU63" s="891">
        <v>33443</v>
      </c>
      <c r="AV63" s="891"/>
      <c r="AW63" s="891"/>
      <c r="AX63" s="891"/>
      <c r="AY63" s="891"/>
      <c r="AZ63" s="895"/>
      <c r="BA63" s="895"/>
      <c r="BB63" s="895"/>
      <c r="BC63" s="895"/>
      <c r="BD63" s="895"/>
      <c r="BE63" s="896"/>
      <c r="BF63" s="896"/>
      <c r="BG63" s="896"/>
      <c r="BH63" s="896"/>
      <c r="BI63" s="897"/>
      <c r="BJ63" s="898" t="s">
        <v>175</v>
      </c>
      <c r="BK63" s="899"/>
      <c r="BL63" s="899"/>
      <c r="BM63" s="899"/>
      <c r="BN63" s="900"/>
      <c r="BO63" s="267"/>
      <c r="BP63" s="267"/>
      <c r="BQ63" s="264">
        <v>57</v>
      </c>
      <c r="BR63" s="265"/>
      <c r="BS63" s="817"/>
      <c r="BT63" s="818"/>
      <c r="BU63" s="818"/>
      <c r="BV63" s="818"/>
      <c r="BW63" s="818"/>
      <c r="BX63" s="818"/>
      <c r="BY63" s="818"/>
      <c r="BZ63" s="818"/>
      <c r="CA63" s="818"/>
      <c r="CB63" s="818"/>
      <c r="CC63" s="818"/>
      <c r="CD63" s="818"/>
      <c r="CE63" s="818"/>
      <c r="CF63" s="818"/>
      <c r="CG63" s="819"/>
      <c r="CH63" s="830"/>
      <c r="CI63" s="831"/>
      <c r="CJ63" s="831"/>
      <c r="CK63" s="831"/>
      <c r="CL63" s="832"/>
      <c r="CM63" s="830"/>
      <c r="CN63" s="831"/>
      <c r="CO63" s="831"/>
      <c r="CP63" s="831"/>
      <c r="CQ63" s="832"/>
      <c r="CR63" s="830"/>
      <c r="CS63" s="831"/>
      <c r="CT63" s="831"/>
      <c r="CU63" s="831"/>
      <c r="CV63" s="832"/>
      <c r="CW63" s="830"/>
      <c r="CX63" s="831"/>
      <c r="CY63" s="831"/>
      <c r="CZ63" s="831"/>
      <c r="DA63" s="832"/>
      <c r="DB63" s="830"/>
      <c r="DC63" s="831"/>
      <c r="DD63" s="831"/>
      <c r="DE63" s="831"/>
      <c r="DF63" s="832"/>
      <c r="DG63" s="830"/>
      <c r="DH63" s="831"/>
      <c r="DI63" s="831"/>
      <c r="DJ63" s="831"/>
      <c r="DK63" s="832"/>
      <c r="DL63" s="830"/>
      <c r="DM63" s="831"/>
      <c r="DN63" s="831"/>
      <c r="DO63" s="831"/>
      <c r="DP63" s="832"/>
      <c r="DQ63" s="830"/>
      <c r="DR63" s="831"/>
      <c r="DS63" s="831"/>
      <c r="DT63" s="831"/>
      <c r="DU63" s="832"/>
      <c r="DV63" s="833"/>
      <c r="DW63" s="834"/>
      <c r="DX63" s="834"/>
      <c r="DY63" s="834"/>
      <c r="DZ63" s="83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7"/>
      <c r="BT64" s="818"/>
      <c r="BU64" s="818"/>
      <c r="BV64" s="818"/>
      <c r="BW64" s="818"/>
      <c r="BX64" s="818"/>
      <c r="BY64" s="818"/>
      <c r="BZ64" s="818"/>
      <c r="CA64" s="818"/>
      <c r="CB64" s="818"/>
      <c r="CC64" s="818"/>
      <c r="CD64" s="818"/>
      <c r="CE64" s="818"/>
      <c r="CF64" s="818"/>
      <c r="CG64" s="819"/>
      <c r="CH64" s="830"/>
      <c r="CI64" s="831"/>
      <c r="CJ64" s="831"/>
      <c r="CK64" s="831"/>
      <c r="CL64" s="832"/>
      <c r="CM64" s="830"/>
      <c r="CN64" s="831"/>
      <c r="CO64" s="831"/>
      <c r="CP64" s="831"/>
      <c r="CQ64" s="832"/>
      <c r="CR64" s="830"/>
      <c r="CS64" s="831"/>
      <c r="CT64" s="831"/>
      <c r="CU64" s="831"/>
      <c r="CV64" s="832"/>
      <c r="CW64" s="830"/>
      <c r="CX64" s="831"/>
      <c r="CY64" s="831"/>
      <c r="CZ64" s="831"/>
      <c r="DA64" s="832"/>
      <c r="DB64" s="830"/>
      <c r="DC64" s="831"/>
      <c r="DD64" s="831"/>
      <c r="DE64" s="831"/>
      <c r="DF64" s="832"/>
      <c r="DG64" s="830"/>
      <c r="DH64" s="831"/>
      <c r="DI64" s="831"/>
      <c r="DJ64" s="831"/>
      <c r="DK64" s="832"/>
      <c r="DL64" s="830"/>
      <c r="DM64" s="831"/>
      <c r="DN64" s="831"/>
      <c r="DO64" s="831"/>
      <c r="DP64" s="832"/>
      <c r="DQ64" s="830"/>
      <c r="DR64" s="831"/>
      <c r="DS64" s="831"/>
      <c r="DT64" s="831"/>
      <c r="DU64" s="832"/>
      <c r="DV64" s="833"/>
      <c r="DW64" s="834"/>
      <c r="DX64" s="834"/>
      <c r="DY64" s="834"/>
      <c r="DZ64" s="835"/>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7"/>
      <c r="BT65" s="818"/>
      <c r="BU65" s="818"/>
      <c r="BV65" s="818"/>
      <c r="BW65" s="818"/>
      <c r="BX65" s="818"/>
      <c r="BY65" s="818"/>
      <c r="BZ65" s="818"/>
      <c r="CA65" s="818"/>
      <c r="CB65" s="818"/>
      <c r="CC65" s="818"/>
      <c r="CD65" s="818"/>
      <c r="CE65" s="818"/>
      <c r="CF65" s="818"/>
      <c r="CG65" s="819"/>
      <c r="CH65" s="830"/>
      <c r="CI65" s="831"/>
      <c r="CJ65" s="831"/>
      <c r="CK65" s="831"/>
      <c r="CL65" s="832"/>
      <c r="CM65" s="830"/>
      <c r="CN65" s="831"/>
      <c r="CO65" s="831"/>
      <c r="CP65" s="831"/>
      <c r="CQ65" s="832"/>
      <c r="CR65" s="830"/>
      <c r="CS65" s="831"/>
      <c r="CT65" s="831"/>
      <c r="CU65" s="831"/>
      <c r="CV65" s="832"/>
      <c r="CW65" s="830"/>
      <c r="CX65" s="831"/>
      <c r="CY65" s="831"/>
      <c r="CZ65" s="831"/>
      <c r="DA65" s="832"/>
      <c r="DB65" s="830"/>
      <c r="DC65" s="831"/>
      <c r="DD65" s="831"/>
      <c r="DE65" s="831"/>
      <c r="DF65" s="832"/>
      <c r="DG65" s="830"/>
      <c r="DH65" s="831"/>
      <c r="DI65" s="831"/>
      <c r="DJ65" s="831"/>
      <c r="DK65" s="832"/>
      <c r="DL65" s="830"/>
      <c r="DM65" s="831"/>
      <c r="DN65" s="831"/>
      <c r="DO65" s="831"/>
      <c r="DP65" s="832"/>
      <c r="DQ65" s="830"/>
      <c r="DR65" s="831"/>
      <c r="DS65" s="831"/>
      <c r="DT65" s="831"/>
      <c r="DU65" s="832"/>
      <c r="DV65" s="833"/>
      <c r="DW65" s="834"/>
      <c r="DX65" s="834"/>
      <c r="DY65" s="834"/>
      <c r="DZ65" s="835"/>
      <c r="EA65" s="248"/>
    </row>
    <row r="66" spans="1:131" s="249" customFormat="1" ht="26.25" customHeight="1" x14ac:dyDescent="0.15">
      <c r="A66" s="789" t="s">
        <v>421</v>
      </c>
      <c r="B66" s="790"/>
      <c r="C66" s="790"/>
      <c r="D66" s="790"/>
      <c r="E66" s="790"/>
      <c r="F66" s="790"/>
      <c r="G66" s="790"/>
      <c r="H66" s="790"/>
      <c r="I66" s="790"/>
      <c r="J66" s="790"/>
      <c r="K66" s="790"/>
      <c r="L66" s="790"/>
      <c r="M66" s="790"/>
      <c r="N66" s="790"/>
      <c r="O66" s="790"/>
      <c r="P66" s="791"/>
      <c r="Q66" s="766" t="s">
        <v>422</v>
      </c>
      <c r="R66" s="767"/>
      <c r="S66" s="767"/>
      <c r="T66" s="767"/>
      <c r="U66" s="768"/>
      <c r="V66" s="766" t="s">
        <v>423</v>
      </c>
      <c r="W66" s="767"/>
      <c r="X66" s="767"/>
      <c r="Y66" s="767"/>
      <c r="Z66" s="768"/>
      <c r="AA66" s="766" t="s">
        <v>424</v>
      </c>
      <c r="AB66" s="767"/>
      <c r="AC66" s="767"/>
      <c r="AD66" s="767"/>
      <c r="AE66" s="768"/>
      <c r="AF66" s="901" t="s">
        <v>400</v>
      </c>
      <c r="AG66" s="862"/>
      <c r="AH66" s="862"/>
      <c r="AI66" s="862"/>
      <c r="AJ66" s="902"/>
      <c r="AK66" s="766" t="s">
        <v>425</v>
      </c>
      <c r="AL66" s="790"/>
      <c r="AM66" s="790"/>
      <c r="AN66" s="790"/>
      <c r="AO66" s="791"/>
      <c r="AP66" s="766" t="s">
        <v>426</v>
      </c>
      <c r="AQ66" s="767"/>
      <c r="AR66" s="767"/>
      <c r="AS66" s="767"/>
      <c r="AT66" s="768"/>
      <c r="AU66" s="766" t="s">
        <v>427</v>
      </c>
      <c r="AV66" s="767"/>
      <c r="AW66" s="767"/>
      <c r="AX66" s="767"/>
      <c r="AY66" s="768"/>
      <c r="AZ66" s="766" t="s">
        <v>377</v>
      </c>
      <c r="BA66" s="767"/>
      <c r="BB66" s="767"/>
      <c r="BC66" s="767"/>
      <c r="BD66" s="778"/>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2"/>
      <c r="B67" s="793"/>
      <c r="C67" s="793"/>
      <c r="D67" s="793"/>
      <c r="E67" s="793"/>
      <c r="F67" s="793"/>
      <c r="G67" s="793"/>
      <c r="H67" s="793"/>
      <c r="I67" s="793"/>
      <c r="J67" s="793"/>
      <c r="K67" s="793"/>
      <c r="L67" s="793"/>
      <c r="M67" s="793"/>
      <c r="N67" s="793"/>
      <c r="O67" s="793"/>
      <c r="P67" s="794"/>
      <c r="Q67" s="769"/>
      <c r="R67" s="770"/>
      <c r="S67" s="770"/>
      <c r="T67" s="770"/>
      <c r="U67" s="771"/>
      <c r="V67" s="769"/>
      <c r="W67" s="770"/>
      <c r="X67" s="770"/>
      <c r="Y67" s="770"/>
      <c r="Z67" s="771"/>
      <c r="AA67" s="769"/>
      <c r="AB67" s="770"/>
      <c r="AC67" s="770"/>
      <c r="AD67" s="770"/>
      <c r="AE67" s="771"/>
      <c r="AF67" s="903"/>
      <c r="AG67" s="865"/>
      <c r="AH67" s="865"/>
      <c r="AI67" s="865"/>
      <c r="AJ67" s="904"/>
      <c r="AK67" s="905"/>
      <c r="AL67" s="793"/>
      <c r="AM67" s="793"/>
      <c r="AN67" s="793"/>
      <c r="AO67" s="794"/>
      <c r="AP67" s="769"/>
      <c r="AQ67" s="770"/>
      <c r="AR67" s="770"/>
      <c r="AS67" s="770"/>
      <c r="AT67" s="771"/>
      <c r="AU67" s="769"/>
      <c r="AV67" s="770"/>
      <c r="AW67" s="770"/>
      <c r="AX67" s="770"/>
      <c r="AY67" s="771"/>
      <c r="AZ67" s="769"/>
      <c r="BA67" s="770"/>
      <c r="BB67" s="770"/>
      <c r="BC67" s="770"/>
      <c r="BD67" s="779"/>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590</v>
      </c>
      <c r="C68" s="919"/>
      <c r="D68" s="919"/>
      <c r="E68" s="919"/>
      <c r="F68" s="919"/>
      <c r="G68" s="919"/>
      <c r="H68" s="919"/>
      <c r="I68" s="919"/>
      <c r="J68" s="919"/>
      <c r="K68" s="919"/>
      <c r="L68" s="919"/>
      <c r="M68" s="919"/>
      <c r="N68" s="919"/>
      <c r="O68" s="919"/>
      <c r="P68" s="920"/>
      <c r="Q68" s="921">
        <v>18476</v>
      </c>
      <c r="R68" s="915"/>
      <c r="S68" s="915"/>
      <c r="T68" s="915"/>
      <c r="U68" s="915"/>
      <c r="V68" s="915">
        <v>15613</v>
      </c>
      <c r="W68" s="915"/>
      <c r="X68" s="915"/>
      <c r="Y68" s="915"/>
      <c r="Z68" s="915"/>
      <c r="AA68" s="915">
        <v>2862</v>
      </c>
      <c r="AB68" s="915"/>
      <c r="AC68" s="915"/>
      <c r="AD68" s="915"/>
      <c r="AE68" s="915"/>
      <c r="AF68" s="915">
        <v>11205</v>
      </c>
      <c r="AG68" s="915"/>
      <c r="AH68" s="915"/>
      <c r="AI68" s="915"/>
      <c r="AJ68" s="915"/>
      <c r="AK68" s="915" t="s">
        <v>591</v>
      </c>
      <c r="AL68" s="915"/>
      <c r="AM68" s="915"/>
      <c r="AN68" s="915"/>
      <c r="AO68" s="915"/>
      <c r="AP68" s="915">
        <v>38780</v>
      </c>
      <c r="AQ68" s="915"/>
      <c r="AR68" s="915"/>
      <c r="AS68" s="915"/>
      <c r="AT68" s="915"/>
      <c r="AU68" s="915">
        <v>64</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592</v>
      </c>
      <c r="C69" s="923"/>
      <c r="D69" s="923"/>
      <c r="E69" s="923"/>
      <c r="F69" s="923"/>
      <c r="G69" s="923"/>
      <c r="H69" s="923"/>
      <c r="I69" s="923"/>
      <c r="J69" s="923"/>
      <c r="K69" s="923"/>
      <c r="L69" s="923"/>
      <c r="M69" s="923"/>
      <c r="N69" s="923"/>
      <c r="O69" s="923"/>
      <c r="P69" s="924"/>
      <c r="Q69" s="925">
        <v>171</v>
      </c>
      <c r="R69" s="880"/>
      <c r="S69" s="880"/>
      <c r="T69" s="880"/>
      <c r="U69" s="880"/>
      <c r="V69" s="880">
        <v>160</v>
      </c>
      <c r="W69" s="880"/>
      <c r="X69" s="880"/>
      <c r="Y69" s="880"/>
      <c r="Z69" s="880"/>
      <c r="AA69" s="880">
        <v>11</v>
      </c>
      <c r="AB69" s="880"/>
      <c r="AC69" s="880"/>
      <c r="AD69" s="880"/>
      <c r="AE69" s="880"/>
      <c r="AF69" s="880">
        <v>11</v>
      </c>
      <c r="AG69" s="880"/>
      <c r="AH69" s="880"/>
      <c r="AI69" s="880"/>
      <c r="AJ69" s="880"/>
      <c r="AK69" s="880" t="s">
        <v>591</v>
      </c>
      <c r="AL69" s="880"/>
      <c r="AM69" s="880"/>
      <c r="AN69" s="880"/>
      <c r="AO69" s="880"/>
      <c r="AP69" s="880">
        <v>69</v>
      </c>
      <c r="AQ69" s="880"/>
      <c r="AR69" s="880"/>
      <c r="AS69" s="880"/>
      <c r="AT69" s="880"/>
      <c r="AU69" s="880">
        <v>18</v>
      </c>
      <c r="AV69" s="880"/>
      <c r="AW69" s="880"/>
      <c r="AX69" s="880"/>
      <c r="AY69" s="880"/>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593</v>
      </c>
      <c r="C70" s="923"/>
      <c r="D70" s="923"/>
      <c r="E70" s="923"/>
      <c r="F70" s="923"/>
      <c r="G70" s="923"/>
      <c r="H70" s="923"/>
      <c r="I70" s="923"/>
      <c r="J70" s="923"/>
      <c r="K70" s="923"/>
      <c r="L70" s="923"/>
      <c r="M70" s="923"/>
      <c r="N70" s="923"/>
      <c r="O70" s="923"/>
      <c r="P70" s="924"/>
      <c r="Q70" s="925">
        <v>545</v>
      </c>
      <c r="R70" s="880"/>
      <c r="S70" s="880"/>
      <c r="T70" s="880"/>
      <c r="U70" s="880"/>
      <c r="V70" s="880">
        <v>171</v>
      </c>
      <c r="W70" s="880"/>
      <c r="X70" s="880"/>
      <c r="Y70" s="880"/>
      <c r="Z70" s="880"/>
      <c r="AA70" s="880">
        <v>373</v>
      </c>
      <c r="AB70" s="880"/>
      <c r="AC70" s="880"/>
      <c r="AD70" s="880"/>
      <c r="AE70" s="880"/>
      <c r="AF70" s="880">
        <v>373</v>
      </c>
      <c r="AG70" s="880"/>
      <c r="AH70" s="880"/>
      <c r="AI70" s="880"/>
      <c r="AJ70" s="880"/>
      <c r="AK70" s="880" t="s">
        <v>591</v>
      </c>
      <c r="AL70" s="880"/>
      <c r="AM70" s="880"/>
      <c r="AN70" s="880"/>
      <c r="AO70" s="880"/>
      <c r="AP70" s="880" t="s">
        <v>591</v>
      </c>
      <c r="AQ70" s="880"/>
      <c r="AR70" s="880"/>
      <c r="AS70" s="880"/>
      <c r="AT70" s="880"/>
      <c r="AU70" s="880" t="s">
        <v>591</v>
      </c>
      <c r="AV70" s="880"/>
      <c r="AW70" s="880"/>
      <c r="AX70" s="880"/>
      <c r="AY70" s="880"/>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594</v>
      </c>
      <c r="C71" s="923"/>
      <c r="D71" s="923"/>
      <c r="E71" s="923"/>
      <c r="F71" s="923"/>
      <c r="G71" s="923"/>
      <c r="H71" s="923"/>
      <c r="I71" s="923"/>
      <c r="J71" s="923"/>
      <c r="K71" s="923"/>
      <c r="L71" s="923"/>
      <c r="M71" s="923"/>
      <c r="N71" s="923"/>
      <c r="O71" s="923"/>
      <c r="P71" s="924"/>
      <c r="Q71" s="925">
        <v>800628</v>
      </c>
      <c r="R71" s="880"/>
      <c r="S71" s="880"/>
      <c r="T71" s="880"/>
      <c r="U71" s="880"/>
      <c r="V71" s="880">
        <v>751836</v>
      </c>
      <c r="W71" s="880"/>
      <c r="X71" s="880"/>
      <c r="Y71" s="880"/>
      <c r="Z71" s="880"/>
      <c r="AA71" s="880">
        <v>48793</v>
      </c>
      <c r="AB71" s="880"/>
      <c r="AC71" s="880"/>
      <c r="AD71" s="880"/>
      <c r="AE71" s="880"/>
      <c r="AF71" s="880">
        <v>48793</v>
      </c>
      <c r="AG71" s="880"/>
      <c r="AH71" s="880"/>
      <c r="AI71" s="880"/>
      <c r="AJ71" s="880"/>
      <c r="AK71" s="880">
        <v>5806</v>
      </c>
      <c r="AL71" s="880"/>
      <c r="AM71" s="880"/>
      <c r="AN71" s="880"/>
      <c r="AO71" s="880"/>
      <c r="AP71" s="880" t="s">
        <v>591</v>
      </c>
      <c r="AQ71" s="880"/>
      <c r="AR71" s="880"/>
      <c r="AS71" s="880"/>
      <c r="AT71" s="880"/>
      <c r="AU71" s="880" t="s">
        <v>591</v>
      </c>
      <c r="AV71" s="880"/>
      <c r="AW71" s="880"/>
      <c r="AX71" s="880"/>
      <c r="AY71" s="880"/>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c r="C72" s="923"/>
      <c r="D72" s="923"/>
      <c r="E72" s="923"/>
      <c r="F72" s="923"/>
      <c r="G72" s="923"/>
      <c r="H72" s="923"/>
      <c r="I72" s="923"/>
      <c r="J72" s="923"/>
      <c r="K72" s="923"/>
      <c r="L72" s="923"/>
      <c r="M72" s="923"/>
      <c r="N72" s="923"/>
      <c r="O72" s="923"/>
      <c r="P72" s="924"/>
      <c r="Q72" s="925"/>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c r="C73" s="923"/>
      <c r="D73" s="923"/>
      <c r="E73" s="923"/>
      <c r="F73" s="923"/>
      <c r="G73" s="923"/>
      <c r="H73" s="923"/>
      <c r="I73" s="923"/>
      <c r="J73" s="923"/>
      <c r="K73" s="923"/>
      <c r="L73" s="923"/>
      <c r="M73" s="923"/>
      <c r="N73" s="923"/>
      <c r="O73" s="923"/>
      <c r="P73" s="924"/>
      <c r="Q73" s="925"/>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880"/>
      <c r="AX73" s="880"/>
      <c r="AY73" s="880"/>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c r="C74" s="923"/>
      <c r="D74" s="923"/>
      <c r="E74" s="923"/>
      <c r="F74" s="923"/>
      <c r="G74" s="923"/>
      <c r="H74" s="923"/>
      <c r="I74" s="923"/>
      <c r="J74" s="923"/>
      <c r="K74" s="923"/>
      <c r="L74" s="923"/>
      <c r="M74" s="923"/>
      <c r="N74" s="923"/>
      <c r="O74" s="923"/>
      <c r="P74" s="924"/>
      <c r="Q74" s="925"/>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880"/>
      <c r="AP74" s="880"/>
      <c r="AQ74" s="880"/>
      <c r="AR74" s="880"/>
      <c r="AS74" s="880"/>
      <c r="AT74" s="880"/>
      <c r="AU74" s="880"/>
      <c r="AV74" s="880"/>
      <c r="AW74" s="880"/>
      <c r="AX74" s="880"/>
      <c r="AY74" s="880"/>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c r="C75" s="923"/>
      <c r="D75" s="923"/>
      <c r="E75" s="923"/>
      <c r="F75" s="923"/>
      <c r="G75" s="923"/>
      <c r="H75" s="923"/>
      <c r="I75" s="923"/>
      <c r="J75" s="923"/>
      <c r="K75" s="923"/>
      <c r="L75" s="923"/>
      <c r="M75" s="923"/>
      <c r="N75" s="923"/>
      <c r="O75" s="923"/>
      <c r="P75" s="924"/>
      <c r="Q75" s="928"/>
      <c r="R75" s="929"/>
      <c r="S75" s="929"/>
      <c r="T75" s="929"/>
      <c r="U75" s="879"/>
      <c r="V75" s="930"/>
      <c r="W75" s="929"/>
      <c r="X75" s="929"/>
      <c r="Y75" s="929"/>
      <c r="Z75" s="879"/>
      <c r="AA75" s="930"/>
      <c r="AB75" s="929"/>
      <c r="AC75" s="929"/>
      <c r="AD75" s="929"/>
      <c r="AE75" s="879"/>
      <c r="AF75" s="930"/>
      <c r="AG75" s="929"/>
      <c r="AH75" s="929"/>
      <c r="AI75" s="929"/>
      <c r="AJ75" s="879"/>
      <c r="AK75" s="930"/>
      <c r="AL75" s="929"/>
      <c r="AM75" s="929"/>
      <c r="AN75" s="929"/>
      <c r="AO75" s="879"/>
      <c r="AP75" s="930"/>
      <c r="AQ75" s="929"/>
      <c r="AR75" s="929"/>
      <c r="AS75" s="929"/>
      <c r="AT75" s="879"/>
      <c r="AU75" s="930"/>
      <c r="AV75" s="929"/>
      <c r="AW75" s="929"/>
      <c r="AX75" s="929"/>
      <c r="AY75" s="879"/>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c r="C76" s="923"/>
      <c r="D76" s="923"/>
      <c r="E76" s="923"/>
      <c r="F76" s="923"/>
      <c r="G76" s="923"/>
      <c r="H76" s="923"/>
      <c r="I76" s="923"/>
      <c r="J76" s="923"/>
      <c r="K76" s="923"/>
      <c r="L76" s="923"/>
      <c r="M76" s="923"/>
      <c r="N76" s="923"/>
      <c r="O76" s="923"/>
      <c r="P76" s="924"/>
      <c r="Q76" s="928"/>
      <c r="R76" s="929"/>
      <c r="S76" s="929"/>
      <c r="T76" s="929"/>
      <c r="U76" s="879"/>
      <c r="V76" s="930"/>
      <c r="W76" s="929"/>
      <c r="X76" s="929"/>
      <c r="Y76" s="929"/>
      <c r="Z76" s="879"/>
      <c r="AA76" s="930"/>
      <c r="AB76" s="929"/>
      <c r="AC76" s="929"/>
      <c r="AD76" s="929"/>
      <c r="AE76" s="879"/>
      <c r="AF76" s="930"/>
      <c r="AG76" s="929"/>
      <c r="AH76" s="929"/>
      <c r="AI76" s="929"/>
      <c r="AJ76" s="879"/>
      <c r="AK76" s="930"/>
      <c r="AL76" s="929"/>
      <c r="AM76" s="929"/>
      <c r="AN76" s="929"/>
      <c r="AO76" s="879"/>
      <c r="AP76" s="930"/>
      <c r="AQ76" s="929"/>
      <c r="AR76" s="929"/>
      <c r="AS76" s="929"/>
      <c r="AT76" s="879"/>
      <c r="AU76" s="930"/>
      <c r="AV76" s="929"/>
      <c r="AW76" s="929"/>
      <c r="AX76" s="929"/>
      <c r="AY76" s="879"/>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929"/>
      <c r="S77" s="929"/>
      <c r="T77" s="929"/>
      <c r="U77" s="879"/>
      <c r="V77" s="930"/>
      <c r="W77" s="929"/>
      <c r="X77" s="929"/>
      <c r="Y77" s="929"/>
      <c r="Z77" s="879"/>
      <c r="AA77" s="930"/>
      <c r="AB77" s="929"/>
      <c r="AC77" s="929"/>
      <c r="AD77" s="929"/>
      <c r="AE77" s="879"/>
      <c r="AF77" s="930"/>
      <c r="AG77" s="929"/>
      <c r="AH77" s="929"/>
      <c r="AI77" s="929"/>
      <c r="AJ77" s="879"/>
      <c r="AK77" s="930"/>
      <c r="AL77" s="929"/>
      <c r="AM77" s="929"/>
      <c r="AN77" s="929"/>
      <c r="AO77" s="879"/>
      <c r="AP77" s="930"/>
      <c r="AQ77" s="929"/>
      <c r="AR77" s="929"/>
      <c r="AS77" s="929"/>
      <c r="AT77" s="879"/>
      <c r="AU77" s="930"/>
      <c r="AV77" s="929"/>
      <c r="AW77" s="929"/>
      <c r="AX77" s="929"/>
      <c r="AY77" s="879"/>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392</v>
      </c>
      <c r="B88" s="839" t="s">
        <v>428</v>
      </c>
      <c r="C88" s="840"/>
      <c r="D88" s="840"/>
      <c r="E88" s="840"/>
      <c r="F88" s="840"/>
      <c r="G88" s="840"/>
      <c r="H88" s="840"/>
      <c r="I88" s="840"/>
      <c r="J88" s="840"/>
      <c r="K88" s="840"/>
      <c r="L88" s="840"/>
      <c r="M88" s="840"/>
      <c r="N88" s="840"/>
      <c r="O88" s="840"/>
      <c r="P88" s="841"/>
      <c r="Q88" s="887"/>
      <c r="R88" s="888"/>
      <c r="S88" s="888"/>
      <c r="T88" s="888"/>
      <c r="U88" s="888"/>
      <c r="V88" s="888"/>
      <c r="W88" s="888"/>
      <c r="X88" s="888"/>
      <c r="Y88" s="888"/>
      <c r="Z88" s="888"/>
      <c r="AA88" s="888"/>
      <c r="AB88" s="888"/>
      <c r="AC88" s="888"/>
      <c r="AD88" s="888"/>
      <c r="AE88" s="888"/>
      <c r="AF88" s="891">
        <v>60382</v>
      </c>
      <c r="AG88" s="891"/>
      <c r="AH88" s="891"/>
      <c r="AI88" s="891"/>
      <c r="AJ88" s="891"/>
      <c r="AK88" s="888"/>
      <c r="AL88" s="888"/>
      <c r="AM88" s="888"/>
      <c r="AN88" s="888"/>
      <c r="AO88" s="888"/>
      <c r="AP88" s="891">
        <v>38849</v>
      </c>
      <c r="AQ88" s="891"/>
      <c r="AR88" s="891"/>
      <c r="AS88" s="891"/>
      <c r="AT88" s="891"/>
      <c r="AU88" s="891">
        <v>82</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9" t="s">
        <v>429</v>
      </c>
      <c r="BS102" s="840"/>
      <c r="BT102" s="840"/>
      <c r="BU102" s="840"/>
      <c r="BV102" s="840"/>
      <c r="BW102" s="840"/>
      <c r="BX102" s="840"/>
      <c r="BY102" s="840"/>
      <c r="BZ102" s="840"/>
      <c r="CA102" s="840"/>
      <c r="CB102" s="840"/>
      <c r="CC102" s="840"/>
      <c r="CD102" s="840"/>
      <c r="CE102" s="840"/>
      <c r="CF102" s="840"/>
      <c r="CG102" s="841"/>
      <c r="CH102" s="938"/>
      <c r="CI102" s="939"/>
      <c r="CJ102" s="939"/>
      <c r="CK102" s="939"/>
      <c r="CL102" s="940"/>
      <c r="CM102" s="938"/>
      <c r="CN102" s="939"/>
      <c r="CO102" s="939"/>
      <c r="CP102" s="939"/>
      <c r="CQ102" s="940"/>
      <c r="CR102" s="941">
        <v>1592</v>
      </c>
      <c r="CS102" s="899"/>
      <c r="CT102" s="899"/>
      <c r="CU102" s="899"/>
      <c r="CV102" s="942"/>
      <c r="CW102" s="941">
        <v>267</v>
      </c>
      <c r="CX102" s="899"/>
      <c r="CY102" s="899"/>
      <c r="CZ102" s="899"/>
      <c r="DA102" s="942"/>
      <c r="DB102" s="941">
        <v>72</v>
      </c>
      <c r="DC102" s="899"/>
      <c r="DD102" s="899"/>
      <c r="DE102" s="899"/>
      <c r="DF102" s="942"/>
      <c r="DG102" s="941">
        <v>4680</v>
      </c>
      <c r="DH102" s="899"/>
      <c r="DI102" s="899"/>
      <c r="DJ102" s="899"/>
      <c r="DK102" s="942"/>
      <c r="DL102" s="941">
        <v>288</v>
      </c>
      <c r="DM102" s="899"/>
      <c r="DN102" s="899"/>
      <c r="DO102" s="899"/>
      <c r="DP102" s="942"/>
      <c r="DQ102" s="941">
        <v>207</v>
      </c>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436</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437</v>
      </c>
      <c r="AB109" s="944"/>
      <c r="AC109" s="944"/>
      <c r="AD109" s="944"/>
      <c r="AE109" s="945"/>
      <c r="AF109" s="943" t="s">
        <v>438</v>
      </c>
      <c r="AG109" s="944"/>
      <c r="AH109" s="944"/>
      <c r="AI109" s="944"/>
      <c r="AJ109" s="945"/>
      <c r="AK109" s="943" t="s">
        <v>305</v>
      </c>
      <c r="AL109" s="944"/>
      <c r="AM109" s="944"/>
      <c r="AN109" s="944"/>
      <c r="AO109" s="945"/>
      <c r="AP109" s="943" t="s">
        <v>439</v>
      </c>
      <c r="AQ109" s="944"/>
      <c r="AR109" s="944"/>
      <c r="AS109" s="944"/>
      <c r="AT109" s="946"/>
      <c r="AU109" s="963" t="s">
        <v>436</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437</v>
      </c>
      <c r="BR109" s="944"/>
      <c r="BS109" s="944"/>
      <c r="BT109" s="944"/>
      <c r="BU109" s="945"/>
      <c r="BV109" s="943" t="s">
        <v>438</v>
      </c>
      <c r="BW109" s="944"/>
      <c r="BX109" s="944"/>
      <c r="BY109" s="944"/>
      <c r="BZ109" s="945"/>
      <c r="CA109" s="943" t="s">
        <v>305</v>
      </c>
      <c r="CB109" s="944"/>
      <c r="CC109" s="944"/>
      <c r="CD109" s="944"/>
      <c r="CE109" s="945"/>
      <c r="CF109" s="964" t="s">
        <v>439</v>
      </c>
      <c r="CG109" s="964"/>
      <c r="CH109" s="964"/>
      <c r="CI109" s="964"/>
      <c r="CJ109" s="964"/>
      <c r="CK109" s="943" t="s">
        <v>440</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437</v>
      </c>
      <c r="DH109" s="944"/>
      <c r="DI109" s="944"/>
      <c r="DJ109" s="944"/>
      <c r="DK109" s="945"/>
      <c r="DL109" s="943" t="s">
        <v>438</v>
      </c>
      <c r="DM109" s="944"/>
      <c r="DN109" s="944"/>
      <c r="DO109" s="944"/>
      <c r="DP109" s="945"/>
      <c r="DQ109" s="943" t="s">
        <v>305</v>
      </c>
      <c r="DR109" s="944"/>
      <c r="DS109" s="944"/>
      <c r="DT109" s="944"/>
      <c r="DU109" s="945"/>
      <c r="DV109" s="943" t="s">
        <v>439</v>
      </c>
      <c r="DW109" s="944"/>
      <c r="DX109" s="944"/>
      <c r="DY109" s="944"/>
      <c r="DZ109" s="946"/>
    </row>
    <row r="110" spans="1:131" s="248" customFormat="1" ht="26.25" customHeight="1" x14ac:dyDescent="0.15">
      <c r="A110" s="947" t="s">
        <v>441</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14829154</v>
      </c>
      <c r="AB110" s="951"/>
      <c r="AC110" s="951"/>
      <c r="AD110" s="951"/>
      <c r="AE110" s="952"/>
      <c r="AF110" s="953">
        <v>15112241</v>
      </c>
      <c r="AG110" s="951"/>
      <c r="AH110" s="951"/>
      <c r="AI110" s="951"/>
      <c r="AJ110" s="952"/>
      <c r="AK110" s="953">
        <v>14688245</v>
      </c>
      <c r="AL110" s="951"/>
      <c r="AM110" s="951"/>
      <c r="AN110" s="951"/>
      <c r="AO110" s="952"/>
      <c r="AP110" s="954">
        <v>16.7</v>
      </c>
      <c r="AQ110" s="955"/>
      <c r="AR110" s="955"/>
      <c r="AS110" s="955"/>
      <c r="AT110" s="956"/>
      <c r="AU110" s="957" t="s">
        <v>73</v>
      </c>
      <c r="AV110" s="958"/>
      <c r="AW110" s="958"/>
      <c r="AX110" s="958"/>
      <c r="AY110" s="958"/>
      <c r="AZ110" s="999" t="s">
        <v>442</v>
      </c>
      <c r="BA110" s="948"/>
      <c r="BB110" s="948"/>
      <c r="BC110" s="948"/>
      <c r="BD110" s="948"/>
      <c r="BE110" s="948"/>
      <c r="BF110" s="948"/>
      <c r="BG110" s="948"/>
      <c r="BH110" s="948"/>
      <c r="BI110" s="948"/>
      <c r="BJ110" s="948"/>
      <c r="BK110" s="948"/>
      <c r="BL110" s="948"/>
      <c r="BM110" s="948"/>
      <c r="BN110" s="948"/>
      <c r="BO110" s="948"/>
      <c r="BP110" s="949"/>
      <c r="BQ110" s="985">
        <v>142162740</v>
      </c>
      <c r="BR110" s="986"/>
      <c r="BS110" s="986"/>
      <c r="BT110" s="986"/>
      <c r="BU110" s="986"/>
      <c r="BV110" s="986">
        <v>137750553</v>
      </c>
      <c r="BW110" s="986"/>
      <c r="BX110" s="986"/>
      <c r="BY110" s="986"/>
      <c r="BZ110" s="986"/>
      <c r="CA110" s="986">
        <v>138665794</v>
      </c>
      <c r="CB110" s="986"/>
      <c r="CC110" s="986"/>
      <c r="CD110" s="986"/>
      <c r="CE110" s="986"/>
      <c r="CF110" s="1000">
        <v>158.1</v>
      </c>
      <c r="CG110" s="1001"/>
      <c r="CH110" s="1001"/>
      <c r="CI110" s="1001"/>
      <c r="CJ110" s="1001"/>
      <c r="CK110" s="1002" t="s">
        <v>443</v>
      </c>
      <c r="CL110" s="1003"/>
      <c r="CM110" s="982" t="s">
        <v>444</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v>132514</v>
      </c>
      <c r="DH110" s="986"/>
      <c r="DI110" s="986"/>
      <c r="DJ110" s="986"/>
      <c r="DK110" s="986"/>
      <c r="DL110" s="986">
        <v>114167</v>
      </c>
      <c r="DM110" s="986"/>
      <c r="DN110" s="986"/>
      <c r="DO110" s="986"/>
      <c r="DP110" s="986"/>
      <c r="DQ110" s="986">
        <v>95628</v>
      </c>
      <c r="DR110" s="986"/>
      <c r="DS110" s="986"/>
      <c r="DT110" s="986"/>
      <c r="DU110" s="986"/>
      <c r="DV110" s="987">
        <v>0.1</v>
      </c>
      <c r="DW110" s="987"/>
      <c r="DX110" s="987"/>
      <c r="DY110" s="987"/>
      <c r="DZ110" s="988"/>
    </row>
    <row r="111" spans="1:131" s="248" customFormat="1" ht="26.25" customHeight="1" x14ac:dyDescent="0.15">
      <c r="A111" s="989" t="s">
        <v>445</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175</v>
      </c>
      <c r="AB111" s="993"/>
      <c r="AC111" s="993"/>
      <c r="AD111" s="993"/>
      <c r="AE111" s="994"/>
      <c r="AF111" s="995" t="s">
        <v>175</v>
      </c>
      <c r="AG111" s="993"/>
      <c r="AH111" s="993"/>
      <c r="AI111" s="993"/>
      <c r="AJ111" s="994"/>
      <c r="AK111" s="995" t="s">
        <v>446</v>
      </c>
      <c r="AL111" s="993"/>
      <c r="AM111" s="993"/>
      <c r="AN111" s="993"/>
      <c r="AO111" s="994"/>
      <c r="AP111" s="996" t="s">
        <v>175</v>
      </c>
      <c r="AQ111" s="997"/>
      <c r="AR111" s="997"/>
      <c r="AS111" s="997"/>
      <c r="AT111" s="998"/>
      <c r="AU111" s="959"/>
      <c r="AV111" s="960"/>
      <c r="AW111" s="960"/>
      <c r="AX111" s="960"/>
      <c r="AY111" s="960"/>
      <c r="AZ111" s="1008" t="s">
        <v>447</v>
      </c>
      <c r="BA111" s="1009"/>
      <c r="BB111" s="1009"/>
      <c r="BC111" s="1009"/>
      <c r="BD111" s="1009"/>
      <c r="BE111" s="1009"/>
      <c r="BF111" s="1009"/>
      <c r="BG111" s="1009"/>
      <c r="BH111" s="1009"/>
      <c r="BI111" s="1009"/>
      <c r="BJ111" s="1009"/>
      <c r="BK111" s="1009"/>
      <c r="BL111" s="1009"/>
      <c r="BM111" s="1009"/>
      <c r="BN111" s="1009"/>
      <c r="BO111" s="1009"/>
      <c r="BP111" s="1010"/>
      <c r="BQ111" s="978">
        <v>7946031</v>
      </c>
      <c r="BR111" s="979"/>
      <c r="BS111" s="979"/>
      <c r="BT111" s="979"/>
      <c r="BU111" s="979"/>
      <c r="BV111" s="979">
        <v>6546706</v>
      </c>
      <c r="BW111" s="979"/>
      <c r="BX111" s="979"/>
      <c r="BY111" s="979"/>
      <c r="BZ111" s="979"/>
      <c r="CA111" s="979">
        <v>5290412</v>
      </c>
      <c r="CB111" s="979"/>
      <c r="CC111" s="979"/>
      <c r="CD111" s="979"/>
      <c r="CE111" s="979"/>
      <c r="CF111" s="973">
        <v>6</v>
      </c>
      <c r="CG111" s="974"/>
      <c r="CH111" s="974"/>
      <c r="CI111" s="974"/>
      <c r="CJ111" s="974"/>
      <c r="CK111" s="1004"/>
      <c r="CL111" s="1005"/>
      <c r="CM111" s="975" t="s">
        <v>448</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v>4197690</v>
      </c>
      <c r="DH111" s="979"/>
      <c r="DI111" s="979"/>
      <c r="DJ111" s="979"/>
      <c r="DK111" s="979"/>
      <c r="DL111" s="979">
        <v>3594329</v>
      </c>
      <c r="DM111" s="979"/>
      <c r="DN111" s="979"/>
      <c r="DO111" s="979"/>
      <c r="DP111" s="979"/>
      <c r="DQ111" s="979">
        <v>2990870</v>
      </c>
      <c r="DR111" s="979"/>
      <c r="DS111" s="979"/>
      <c r="DT111" s="979"/>
      <c r="DU111" s="979"/>
      <c r="DV111" s="980">
        <v>3.4</v>
      </c>
      <c r="DW111" s="980"/>
      <c r="DX111" s="980"/>
      <c r="DY111" s="980"/>
      <c r="DZ111" s="981"/>
    </row>
    <row r="112" spans="1:131" s="248" customFormat="1" ht="26.25" customHeight="1" x14ac:dyDescent="0.15">
      <c r="A112" s="1011" t="s">
        <v>449</v>
      </c>
      <c r="B112" s="1012"/>
      <c r="C112" s="1009" t="s">
        <v>450</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175</v>
      </c>
      <c r="AB112" s="1018"/>
      <c r="AC112" s="1018"/>
      <c r="AD112" s="1018"/>
      <c r="AE112" s="1019"/>
      <c r="AF112" s="1020" t="s">
        <v>446</v>
      </c>
      <c r="AG112" s="1018"/>
      <c r="AH112" s="1018"/>
      <c r="AI112" s="1018"/>
      <c r="AJ112" s="1019"/>
      <c r="AK112" s="1020" t="s">
        <v>175</v>
      </c>
      <c r="AL112" s="1018"/>
      <c r="AM112" s="1018"/>
      <c r="AN112" s="1018"/>
      <c r="AO112" s="1019"/>
      <c r="AP112" s="1021" t="s">
        <v>175</v>
      </c>
      <c r="AQ112" s="1022"/>
      <c r="AR112" s="1022"/>
      <c r="AS112" s="1022"/>
      <c r="AT112" s="1023"/>
      <c r="AU112" s="959"/>
      <c r="AV112" s="960"/>
      <c r="AW112" s="960"/>
      <c r="AX112" s="960"/>
      <c r="AY112" s="960"/>
      <c r="AZ112" s="1008" t="s">
        <v>451</v>
      </c>
      <c r="BA112" s="1009"/>
      <c r="BB112" s="1009"/>
      <c r="BC112" s="1009"/>
      <c r="BD112" s="1009"/>
      <c r="BE112" s="1009"/>
      <c r="BF112" s="1009"/>
      <c r="BG112" s="1009"/>
      <c r="BH112" s="1009"/>
      <c r="BI112" s="1009"/>
      <c r="BJ112" s="1009"/>
      <c r="BK112" s="1009"/>
      <c r="BL112" s="1009"/>
      <c r="BM112" s="1009"/>
      <c r="BN112" s="1009"/>
      <c r="BO112" s="1009"/>
      <c r="BP112" s="1010"/>
      <c r="BQ112" s="978">
        <v>35807580</v>
      </c>
      <c r="BR112" s="979"/>
      <c r="BS112" s="979"/>
      <c r="BT112" s="979"/>
      <c r="BU112" s="979"/>
      <c r="BV112" s="979">
        <v>35062088</v>
      </c>
      <c r="BW112" s="979"/>
      <c r="BX112" s="979"/>
      <c r="BY112" s="979"/>
      <c r="BZ112" s="979"/>
      <c r="CA112" s="979">
        <v>33442525</v>
      </c>
      <c r="CB112" s="979"/>
      <c r="CC112" s="979"/>
      <c r="CD112" s="979"/>
      <c r="CE112" s="979"/>
      <c r="CF112" s="973">
        <v>38.1</v>
      </c>
      <c r="CG112" s="974"/>
      <c r="CH112" s="974"/>
      <c r="CI112" s="974"/>
      <c r="CJ112" s="974"/>
      <c r="CK112" s="1004"/>
      <c r="CL112" s="1005"/>
      <c r="CM112" s="975" t="s">
        <v>452</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446</v>
      </c>
      <c r="DH112" s="979"/>
      <c r="DI112" s="979"/>
      <c r="DJ112" s="979"/>
      <c r="DK112" s="979"/>
      <c r="DL112" s="979" t="s">
        <v>175</v>
      </c>
      <c r="DM112" s="979"/>
      <c r="DN112" s="979"/>
      <c r="DO112" s="979"/>
      <c r="DP112" s="979"/>
      <c r="DQ112" s="979" t="s">
        <v>453</v>
      </c>
      <c r="DR112" s="979"/>
      <c r="DS112" s="979"/>
      <c r="DT112" s="979"/>
      <c r="DU112" s="979"/>
      <c r="DV112" s="980" t="s">
        <v>446</v>
      </c>
      <c r="DW112" s="980"/>
      <c r="DX112" s="980"/>
      <c r="DY112" s="980"/>
      <c r="DZ112" s="981"/>
    </row>
    <row r="113" spans="1:130" s="248" customFormat="1" ht="26.25" customHeight="1" x14ac:dyDescent="0.15">
      <c r="A113" s="1013"/>
      <c r="B113" s="1014"/>
      <c r="C113" s="1009" t="s">
        <v>454</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4194341</v>
      </c>
      <c r="AB113" s="993"/>
      <c r="AC113" s="993"/>
      <c r="AD113" s="993"/>
      <c r="AE113" s="994"/>
      <c r="AF113" s="995">
        <v>4165081</v>
      </c>
      <c r="AG113" s="993"/>
      <c r="AH113" s="993"/>
      <c r="AI113" s="993"/>
      <c r="AJ113" s="994"/>
      <c r="AK113" s="995">
        <v>3614878</v>
      </c>
      <c r="AL113" s="993"/>
      <c r="AM113" s="993"/>
      <c r="AN113" s="993"/>
      <c r="AO113" s="994"/>
      <c r="AP113" s="996">
        <v>4.0999999999999996</v>
      </c>
      <c r="AQ113" s="997"/>
      <c r="AR113" s="997"/>
      <c r="AS113" s="997"/>
      <c r="AT113" s="998"/>
      <c r="AU113" s="959"/>
      <c r="AV113" s="960"/>
      <c r="AW113" s="960"/>
      <c r="AX113" s="960"/>
      <c r="AY113" s="960"/>
      <c r="AZ113" s="1008" t="s">
        <v>455</v>
      </c>
      <c r="BA113" s="1009"/>
      <c r="BB113" s="1009"/>
      <c r="BC113" s="1009"/>
      <c r="BD113" s="1009"/>
      <c r="BE113" s="1009"/>
      <c r="BF113" s="1009"/>
      <c r="BG113" s="1009"/>
      <c r="BH113" s="1009"/>
      <c r="BI113" s="1009"/>
      <c r="BJ113" s="1009"/>
      <c r="BK113" s="1009"/>
      <c r="BL113" s="1009"/>
      <c r="BM113" s="1009"/>
      <c r="BN113" s="1009"/>
      <c r="BO113" s="1009"/>
      <c r="BP113" s="1010"/>
      <c r="BQ113" s="978">
        <v>214719</v>
      </c>
      <c r="BR113" s="979"/>
      <c r="BS113" s="979"/>
      <c r="BT113" s="979"/>
      <c r="BU113" s="979"/>
      <c r="BV113" s="979">
        <v>145044</v>
      </c>
      <c r="BW113" s="979"/>
      <c r="BX113" s="979"/>
      <c r="BY113" s="979"/>
      <c r="BZ113" s="979"/>
      <c r="CA113" s="979">
        <v>82133</v>
      </c>
      <c r="CB113" s="979"/>
      <c r="CC113" s="979"/>
      <c r="CD113" s="979"/>
      <c r="CE113" s="979"/>
      <c r="CF113" s="973">
        <v>0.1</v>
      </c>
      <c r="CG113" s="974"/>
      <c r="CH113" s="974"/>
      <c r="CI113" s="974"/>
      <c r="CJ113" s="974"/>
      <c r="CK113" s="1004"/>
      <c r="CL113" s="1005"/>
      <c r="CM113" s="975" t="s">
        <v>456</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175</v>
      </c>
      <c r="DH113" s="1018"/>
      <c r="DI113" s="1018"/>
      <c r="DJ113" s="1018"/>
      <c r="DK113" s="1019"/>
      <c r="DL113" s="1020" t="s">
        <v>175</v>
      </c>
      <c r="DM113" s="1018"/>
      <c r="DN113" s="1018"/>
      <c r="DO113" s="1018"/>
      <c r="DP113" s="1019"/>
      <c r="DQ113" s="1020" t="s">
        <v>175</v>
      </c>
      <c r="DR113" s="1018"/>
      <c r="DS113" s="1018"/>
      <c r="DT113" s="1018"/>
      <c r="DU113" s="1019"/>
      <c r="DV113" s="1021" t="s">
        <v>175</v>
      </c>
      <c r="DW113" s="1022"/>
      <c r="DX113" s="1022"/>
      <c r="DY113" s="1022"/>
      <c r="DZ113" s="1023"/>
    </row>
    <row r="114" spans="1:130" s="248" customFormat="1" ht="26.25" customHeight="1" x14ac:dyDescent="0.15">
      <c r="A114" s="1013"/>
      <c r="B114" s="1014"/>
      <c r="C114" s="1009" t="s">
        <v>457</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100728</v>
      </c>
      <c r="AB114" s="1018"/>
      <c r="AC114" s="1018"/>
      <c r="AD114" s="1018"/>
      <c r="AE114" s="1019"/>
      <c r="AF114" s="1020">
        <v>71889</v>
      </c>
      <c r="AG114" s="1018"/>
      <c r="AH114" s="1018"/>
      <c r="AI114" s="1018"/>
      <c r="AJ114" s="1019"/>
      <c r="AK114" s="1020">
        <v>64770</v>
      </c>
      <c r="AL114" s="1018"/>
      <c r="AM114" s="1018"/>
      <c r="AN114" s="1018"/>
      <c r="AO114" s="1019"/>
      <c r="AP114" s="1021">
        <v>0.1</v>
      </c>
      <c r="AQ114" s="1022"/>
      <c r="AR114" s="1022"/>
      <c r="AS114" s="1022"/>
      <c r="AT114" s="1023"/>
      <c r="AU114" s="959"/>
      <c r="AV114" s="960"/>
      <c r="AW114" s="960"/>
      <c r="AX114" s="960"/>
      <c r="AY114" s="960"/>
      <c r="AZ114" s="1008" t="s">
        <v>458</v>
      </c>
      <c r="BA114" s="1009"/>
      <c r="BB114" s="1009"/>
      <c r="BC114" s="1009"/>
      <c r="BD114" s="1009"/>
      <c r="BE114" s="1009"/>
      <c r="BF114" s="1009"/>
      <c r="BG114" s="1009"/>
      <c r="BH114" s="1009"/>
      <c r="BI114" s="1009"/>
      <c r="BJ114" s="1009"/>
      <c r="BK114" s="1009"/>
      <c r="BL114" s="1009"/>
      <c r="BM114" s="1009"/>
      <c r="BN114" s="1009"/>
      <c r="BO114" s="1009"/>
      <c r="BP114" s="1010"/>
      <c r="BQ114" s="978">
        <v>21473554</v>
      </c>
      <c r="BR114" s="979"/>
      <c r="BS114" s="979"/>
      <c r="BT114" s="979"/>
      <c r="BU114" s="979"/>
      <c r="BV114" s="979">
        <v>21166834</v>
      </c>
      <c r="BW114" s="979"/>
      <c r="BX114" s="979"/>
      <c r="BY114" s="979"/>
      <c r="BZ114" s="979"/>
      <c r="CA114" s="979">
        <v>21290209</v>
      </c>
      <c r="CB114" s="979"/>
      <c r="CC114" s="979"/>
      <c r="CD114" s="979"/>
      <c r="CE114" s="979"/>
      <c r="CF114" s="973">
        <v>24.3</v>
      </c>
      <c r="CG114" s="974"/>
      <c r="CH114" s="974"/>
      <c r="CI114" s="974"/>
      <c r="CJ114" s="974"/>
      <c r="CK114" s="1004"/>
      <c r="CL114" s="1005"/>
      <c r="CM114" s="975" t="s">
        <v>459</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446</v>
      </c>
      <c r="DH114" s="1018"/>
      <c r="DI114" s="1018"/>
      <c r="DJ114" s="1018"/>
      <c r="DK114" s="1019"/>
      <c r="DL114" s="1020" t="s">
        <v>460</v>
      </c>
      <c r="DM114" s="1018"/>
      <c r="DN114" s="1018"/>
      <c r="DO114" s="1018"/>
      <c r="DP114" s="1019"/>
      <c r="DQ114" s="1020" t="s">
        <v>175</v>
      </c>
      <c r="DR114" s="1018"/>
      <c r="DS114" s="1018"/>
      <c r="DT114" s="1018"/>
      <c r="DU114" s="1019"/>
      <c r="DV114" s="1021" t="s">
        <v>446</v>
      </c>
      <c r="DW114" s="1022"/>
      <c r="DX114" s="1022"/>
      <c r="DY114" s="1022"/>
      <c r="DZ114" s="1023"/>
    </row>
    <row r="115" spans="1:130" s="248" customFormat="1" ht="26.25" customHeight="1" x14ac:dyDescent="0.15">
      <c r="A115" s="1013"/>
      <c r="B115" s="1014"/>
      <c r="C115" s="1009" t="s">
        <v>461</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1066886</v>
      </c>
      <c r="AB115" s="993"/>
      <c r="AC115" s="993"/>
      <c r="AD115" s="993"/>
      <c r="AE115" s="994"/>
      <c r="AF115" s="995">
        <v>1050673</v>
      </c>
      <c r="AG115" s="993"/>
      <c r="AH115" s="993"/>
      <c r="AI115" s="993"/>
      <c r="AJ115" s="994"/>
      <c r="AK115" s="995">
        <v>1030879</v>
      </c>
      <c r="AL115" s="993"/>
      <c r="AM115" s="993"/>
      <c r="AN115" s="993"/>
      <c r="AO115" s="994"/>
      <c r="AP115" s="996">
        <v>1.2</v>
      </c>
      <c r="AQ115" s="997"/>
      <c r="AR115" s="997"/>
      <c r="AS115" s="997"/>
      <c r="AT115" s="998"/>
      <c r="AU115" s="959"/>
      <c r="AV115" s="960"/>
      <c r="AW115" s="960"/>
      <c r="AX115" s="960"/>
      <c r="AY115" s="960"/>
      <c r="AZ115" s="1008" t="s">
        <v>462</v>
      </c>
      <c r="BA115" s="1009"/>
      <c r="BB115" s="1009"/>
      <c r="BC115" s="1009"/>
      <c r="BD115" s="1009"/>
      <c r="BE115" s="1009"/>
      <c r="BF115" s="1009"/>
      <c r="BG115" s="1009"/>
      <c r="BH115" s="1009"/>
      <c r="BI115" s="1009"/>
      <c r="BJ115" s="1009"/>
      <c r="BK115" s="1009"/>
      <c r="BL115" s="1009"/>
      <c r="BM115" s="1009"/>
      <c r="BN115" s="1009"/>
      <c r="BO115" s="1009"/>
      <c r="BP115" s="1010"/>
      <c r="BQ115" s="978">
        <v>27019</v>
      </c>
      <c r="BR115" s="979"/>
      <c r="BS115" s="979"/>
      <c r="BT115" s="979"/>
      <c r="BU115" s="979"/>
      <c r="BV115" s="979">
        <v>221209</v>
      </c>
      <c r="BW115" s="979"/>
      <c r="BX115" s="979"/>
      <c r="BY115" s="979"/>
      <c r="BZ115" s="979"/>
      <c r="CA115" s="979">
        <v>206716</v>
      </c>
      <c r="CB115" s="979"/>
      <c r="CC115" s="979"/>
      <c r="CD115" s="979"/>
      <c r="CE115" s="979"/>
      <c r="CF115" s="973">
        <v>0.2</v>
      </c>
      <c r="CG115" s="974"/>
      <c r="CH115" s="974"/>
      <c r="CI115" s="974"/>
      <c r="CJ115" s="974"/>
      <c r="CK115" s="1004"/>
      <c r="CL115" s="1005"/>
      <c r="CM115" s="1008" t="s">
        <v>463</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842963</v>
      </c>
      <c r="DH115" s="1018"/>
      <c r="DI115" s="1018"/>
      <c r="DJ115" s="1018"/>
      <c r="DK115" s="1019"/>
      <c r="DL115" s="1020">
        <v>351148</v>
      </c>
      <c r="DM115" s="1018"/>
      <c r="DN115" s="1018"/>
      <c r="DO115" s="1018"/>
      <c r="DP115" s="1019"/>
      <c r="DQ115" s="1020" t="s">
        <v>446</v>
      </c>
      <c r="DR115" s="1018"/>
      <c r="DS115" s="1018"/>
      <c r="DT115" s="1018"/>
      <c r="DU115" s="1019"/>
      <c r="DV115" s="1021" t="s">
        <v>175</v>
      </c>
      <c r="DW115" s="1022"/>
      <c r="DX115" s="1022"/>
      <c r="DY115" s="1022"/>
      <c r="DZ115" s="1023"/>
    </row>
    <row r="116" spans="1:130" s="248" customFormat="1" ht="26.25" customHeight="1" x14ac:dyDescent="0.15">
      <c r="A116" s="1015"/>
      <c r="B116" s="1016"/>
      <c r="C116" s="1024" t="s">
        <v>464</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175</v>
      </c>
      <c r="AB116" s="1018"/>
      <c r="AC116" s="1018"/>
      <c r="AD116" s="1018"/>
      <c r="AE116" s="1019"/>
      <c r="AF116" s="1020" t="s">
        <v>175</v>
      </c>
      <c r="AG116" s="1018"/>
      <c r="AH116" s="1018"/>
      <c r="AI116" s="1018"/>
      <c r="AJ116" s="1019"/>
      <c r="AK116" s="1020" t="s">
        <v>460</v>
      </c>
      <c r="AL116" s="1018"/>
      <c r="AM116" s="1018"/>
      <c r="AN116" s="1018"/>
      <c r="AO116" s="1019"/>
      <c r="AP116" s="1021" t="s">
        <v>175</v>
      </c>
      <c r="AQ116" s="1022"/>
      <c r="AR116" s="1022"/>
      <c r="AS116" s="1022"/>
      <c r="AT116" s="1023"/>
      <c r="AU116" s="959"/>
      <c r="AV116" s="960"/>
      <c r="AW116" s="960"/>
      <c r="AX116" s="960"/>
      <c r="AY116" s="960"/>
      <c r="AZ116" s="1026" t="s">
        <v>465</v>
      </c>
      <c r="BA116" s="1027"/>
      <c r="BB116" s="1027"/>
      <c r="BC116" s="1027"/>
      <c r="BD116" s="1027"/>
      <c r="BE116" s="1027"/>
      <c r="BF116" s="1027"/>
      <c r="BG116" s="1027"/>
      <c r="BH116" s="1027"/>
      <c r="BI116" s="1027"/>
      <c r="BJ116" s="1027"/>
      <c r="BK116" s="1027"/>
      <c r="BL116" s="1027"/>
      <c r="BM116" s="1027"/>
      <c r="BN116" s="1027"/>
      <c r="BO116" s="1027"/>
      <c r="BP116" s="1028"/>
      <c r="BQ116" s="978" t="s">
        <v>175</v>
      </c>
      <c r="BR116" s="979"/>
      <c r="BS116" s="979"/>
      <c r="BT116" s="979"/>
      <c r="BU116" s="979"/>
      <c r="BV116" s="979" t="s">
        <v>446</v>
      </c>
      <c r="BW116" s="979"/>
      <c r="BX116" s="979"/>
      <c r="BY116" s="979"/>
      <c r="BZ116" s="979"/>
      <c r="CA116" s="979" t="s">
        <v>175</v>
      </c>
      <c r="CB116" s="979"/>
      <c r="CC116" s="979"/>
      <c r="CD116" s="979"/>
      <c r="CE116" s="979"/>
      <c r="CF116" s="973" t="s">
        <v>175</v>
      </c>
      <c r="CG116" s="974"/>
      <c r="CH116" s="974"/>
      <c r="CI116" s="974"/>
      <c r="CJ116" s="974"/>
      <c r="CK116" s="1004"/>
      <c r="CL116" s="1005"/>
      <c r="CM116" s="975" t="s">
        <v>466</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62300</v>
      </c>
      <c r="DH116" s="1018"/>
      <c r="DI116" s="1018"/>
      <c r="DJ116" s="1018"/>
      <c r="DK116" s="1019"/>
      <c r="DL116" s="1020">
        <v>30900</v>
      </c>
      <c r="DM116" s="1018"/>
      <c r="DN116" s="1018"/>
      <c r="DO116" s="1018"/>
      <c r="DP116" s="1019"/>
      <c r="DQ116" s="1020">
        <v>7500</v>
      </c>
      <c r="DR116" s="1018"/>
      <c r="DS116" s="1018"/>
      <c r="DT116" s="1018"/>
      <c r="DU116" s="1019"/>
      <c r="DV116" s="1021">
        <v>0</v>
      </c>
      <c r="DW116" s="1022"/>
      <c r="DX116" s="1022"/>
      <c r="DY116" s="1022"/>
      <c r="DZ116" s="1023"/>
    </row>
    <row r="117" spans="1:130" s="248" customFormat="1" ht="26.25" customHeight="1" x14ac:dyDescent="0.15">
      <c r="A117" s="963" t="s">
        <v>183</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467</v>
      </c>
      <c r="Z117" s="945"/>
      <c r="AA117" s="1035">
        <v>20191109</v>
      </c>
      <c r="AB117" s="1036"/>
      <c r="AC117" s="1036"/>
      <c r="AD117" s="1036"/>
      <c r="AE117" s="1037"/>
      <c r="AF117" s="1038">
        <v>20399884</v>
      </c>
      <c r="AG117" s="1036"/>
      <c r="AH117" s="1036"/>
      <c r="AI117" s="1036"/>
      <c r="AJ117" s="1037"/>
      <c r="AK117" s="1038">
        <v>19398772</v>
      </c>
      <c r="AL117" s="1036"/>
      <c r="AM117" s="1036"/>
      <c r="AN117" s="1036"/>
      <c r="AO117" s="1037"/>
      <c r="AP117" s="1039"/>
      <c r="AQ117" s="1040"/>
      <c r="AR117" s="1040"/>
      <c r="AS117" s="1040"/>
      <c r="AT117" s="1041"/>
      <c r="AU117" s="959"/>
      <c r="AV117" s="960"/>
      <c r="AW117" s="960"/>
      <c r="AX117" s="960"/>
      <c r="AY117" s="960"/>
      <c r="AZ117" s="1026" t="s">
        <v>468</v>
      </c>
      <c r="BA117" s="1027"/>
      <c r="BB117" s="1027"/>
      <c r="BC117" s="1027"/>
      <c r="BD117" s="1027"/>
      <c r="BE117" s="1027"/>
      <c r="BF117" s="1027"/>
      <c r="BG117" s="1027"/>
      <c r="BH117" s="1027"/>
      <c r="BI117" s="1027"/>
      <c r="BJ117" s="1027"/>
      <c r="BK117" s="1027"/>
      <c r="BL117" s="1027"/>
      <c r="BM117" s="1027"/>
      <c r="BN117" s="1027"/>
      <c r="BO117" s="1027"/>
      <c r="BP117" s="1028"/>
      <c r="BQ117" s="978" t="s">
        <v>175</v>
      </c>
      <c r="BR117" s="979"/>
      <c r="BS117" s="979"/>
      <c r="BT117" s="979"/>
      <c r="BU117" s="979"/>
      <c r="BV117" s="979" t="s">
        <v>446</v>
      </c>
      <c r="BW117" s="979"/>
      <c r="BX117" s="979"/>
      <c r="BY117" s="979"/>
      <c r="BZ117" s="979"/>
      <c r="CA117" s="979" t="s">
        <v>446</v>
      </c>
      <c r="CB117" s="979"/>
      <c r="CC117" s="979"/>
      <c r="CD117" s="979"/>
      <c r="CE117" s="979"/>
      <c r="CF117" s="973" t="s">
        <v>446</v>
      </c>
      <c r="CG117" s="974"/>
      <c r="CH117" s="974"/>
      <c r="CI117" s="974"/>
      <c r="CJ117" s="974"/>
      <c r="CK117" s="1004"/>
      <c r="CL117" s="1005"/>
      <c r="CM117" s="975" t="s">
        <v>469</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446</v>
      </c>
      <c r="DH117" s="1018"/>
      <c r="DI117" s="1018"/>
      <c r="DJ117" s="1018"/>
      <c r="DK117" s="1019"/>
      <c r="DL117" s="1020" t="s">
        <v>446</v>
      </c>
      <c r="DM117" s="1018"/>
      <c r="DN117" s="1018"/>
      <c r="DO117" s="1018"/>
      <c r="DP117" s="1019"/>
      <c r="DQ117" s="1020" t="s">
        <v>175</v>
      </c>
      <c r="DR117" s="1018"/>
      <c r="DS117" s="1018"/>
      <c r="DT117" s="1018"/>
      <c r="DU117" s="1019"/>
      <c r="DV117" s="1021" t="s">
        <v>175</v>
      </c>
      <c r="DW117" s="1022"/>
      <c r="DX117" s="1022"/>
      <c r="DY117" s="1022"/>
      <c r="DZ117" s="1023"/>
    </row>
    <row r="118" spans="1:130" s="248" customFormat="1" ht="26.25" customHeight="1" x14ac:dyDescent="0.15">
      <c r="A118" s="963" t="s">
        <v>440</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437</v>
      </c>
      <c r="AB118" s="944"/>
      <c r="AC118" s="944"/>
      <c r="AD118" s="944"/>
      <c r="AE118" s="945"/>
      <c r="AF118" s="943" t="s">
        <v>438</v>
      </c>
      <c r="AG118" s="944"/>
      <c r="AH118" s="944"/>
      <c r="AI118" s="944"/>
      <c r="AJ118" s="945"/>
      <c r="AK118" s="943" t="s">
        <v>305</v>
      </c>
      <c r="AL118" s="944"/>
      <c r="AM118" s="944"/>
      <c r="AN118" s="944"/>
      <c r="AO118" s="945"/>
      <c r="AP118" s="1030" t="s">
        <v>439</v>
      </c>
      <c r="AQ118" s="1031"/>
      <c r="AR118" s="1031"/>
      <c r="AS118" s="1031"/>
      <c r="AT118" s="1032"/>
      <c r="AU118" s="959"/>
      <c r="AV118" s="960"/>
      <c r="AW118" s="960"/>
      <c r="AX118" s="960"/>
      <c r="AY118" s="960"/>
      <c r="AZ118" s="1033" t="s">
        <v>470</v>
      </c>
      <c r="BA118" s="1024"/>
      <c r="BB118" s="1024"/>
      <c r="BC118" s="1024"/>
      <c r="BD118" s="1024"/>
      <c r="BE118" s="1024"/>
      <c r="BF118" s="1024"/>
      <c r="BG118" s="1024"/>
      <c r="BH118" s="1024"/>
      <c r="BI118" s="1024"/>
      <c r="BJ118" s="1024"/>
      <c r="BK118" s="1024"/>
      <c r="BL118" s="1024"/>
      <c r="BM118" s="1024"/>
      <c r="BN118" s="1024"/>
      <c r="BO118" s="1024"/>
      <c r="BP118" s="1025"/>
      <c r="BQ118" s="1056" t="s">
        <v>446</v>
      </c>
      <c r="BR118" s="1057"/>
      <c r="BS118" s="1057"/>
      <c r="BT118" s="1057"/>
      <c r="BU118" s="1057"/>
      <c r="BV118" s="1057" t="s">
        <v>175</v>
      </c>
      <c r="BW118" s="1057"/>
      <c r="BX118" s="1057"/>
      <c r="BY118" s="1057"/>
      <c r="BZ118" s="1057"/>
      <c r="CA118" s="1057" t="s">
        <v>175</v>
      </c>
      <c r="CB118" s="1057"/>
      <c r="CC118" s="1057"/>
      <c r="CD118" s="1057"/>
      <c r="CE118" s="1057"/>
      <c r="CF118" s="973" t="s">
        <v>175</v>
      </c>
      <c r="CG118" s="974"/>
      <c r="CH118" s="974"/>
      <c r="CI118" s="974"/>
      <c r="CJ118" s="974"/>
      <c r="CK118" s="1004"/>
      <c r="CL118" s="1005"/>
      <c r="CM118" s="975" t="s">
        <v>471</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446</v>
      </c>
      <c r="DH118" s="1018"/>
      <c r="DI118" s="1018"/>
      <c r="DJ118" s="1018"/>
      <c r="DK118" s="1019"/>
      <c r="DL118" s="1020" t="s">
        <v>175</v>
      </c>
      <c r="DM118" s="1018"/>
      <c r="DN118" s="1018"/>
      <c r="DO118" s="1018"/>
      <c r="DP118" s="1019"/>
      <c r="DQ118" s="1020" t="s">
        <v>446</v>
      </c>
      <c r="DR118" s="1018"/>
      <c r="DS118" s="1018"/>
      <c r="DT118" s="1018"/>
      <c r="DU118" s="1019"/>
      <c r="DV118" s="1021" t="s">
        <v>175</v>
      </c>
      <c r="DW118" s="1022"/>
      <c r="DX118" s="1022"/>
      <c r="DY118" s="1022"/>
      <c r="DZ118" s="1023"/>
    </row>
    <row r="119" spans="1:130" s="248" customFormat="1" ht="26.25" customHeight="1" x14ac:dyDescent="0.15">
      <c r="A119" s="1117" t="s">
        <v>443</v>
      </c>
      <c r="B119" s="1003"/>
      <c r="C119" s="982" t="s">
        <v>444</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v>19604</v>
      </c>
      <c r="AB119" s="951"/>
      <c r="AC119" s="951"/>
      <c r="AD119" s="951"/>
      <c r="AE119" s="952"/>
      <c r="AF119" s="953">
        <v>19613</v>
      </c>
      <c r="AG119" s="951"/>
      <c r="AH119" s="951"/>
      <c r="AI119" s="951"/>
      <c r="AJ119" s="952"/>
      <c r="AK119" s="953">
        <v>19622</v>
      </c>
      <c r="AL119" s="951"/>
      <c r="AM119" s="951"/>
      <c r="AN119" s="951"/>
      <c r="AO119" s="952"/>
      <c r="AP119" s="954">
        <v>0</v>
      </c>
      <c r="AQ119" s="955"/>
      <c r="AR119" s="955"/>
      <c r="AS119" s="955"/>
      <c r="AT119" s="956"/>
      <c r="AU119" s="961"/>
      <c r="AV119" s="962"/>
      <c r="AW119" s="962"/>
      <c r="AX119" s="962"/>
      <c r="AY119" s="962"/>
      <c r="AZ119" s="279" t="s">
        <v>183</v>
      </c>
      <c r="BA119" s="279"/>
      <c r="BB119" s="279"/>
      <c r="BC119" s="279"/>
      <c r="BD119" s="279"/>
      <c r="BE119" s="279"/>
      <c r="BF119" s="279"/>
      <c r="BG119" s="279"/>
      <c r="BH119" s="279"/>
      <c r="BI119" s="279"/>
      <c r="BJ119" s="279"/>
      <c r="BK119" s="279"/>
      <c r="BL119" s="279"/>
      <c r="BM119" s="279"/>
      <c r="BN119" s="279"/>
      <c r="BO119" s="1034" t="s">
        <v>472</v>
      </c>
      <c r="BP119" s="1065"/>
      <c r="BQ119" s="1056">
        <v>207631643</v>
      </c>
      <c r="BR119" s="1057"/>
      <c r="BS119" s="1057"/>
      <c r="BT119" s="1057"/>
      <c r="BU119" s="1057"/>
      <c r="BV119" s="1057">
        <v>200892434</v>
      </c>
      <c r="BW119" s="1057"/>
      <c r="BX119" s="1057"/>
      <c r="BY119" s="1057"/>
      <c r="BZ119" s="1057"/>
      <c r="CA119" s="1057">
        <v>198977789</v>
      </c>
      <c r="CB119" s="1057"/>
      <c r="CC119" s="1057"/>
      <c r="CD119" s="1057"/>
      <c r="CE119" s="1057"/>
      <c r="CF119" s="1058"/>
      <c r="CG119" s="1059"/>
      <c r="CH119" s="1059"/>
      <c r="CI119" s="1059"/>
      <c r="CJ119" s="1060"/>
      <c r="CK119" s="1006"/>
      <c r="CL119" s="1007"/>
      <c r="CM119" s="1061" t="s">
        <v>473</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2710564</v>
      </c>
      <c r="DH119" s="1043"/>
      <c r="DI119" s="1043"/>
      <c r="DJ119" s="1043"/>
      <c r="DK119" s="1044"/>
      <c r="DL119" s="1042">
        <v>2456162</v>
      </c>
      <c r="DM119" s="1043"/>
      <c r="DN119" s="1043"/>
      <c r="DO119" s="1043"/>
      <c r="DP119" s="1044"/>
      <c r="DQ119" s="1042">
        <v>2196414</v>
      </c>
      <c r="DR119" s="1043"/>
      <c r="DS119" s="1043"/>
      <c r="DT119" s="1043"/>
      <c r="DU119" s="1044"/>
      <c r="DV119" s="1045">
        <v>2.5</v>
      </c>
      <c r="DW119" s="1046"/>
      <c r="DX119" s="1046"/>
      <c r="DY119" s="1046"/>
      <c r="DZ119" s="1047"/>
    </row>
    <row r="120" spans="1:130" s="248" customFormat="1" ht="26.25" customHeight="1" x14ac:dyDescent="0.15">
      <c r="A120" s="1118"/>
      <c r="B120" s="1005"/>
      <c r="C120" s="975" t="s">
        <v>448</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v>690152</v>
      </c>
      <c r="AB120" s="1018"/>
      <c r="AC120" s="1018"/>
      <c r="AD120" s="1018"/>
      <c r="AE120" s="1019"/>
      <c r="AF120" s="1020">
        <v>679113</v>
      </c>
      <c r="AG120" s="1018"/>
      <c r="AH120" s="1018"/>
      <c r="AI120" s="1018"/>
      <c r="AJ120" s="1019"/>
      <c r="AK120" s="1020">
        <v>668069</v>
      </c>
      <c r="AL120" s="1018"/>
      <c r="AM120" s="1018"/>
      <c r="AN120" s="1018"/>
      <c r="AO120" s="1019"/>
      <c r="AP120" s="1021">
        <v>0.8</v>
      </c>
      <c r="AQ120" s="1022"/>
      <c r="AR120" s="1022"/>
      <c r="AS120" s="1022"/>
      <c r="AT120" s="1023"/>
      <c r="AU120" s="1048" t="s">
        <v>474</v>
      </c>
      <c r="AV120" s="1049"/>
      <c r="AW120" s="1049"/>
      <c r="AX120" s="1049"/>
      <c r="AY120" s="1050"/>
      <c r="AZ120" s="999" t="s">
        <v>475</v>
      </c>
      <c r="BA120" s="948"/>
      <c r="BB120" s="948"/>
      <c r="BC120" s="948"/>
      <c r="BD120" s="948"/>
      <c r="BE120" s="948"/>
      <c r="BF120" s="948"/>
      <c r="BG120" s="948"/>
      <c r="BH120" s="948"/>
      <c r="BI120" s="948"/>
      <c r="BJ120" s="948"/>
      <c r="BK120" s="948"/>
      <c r="BL120" s="948"/>
      <c r="BM120" s="948"/>
      <c r="BN120" s="948"/>
      <c r="BO120" s="948"/>
      <c r="BP120" s="949"/>
      <c r="BQ120" s="985">
        <v>37632371</v>
      </c>
      <c r="BR120" s="986"/>
      <c r="BS120" s="986"/>
      <c r="BT120" s="986"/>
      <c r="BU120" s="986"/>
      <c r="BV120" s="986">
        <v>32777081</v>
      </c>
      <c r="BW120" s="986"/>
      <c r="BX120" s="986"/>
      <c r="BY120" s="986"/>
      <c r="BZ120" s="986"/>
      <c r="CA120" s="986">
        <v>34015305</v>
      </c>
      <c r="CB120" s="986"/>
      <c r="CC120" s="986"/>
      <c r="CD120" s="986"/>
      <c r="CE120" s="986"/>
      <c r="CF120" s="1000">
        <v>38.799999999999997</v>
      </c>
      <c r="CG120" s="1001"/>
      <c r="CH120" s="1001"/>
      <c r="CI120" s="1001"/>
      <c r="CJ120" s="1001"/>
      <c r="CK120" s="1066" t="s">
        <v>476</v>
      </c>
      <c r="CL120" s="1067"/>
      <c r="CM120" s="1067"/>
      <c r="CN120" s="1067"/>
      <c r="CO120" s="1068"/>
      <c r="CP120" s="1074" t="s">
        <v>477</v>
      </c>
      <c r="CQ120" s="1075"/>
      <c r="CR120" s="1075"/>
      <c r="CS120" s="1075"/>
      <c r="CT120" s="1075"/>
      <c r="CU120" s="1075"/>
      <c r="CV120" s="1075"/>
      <c r="CW120" s="1075"/>
      <c r="CX120" s="1075"/>
      <c r="CY120" s="1075"/>
      <c r="CZ120" s="1075"/>
      <c r="DA120" s="1075"/>
      <c r="DB120" s="1075"/>
      <c r="DC120" s="1075"/>
      <c r="DD120" s="1075"/>
      <c r="DE120" s="1075"/>
      <c r="DF120" s="1076"/>
      <c r="DG120" s="985">
        <v>32707903</v>
      </c>
      <c r="DH120" s="986"/>
      <c r="DI120" s="986"/>
      <c r="DJ120" s="986"/>
      <c r="DK120" s="986"/>
      <c r="DL120" s="986">
        <v>32702671</v>
      </c>
      <c r="DM120" s="986"/>
      <c r="DN120" s="986"/>
      <c r="DO120" s="986"/>
      <c r="DP120" s="986"/>
      <c r="DQ120" s="986">
        <v>31422031</v>
      </c>
      <c r="DR120" s="986"/>
      <c r="DS120" s="986"/>
      <c r="DT120" s="986"/>
      <c r="DU120" s="986"/>
      <c r="DV120" s="987">
        <v>35.799999999999997</v>
      </c>
      <c r="DW120" s="987"/>
      <c r="DX120" s="987"/>
      <c r="DY120" s="987"/>
      <c r="DZ120" s="988"/>
    </row>
    <row r="121" spans="1:130" s="248" customFormat="1" ht="26.25" customHeight="1" x14ac:dyDescent="0.15">
      <c r="A121" s="1118"/>
      <c r="B121" s="1005"/>
      <c r="C121" s="1026" t="s">
        <v>478</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446</v>
      </c>
      <c r="AB121" s="1018"/>
      <c r="AC121" s="1018"/>
      <c r="AD121" s="1018"/>
      <c r="AE121" s="1019"/>
      <c r="AF121" s="1020" t="s">
        <v>175</v>
      </c>
      <c r="AG121" s="1018"/>
      <c r="AH121" s="1018"/>
      <c r="AI121" s="1018"/>
      <c r="AJ121" s="1019"/>
      <c r="AK121" s="1020" t="s">
        <v>175</v>
      </c>
      <c r="AL121" s="1018"/>
      <c r="AM121" s="1018"/>
      <c r="AN121" s="1018"/>
      <c r="AO121" s="1019"/>
      <c r="AP121" s="1021" t="s">
        <v>175</v>
      </c>
      <c r="AQ121" s="1022"/>
      <c r="AR121" s="1022"/>
      <c r="AS121" s="1022"/>
      <c r="AT121" s="1023"/>
      <c r="AU121" s="1051"/>
      <c r="AV121" s="1052"/>
      <c r="AW121" s="1052"/>
      <c r="AX121" s="1052"/>
      <c r="AY121" s="1053"/>
      <c r="AZ121" s="1008" t="s">
        <v>479</v>
      </c>
      <c r="BA121" s="1009"/>
      <c r="BB121" s="1009"/>
      <c r="BC121" s="1009"/>
      <c r="BD121" s="1009"/>
      <c r="BE121" s="1009"/>
      <c r="BF121" s="1009"/>
      <c r="BG121" s="1009"/>
      <c r="BH121" s="1009"/>
      <c r="BI121" s="1009"/>
      <c r="BJ121" s="1009"/>
      <c r="BK121" s="1009"/>
      <c r="BL121" s="1009"/>
      <c r="BM121" s="1009"/>
      <c r="BN121" s="1009"/>
      <c r="BO121" s="1009"/>
      <c r="BP121" s="1010"/>
      <c r="BQ121" s="978">
        <v>42988403</v>
      </c>
      <c r="BR121" s="979"/>
      <c r="BS121" s="979"/>
      <c r="BT121" s="979"/>
      <c r="BU121" s="979"/>
      <c r="BV121" s="979">
        <v>45551579</v>
      </c>
      <c r="BW121" s="979"/>
      <c r="BX121" s="979"/>
      <c r="BY121" s="979"/>
      <c r="BZ121" s="979"/>
      <c r="CA121" s="979">
        <v>43446405</v>
      </c>
      <c r="CB121" s="979"/>
      <c r="CC121" s="979"/>
      <c r="CD121" s="979"/>
      <c r="CE121" s="979"/>
      <c r="CF121" s="973">
        <v>49.5</v>
      </c>
      <c r="CG121" s="974"/>
      <c r="CH121" s="974"/>
      <c r="CI121" s="974"/>
      <c r="CJ121" s="974"/>
      <c r="CK121" s="1069"/>
      <c r="CL121" s="1070"/>
      <c r="CM121" s="1070"/>
      <c r="CN121" s="1070"/>
      <c r="CO121" s="1071"/>
      <c r="CP121" s="1079" t="s">
        <v>480</v>
      </c>
      <c r="CQ121" s="1080"/>
      <c r="CR121" s="1080"/>
      <c r="CS121" s="1080"/>
      <c r="CT121" s="1080"/>
      <c r="CU121" s="1080"/>
      <c r="CV121" s="1080"/>
      <c r="CW121" s="1080"/>
      <c r="CX121" s="1080"/>
      <c r="CY121" s="1080"/>
      <c r="CZ121" s="1080"/>
      <c r="DA121" s="1080"/>
      <c r="DB121" s="1080"/>
      <c r="DC121" s="1080"/>
      <c r="DD121" s="1080"/>
      <c r="DE121" s="1080"/>
      <c r="DF121" s="1081"/>
      <c r="DG121" s="978">
        <v>2596462</v>
      </c>
      <c r="DH121" s="979"/>
      <c r="DI121" s="979"/>
      <c r="DJ121" s="979"/>
      <c r="DK121" s="979"/>
      <c r="DL121" s="979">
        <v>1794420</v>
      </c>
      <c r="DM121" s="979"/>
      <c r="DN121" s="979"/>
      <c r="DO121" s="979"/>
      <c r="DP121" s="979"/>
      <c r="DQ121" s="979">
        <v>1496712</v>
      </c>
      <c r="DR121" s="979"/>
      <c r="DS121" s="979"/>
      <c r="DT121" s="979"/>
      <c r="DU121" s="979"/>
      <c r="DV121" s="980">
        <v>1.7</v>
      </c>
      <c r="DW121" s="980"/>
      <c r="DX121" s="980"/>
      <c r="DY121" s="980"/>
      <c r="DZ121" s="981"/>
    </row>
    <row r="122" spans="1:130" s="248" customFormat="1" ht="26.25" customHeight="1" x14ac:dyDescent="0.15">
      <c r="A122" s="1118"/>
      <c r="B122" s="1005"/>
      <c r="C122" s="975" t="s">
        <v>459</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175</v>
      </c>
      <c r="AB122" s="1018"/>
      <c r="AC122" s="1018"/>
      <c r="AD122" s="1018"/>
      <c r="AE122" s="1019"/>
      <c r="AF122" s="1020" t="s">
        <v>446</v>
      </c>
      <c r="AG122" s="1018"/>
      <c r="AH122" s="1018"/>
      <c r="AI122" s="1018"/>
      <c r="AJ122" s="1019"/>
      <c r="AK122" s="1020" t="s">
        <v>446</v>
      </c>
      <c r="AL122" s="1018"/>
      <c r="AM122" s="1018"/>
      <c r="AN122" s="1018"/>
      <c r="AO122" s="1019"/>
      <c r="AP122" s="1021" t="s">
        <v>175</v>
      </c>
      <c r="AQ122" s="1022"/>
      <c r="AR122" s="1022"/>
      <c r="AS122" s="1022"/>
      <c r="AT122" s="1023"/>
      <c r="AU122" s="1051"/>
      <c r="AV122" s="1052"/>
      <c r="AW122" s="1052"/>
      <c r="AX122" s="1052"/>
      <c r="AY122" s="1053"/>
      <c r="AZ122" s="1033" t="s">
        <v>481</v>
      </c>
      <c r="BA122" s="1024"/>
      <c r="BB122" s="1024"/>
      <c r="BC122" s="1024"/>
      <c r="BD122" s="1024"/>
      <c r="BE122" s="1024"/>
      <c r="BF122" s="1024"/>
      <c r="BG122" s="1024"/>
      <c r="BH122" s="1024"/>
      <c r="BI122" s="1024"/>
      <c r="BJ122" s="1024"/>
      <c r="BK122" s="1024"/>
      <c r="BL122" s="1024"/>
      <c r="BM122" s="1024"/>
      <c r="BN122" s="1024"/>
      <c r="BO122" s="1024"/>
      <c r="BP122" s="1025"/>
      <c r="BQ122" s="1056">
        <v>119564651</v>
      </c>
      <c r="BR122" s="1057"/>
      <c r="BS122" s="1057"/>
      <c r="BT122" s="1057"/>
      <c r="BU122" s="1057"/>
      <c r="BV122" s="1057">
        <v>117154324</v>
      </c>
      <c r="BW122" s="1057"/>
      <c r="BX122" s="1057"/>
      <c r="BY122" s="1057"/>
      <c r="BZ122" s="1057"/>
      <c r="CA122" s="1057">
        <v>115957436</v>
      </c>
      <c r="CB122" s="1057"/>
      <c r="CC122" s="1057"/>
      <c r="CD122" s="1057"/>
      <c r="CE122" s="1057"/>
      <c r="CF122" s="1077">
        <v>132.19999999999999</v>
      </c>
      <c r="CG122" s="1078"/>
      <c r="CH122" s="1078"/>
      <c r="CI122" s="1078"/>
      <c r="CJ122" s="1078"/>
      <c r="CK122" s="1069"/>
      <c r="CL122" s="1070"/>
      <c r="CM122" s="1070"/>
      <c r="CN122" s="1070"/>
      <c r="CO122" s="1071"/>
      <c r="CP122" s="1079" t="s">
        <v>482</v>
      </c>
      <c r="CQ122" s="1080"/>
      <c r="CR122" s="1080"/>
      <c r="CS122" s="1080"/>
      <c r="CT122" s="1080"/>
      <c r="CU122" s="1080"/>
      <c r="CV122" s="1080"/>
      <c r="CW122" s="1080"/>
      <c r="CX122" s="1080"/>
      <c r="CY122" s="1080"/>
      <c r="CZ122" s="1080"/>
      <c r="DA122" s="1080"/>
      <c r="DB122" s="1080"/>
      <c r="DC122" s="1080"/>
      <c r="DD122" s="1080"/>
      <c r="DE122" s="1080"/>
      <c r="DF122" s="1081"/>
      <c r="DG122" s="978">
        <v>323918</v>
      </c>
      <c r="DH122" s="979"/>
      <c r="DI122" s="979"/>
      <c r="DJ122" s="979"/>
      <c r="DK122" s="979"/>
      <c r="DL122" s="979">
        <v>361247</v>
      </c>
      <c r="DM122" s="979"/>
      <c r="DN122" s="979"/>
      <c r="DO122" s="979"/>
      <c r="DP122" s="979"/>
      <c r="DQ122" s="979">
        <v>327950</v>
      </c>
      <c r="DR122" s="979"/>
      <c r="DS122" s="979"/>
      <c r="DT122" s="979"/>
      <c r="DU122" s="979"/>
      <c r="DV122" s="980">
        <v>0.4</v>
      </c>
      <c r="DW122" s="980"/>
      <c r="DX122" s="980"/>
      <c r="DY122" s="980"/>
      <c r="DZ122" s="981"/>
    </row>
    <row r="123" spans="1:130" s="248" customFormat="1" ht="26.25" customHeight="1" x14ac:dyDescent="0.15">
      <c r="A123" s="1118"/>
      <c r="B123" s="1005"/>
      <c r="C123" s="975" t="s">
        <v>466</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36715</v>
      </c>
      <c r="AB123" s="1018"/>
      <c r="AC123" s="1018"/>
      <c r="AD123" s="1018"/>
      <c r="AE123" s="1019"/>
      <c r="AF123" s="1020">
        <v>31944</v>
      </c>
      <c r="AG123" s="1018"/>
      <c r="AH123" s="1018"/>
      <c r="AI123" s="1018"/>
      <c r="AJ123" s="1019"/>
      <c r="AK123" s="1020">
        <v>23597</v>
      </c>
      <c r="AL123" s="1018"/>
      <c r="AM123" s="1018"/>
      <c r="AN123" s="1018"/>
      <c r="AO123" s="1019"/>
      <c r="AP123" s="1021">
        <v>0</v>
      </c>
      <c r="AQ123" s="1022"/>
      <c r="AR123" s="1022"/>
      <c r="AS123" s="1022"/>
      <c r="AT123" s="1023"/>
      <c r="AU123" s="1054"/>
      <c r="AV123" s="1055"/>
      <c r="AW123" s="1055"/>
      <c r="AX123" s="1055"/>
      <c r="AY123" s="1055"/>
      <c r="AZ123" s="279" t="s">
        <v>183</v>
      </c>
      <c r="BA123" s="279"/>
      <c r="BB123" s="279"/>
      <c r="BC123" s="279"/>
      <c r="BD123" s="279"/>
      <c r="BE123" s="279"/>
      <c r="BF123" s="279"/>
      <c r="BG123" s="279"/>
      <c r="BH123" s="279"/>
      <c r="BI123" s="279"/>
      <c r="BJ123" s="279"/>
      <c r="BK123" s="279"/>
      <c r="BL123" s="279"/>
      <c r="BM123" s="279"/>
      <c r="BN123" s="279"/>
      <c r="BO123" s="1034" t="s">
        <v>483</v>
      </c>
      <c r="BP123" s="1065"/>
      <c r="BQ123" s="1124">
        <v>200185425</v>
      </c>
      <c r="BR123" s="1125"/>
      <c r="BS123" s="1125"/>
      <c r="BT123" s="1125"/>
      <c r="BU123" s="1125"/>
      <c r="BV123" s="1125">
        <v>195482984</v>
      </c>
      <c r="BW123" s="1125"/>
      <c r="BX123" s="1125"/>
      <c r="BY123" s="1125"/>
      <c r="BZ123" s="1125"/>
      <c r="CA123" s="1125">
        <v>193419146</v>
      </c>
      <c r="CB123" s="1125"/>
      <c r="CC123" s="1125"/>
      <c r="CD123" s="1125"/>
      <c r="CE123" s="1125"/>
      <c r="CF123" s="1058"/>
      <c r="CG123" s="1059"/>
      <c r="CH123" s="1059"/>
      <c r="CI123" s="1059"/>
      <c r="CJ123" s="1060"/>
      <c r="CK123" s="1069"/>
      <c r="CL123" s="1070"/>
      <c r="CM123" s="1070"/>
      <c r="CN123" s="1070"/>
      <c r="CO123" s="1071"/>
      <c r="CP123" s="1079" t="s">
        <v>484</v>
      </c>
      <c r="CQ123" s="1080"/>
      <c r="CR123" s="1080"/>
      <c r="CS123" s="1080"/>
      <c r="CT123" s="1080"/>
      <c r="CU123" s="1080"/>
      <c r="CV123" s="1080"/>
      <c r="CW123" s="1080"/>
      <c r="CX123" s="1080"/>
      <c r="CY123" s="1080"/>
      <c r="CZ123" s="1080"/>
      <c r="DA123" s="1080"/>
      <c r="DB123" s="1080"/>
      <c r="DC123" s="1080"/>
      <c r="DD123" s="1080"/>
      <c r="DE123" s="1080"/>
      <c r="DF123" s="1081"/>
      <c r="DG123" s="1017">
        <v>179297</v>
      </c>
      <c r="DH123" s="1018"/>
      <c r="DI123" s="1018"/>
      <c r="DJ123" s="1018"/>
      <c r="DK123" s="1019"/>
      <c r="DL123" s="1020">
        <v>203522</v>
      </c>
      <c r="DM123" s="1018"/>
      <c r="DN123" s="1018"/>
      <c r="DO123" s="1018"/>
      <c r="DP123" s="1019"/>
      <c r="DQ123" s="1020">
        <v>195226</v>
      </c>
      <c r="DR123" s="1018"/>
      <c r="DS123" s="1018"/>
      <c r="DT123" s="1018"/>
      <c r="DU123" s="1019"/>
      <c r="DV123" s="1021">
        <v>0.2</v>
      </c>
      <c r="DW123" s="1022"/>
      <c r="DX123" s="1022"/>
      <c r="DY123" s="1022"/>
      <c r="DZ123" s="1023"/>
    </row>
    <row r="124" spans="1:130" s="248" customFormat="1" ht="26.25" customHeight="1" thickBot="1" x14ac:dyDescent="0.2">
      <c r="A124" s="1118"/>
      <c r="B124" s="1005"/>
      <c r="C124" s="975" t="s">
        <v>469</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446</v>
      </c>
      <c r="AB124" s="1018"/>
      <c r="AC124" s="1018"/>
      <c r="AD124" s="1018"/>
      <c r="AE124" s="1019"/>
      <c r="AF124" s="1020" t="s">
        <v>175</v>
      </c>
      <c r="AG124" s="1018"/>
      <c r="AH124" s="1018"/>
      <c r="AI124" s="1018"/>
      <c r="AJ124" s="1019"/>
      <c r="AK124" s="1020" t="s">
        <v>175</v>
      </c>
      <c r="AL124" s="1018"/>
      <c r="AM124" s="1018"/>
      <c r="AN124" s="1018"/>
      <c r="AO124" s="1019"/>
      <c r="AP124" s="1021" t="s">
        <v>175</v>
      </c>
      <c r="AQ124" s="1022"/>
      <c r="AR124" s="1022"/>
      <c r="AS124" s="1022"/>
      <c r="AT124" s="1023"/>
      <c r="AU124" s="1120" t="s">
        <v>485</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8.6</v>
      </c>
      <c r="BR124" s="1087"/>
      <c r="BS124" s="1087"/>
      <c r="BT124" s="1087"/>
      <c r="BU124" s="1087"/>
      <c r="BV124" s="1087">
        <v>6.3</v>
      </c>
      <c r="BW124" s="1087"/>
      <c r="BX124" s="1087"/>
      <c r="BY124" s="1087"/>
      <c r="BZ124" s="1087"/>
      <c r="CA124" s="1087">
        <v>6.3</v>
      </c>
      <c r="CB124" s="1087"/>
      <c r="CC124" s="1087"/>
      <c r="CD124" s="1087"/>
      <c r="CE124" s="1087"/>
      <c r="CF124" s="1088"/>
      <c r="CG124" s="1089"/>
      <c r="CH124" s="1089"/>
      <c r="CI124" s="1089"/>
      <c r="CJ124" s="1090"/>
      <c r="CK124" s="1072"/>
      <c r="CL124" s="1072"/>
      <c r="CM124" s="1072"/>
      <c r="CN124" s="1072"/>
      <c r="CO124" s="1073"/>
      <c r="CP124" s="1079" t="s">
        <v>486</v>
      </c>
      <c r="CQ124" s="1080"/>
      <c r="CR124" s="1080"/>
      <c r="CS124" s="1080"/>
      <c r="CT124" s="1080"/>
      <c r="CU124" s="1080"/>
      <c r="CV124" s="1080"/>
      <c r="CW124" s="1080"/>
      <c r="CX124" s="1080"/>
      <c r="CY124" s="1080"/>
      <c r="CZ124" s="1080"/>
      <c r="DA124" s="1080"/>
      <c r="DB124" s="1080"/>
      <c r="DC124" s="1080"/>
      <c r="DD124" s="1080"/>
      <c r="DE124" s="1080"/>
      <c r="DF124" s="1081"/>
      <c r="DG124" s="1064" t="s">
        <v>446</v>
      </c>
      <c r="DH124" s="1043"/>
      <c r="DI124" s="1043"/>
      <c r="DJ124" s="1043"/>
      <c r="DK124" s="1044"/>
      <c r="DL124" s="1042">
        <v>228</v>
      </c>
      <c r="DM124" s="1043"/>
      <c r="DN124" s="1043"/>
      <c r="DO124" s="1043"/>
      <c r="DP124" s="1044"/>
      <c r="DQ124" s="1042">
        <v>606</v>
      </c>
      <c r="DR124" s="1043"/>
      <c r="DS124" s="1043"/>
      <c r="DT124" s="1043"/>
      <c r="DU124" s="1044"/>
      <c r="DV124" s="1045">
        <v>0</v>
      </c>
      <c r="DW124" s="1046"/>
      <c r="DX124" s="1046"/>
      <c r="DY124" s="1046"/>
      <c r="DZ124" s="1047"/>
    </row>
    <row r="125" spans="1:130" s="248" customFormat="1" ht="26.25" customHeight="1" x14ac:dyDescent="0.15">
      <c r="A125" s="1118"/>
      <c r="B125" s="1005"/>
      <c r="C125" s="975" t="s">
        <v>471</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446</v>
      </c>
      <c r="AB125" s="1018"/>
      <c r="AC125" s="1018"/>
      <c r="AD125" s="1018"/>
      <c r="AE125" s="1019"/>
      <c r="AF125" s="1020" t="s">
        <v>175</v>
      </c>
      <c r="AG125" s="1018"/>
      <c r="AH125" s="1018"/>
      <c r="AI125" s="1018"/>
      <c r="AJ125" s="1019"/>
      <c r="AK125" s="1020" t="s">
        <v>446</v>
      </c>
      <c r="AL125" s="1018"/>
      <c r="AM125" s="1018"/>
      <c r="AN125" s="1018"/>
      <c r="AO125" s="1019"/>
      <c r="AP125" s="1021" t="s">
        <v>446</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487</v>
      </c>
      <c r="CL125" s="1067"/>
      <c r="CM125" s="1067"/>
      <c r="CN125" s="1067"/>
      <c r="CO125" s="1068"/>
      <c r="CP125" s="999" t="s">
        <v>488</v>
      </c>
      <c r="CQ125" s="948"/>
      <c r="CR125" s="948"/>
      <c r="CS125" s="948"/>
      <c r="CT125" s="948"/>
      <c r="CU125" s="948"/>
      <c r="CV125" s="948"/>
      <c r="CW125" s="948"/>
      <c r="CX125" s="948"/>
      <c r="CY125" s="948"/>
      <c r="CZ125" s="948"/>
      <c r="DA125" s="948"/>
      <c r="DB125" s="948"/>
      <c r="DC125" s="948"/>
      <c r="DD125" s="948"/>
      <c r="DE125" s="948"/>
      <c r="DF125" s="949"/>
      <c r="DG125" s="985" t="s">
        <v>175</v>
      </c>
      <c r="DH125" s="986"/>
      <c r="DI125" s="986"/>
      <c r="DJ125" s="986"/>
      <c r="DK125" s="986"/>
      <c r="DL125" s="986" t="s">
        <v>446</v>
      </c>
      <c r="DM125" s="986"/>
      <c r="DN125" s="986"/>
      <c r="DO125" s="986"/>
      <c r="DP125" s="986"/>
      <c r="DQ125" s="986" t="s">
        <v>175</v>
      </c>
      <c r="DR125" s="986"/>
      <c r="DS125" s="986"/>
      <c r="DT125" s="986"/>
      <c r="DU125" s="986"/>
      <c r="DV125" s="987" t="s">
        <v>446</v>
      </c>
      <c r="DW125" s="987"/>
      <c r="DX125" s="987"/>
      <c r="DY125" s="987"/>
      <c r="DZ125" s="988"/>
    </row>
    <row r="126" spans="1:130" s="248" customFormat="1" ht="26.25" customHeight="1" thickBot="1" x14ac:dyDescent="0.2">
      <c r="A126" s="1118"/>
      <c r="B126" s="1005"/>
      <c r="C126" s="975" t="s">
        <v>473</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320415</v>
      </c>
      <c r="AB126" s="1018"/>
      <c r="AC126" s="1018"/>
      <c r="AD126" s="1018"/>
      <c r="AE126" s="1019"/>
      <c r="AF126" s="1020">
        <v>320003</v>
      </c>
      <c r="AG126" s="1018"/>
      <c r="AH126" s="1018"/>
      <c r="AI126" s="1018"/>
      <c r="AJ126" s="1019"/>
      <c r="AK126" s="1020">
        <v>319591</v>
      </c>
      <c r="AL126" s="1018"/>
      <c r="AM126" s="1018"/>
      <c r="AN126" s="1018"/>
      <c r="AO126" s="1019"/>
      <c r="AP126" s="1021">
        <v>0.4</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489</v>
      </c>
      <c r="CQ126" s="1009"/>
      <c r="CR126" s="1009"/>
      <c r="CS126" s="1009"/>
      <c r="CT126" s="1009"/>
      <c r="CU126" s="1009"/>
      <c r="CV126" s="1009"/>
      <c r="CW126" s="1009"/>
      <c r="CX126" s="1009"/>
      <c r="CY126" s="1009"/>
      <c r="CZ126" s="1009"/>
      <c r="DA126" s="1009"/>
      <c r="DB126" s="1009"/>
      <c r="DC126" s="1009"/>
      <c r="DD126" s="1009"/>
      <c r="DE126" s="1009"/>
      <c r="DF126" s="1010"/>
      <c r="DG126" s="978" t="s">
        <v>446</v>
      </c>
      <c r="DH126" s="979"/>
      <c r="DI126" s="979"/>
      <c r="DJ126" s="979"/>
      <c r="DK126" s="979"/>
      <c r="DL126" s="979" t="s">
        <v>446</v>
      </c>
      <c r="DM126" s="979"/>
      <c r="DN126" s="979"/>
      <c r="DO126" s="979"/>
      <c r="DP126" s="979"/>
      <c r="DQ126" s="979" t="s">
        <v>175</v>
      </c>
      <c r="DR126" s="979"/>
      <c r="DS126" s="979"/>
      <c r="DT126" s="979"/>
      <c r="DU126" s="979"/>
      <c r="DV126" s="980" t="s">
        <v>446</v>
      </c>
      <c r="DW126" s="980"/>
      <c r="DX126" s="980"/>
      <c r="DY126" s="980"/>
      <c r="DZ126" s="981"/>
    </row>
    <row r="127" spans="1:130" s="248" customFormat="1" ht="26.25" customHeight="1" x14ac:dyDescent="0.15">
      <c r="A127" s="1119"/>
      <c r="B127" s="1007"/>
      <c r="C127" s="1061" t="s">
        <v>490</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175</v>
      </c>
      <c r="AB127" s="1018"/>
      <c r="AC127" s="1018"/>
      <c r="AD127" s="1018"/>
      <c r="AE127" s="1019"/>
      <c r="AF127" s="1020" t="s">
        <v>175</v>
      </c>
      <c r="AG127" s="1018"/>
      <c r="AH127" s="1018"/>
      <c r="AI127" s="1018"/>
      <c r="AJ127" s="1019"/>
      <c r="AK127" s="1020" t="s">
        <v>446</v>
      </c>
      <c r="AL127" s="1018"/>
      <c r="AM127" s="1018"/>
      <c r="AN127" s="1018"/>
      <c r="AO127" s="1019"/>
      <c r="AP127" s="1021" t="s">
        <v>175</v>
      </c>
      <c r="AQ127" s="1022"/>
      <c r="AR127" s="1022"/>
      <c r="AS127" s="1022"/>
      <c r="AT127" s="1023"/>
      <c r="AU127" s="284"/>
      <c r="AV127" s="284"/>
      <c r="AW127" s="284"/>
      <c r="AX127" s="1091" t="s">
        <v>491</v>
      </c>
      <c r="AY127" s="1092"/>
      <c r="AZ127" s="1092"/>
      <c r="BA127" s="1092"/>
      <c r="BB127" s="1092"/>
      <c r="BC127" s="1092"/>
      <c r="BD127" s="1092"/>
      <c r="BE127" s="1093"/>
      <c r="BF127" s="1094" t="s">
        <v>492</v>
      </c>
      <c r="BG127" s="1092"/>
      <c r="BH127" s="1092"/>
      <c r="BI127" s="1092"/>
      <c r="BJ127" s="1092"/>
      <c r="BK127" s="1092"/>
      <c r="BL127" s="1093"/>
      <c r="BM127" s="1094" t="s">
        <v>493</v>
      </c>
      <c r="BN127" s="1092"/>
      <c r="BO127" s="1092"/>
      <c r="BP127" s="1092"/>
      <c r="BQ127" s="1092"/>
      <c r="BR127" s="1092"/>
      <c r="BS127" s="1093"/>
      <c r="BT127" s="1094" t="s">
        <v>494</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495</v>
      </c>
      <c r="CQ127" s="1009"/>
      <c r="CR127" s="1009"/>
      <c r="CS127" s="1009"/>
      <c r="CT127" s="1009"/>
      <c r="CU127" s="1009"/>
      <c r="CV127" s="1009"/>
      <c r="CW127" s="1009"/>
      <c r="CX127" s="1009"/>
      <c r="CY127" s="1009"/>
      <c r="CZ127" s="1009"/>
      <c r="DA127" s="1009"/>
      <c r="DB127" s="1009"/>
      <c r="DC127" s="1009"/>
      <c r="DD127" s="1009"/>
      <c r="DE127" s="1009"/>
      <c r="DF127" s="1010"/>
      <c r="DG127" s="978" t="s">
        <v>446</v>
      </c>
      <c r="DH127" s="979"/>
      <c r="DI127" s="979"/>
      <c r="DJ127" s="979"/>
      <c r="DK127" s="979"/>
      <c r="DL127" s="979" t="s">
        <v>175</v>
      </c>
      <c r="DM127" s="979"/>
      <c r="DN127" s="979"/>
      <c r="DO127" s="979"/>
      <c r="DP127" s="979"/>
      <c r="DQ127" s="979" t="s">
        <v>175</v>
      </c>
      <c r="DR127" s="979"/>
      <c r="DS127" s="979"/>
      <c r="DT127" s="979"/>
      <c r="DU127" s="979"/>
      <c r="DV127" s="980" t="s">
        <v>175</v>
      </c>
      <c r="DW127" s="980"/>
      <c r="DX127" s="980"/>
      <c r="DY127" s="980"/>
      <c r="DZ127" s="981"/>
    </row>
    <row r="128" spans="1:130" s="248" customFormat="1" ht="26.25" customHeight="1" thickBot="1" x14ac:dyDescent="0.2">
      <c r="A128" s="1102" t="s">
        <v>496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497</v>
      </c>
      <c r="X128" s="1104"/>
      <c r="Y128" s="1104"/>
      <c r="Z128" s="1105"/>
      <c r="AA128" s="1106">
        <v>6564104</v>
      </c>
      <c r="AB128" s="1107"/>
      <c r="AC128" s="1107"/>
      <c r="AD128" s="1107"/>
      <c r="AE128" s="1108"/>
      <c r="AF128" s="1109">
        <v>5941230</v>
      </c>
      <c r="AG128" s="1107"/>
      <c r="AH128" s="1107"/>
      <c r="AI128" s="1107"/>
      <c r="AJ128" s="1108"/>
      <c r="AK128" s="1109">
        <v>5206085</v>
      </c>
      <c r="AL128" s="1107"/>
      <c r="AM128" s="1107"/>
      <c r="AN128" s="1107"/>
      <c r="AO128" s="1108"/>
      <c r="AP128" s="1110"/>
      <c r="AQ128" s="1111"/>
      <c r="AR128" s="1111"/>
      <c r="AS128" s="1111"/>
      <c r="AT128" s="1112"/>
      <c r="AU128" s="284"/>
      <c r="AV128" s="284"/>
      <c r="AW128" s="284"/>
      <c r="AX128" s="947" t="s">
        <v>498</v>
      </c>
      <c r="AY128" s="948"/>
      <c r="AZ128" s="948"/>
      <c r="BA128" s="948"/>
      <c r="BB128" s="948"/>
      <c r="BC128" s="948"/>
      <c r="BD128" s="948"/>
      <c r="BE128" s="949"/>
      <c r="BF128" s="1113" t="s">
        <v>446</v>
      </c>
      <c r="BG128" s="1114"/>
      <c r="BH128" s="1114"/>
      <c r="BI128" s="1114"/>
      <c r="BJ128" s="1114"/>
      <c r="BK128" s="1114"/>
      <c r="BL128" s="1115"/>
      <c r="BM128" s="1113">
        <v>11.25</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499</v>
      </c>
      <c r="CQ128" s="1096"/>
      <c r="CR128" s="1096"/>
      <c r="CS128" s="1096"/>
      <c r="CT128" s="1096"/>
      <c r="CU128" s="1096"/>
      <c r="CV128" s="1096"/>
      <c r="CW128" s="1096"/>
      <c r="CX128" s="1096"/>
      <c r="CY128" s="1096"/>
      <c r="CZ128" s="1096"/>
      <c r="DA128" s="1096"/>
      <c r="DB128" s="1096"/>
      <c r="DC128" s="1096"/>
      <c r="DD128" s="1096"/>
      <c r="DE128" s="1096"/>
      <c r="DF128" s="1097"/>
      <c r="DG128" s="1098">
        <v>27019</v>
      </c>
      <c r="DH128" s="1099"/>
      <c r="DI128" s="1099"/>
      <c r="DJ128" s="1099"/>
      <c r="DK128" s="1099"/>
      <c r="DL128" s="1099">
        <v>221209</v>
      </c>
      <c r="DM128" s="1099"/>
      <c r="DN128" s="1099"/>
      <c r="DO128" s="1099"/>
      <c r="DP128" s="1099"/>
      <c r="DQ128" s="1099">
        <v>206716</v>
      </c>
      <c r="DR128" s="1099"/>
      <c r="DS128" s="1099"/>
      <c r="DT128" s="1099"/>
      <c r="DU128" s="1099"/>
      <c r="DV128" s="1100">
        <v>0.2</v>
      </c>
      <c r="DW128" s="1100"/>
      <c r="DX128" s="1100"/>
      <c r="DY128" s="1100"/>
      <c r="DZ128" s="1101"/>
    </row>
    <row r="129" spans="1:131" s="248"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500</v>
      </c>
      <c r="X129" s="1133"/>
      <c r="Y129" s="1133"/>
      <c r="Z129" s="1134"/>
      <c r="AA129" s="1017">
        <v>97038384</v>
      </c>
      <c r="AB129" s="1018"/>
      <c r="AC129" s="1018"/>
      <c r="AD129" s="1018"/>
      <c r="AE129" s="1019"/>
      <c r="AF129" s="1020">
        <v>96281582</v>
      </c>
      <c r="AG129" s="1018"/>
      <c r="AH129" s="1018"/>
      <c r="AI129" s="1018"/>
      <c r="AJ129" s="1019"/>
      <c r="AK129" s="1020">
        <v>97788142</v>
      </c>
      <c r="AL129" s="1018"/>
      <c r="AM129" s="1018"/>
      <c r="AN129" s="1018"/>
      <c r="AO129" s="1019"/>
      <c r="AP129" s="1135"/>
      <c r="AQ129" s="1136"/>
      <c r="AR129" s="1136"/>
      <c r="AS129" s="1136"/>
      <c r="AT129" s="1137"/>
      <c r="AU129" s="286"/>
      <c r="AV129" s="286"/>
      <c r="AW129" s="286"/>
      <c r="AX129" s="1126" t="s">
        <v>501</v>
      </c>
      <c r="AY129" s="1009"/>
      <c r="AZ129" s="1009"/>
      <c r="BA129" s="1009"/>
      <c r="BB129" s="1009"/>
      <c r="BC129" s="1009"/>
      <c r="BD129" s="1009"/>
      <c r="BE129" s="1010"/>
      <c r="BF129" s="1127" t="s">
        <v>175</v>
      </c>
      <c r="BG129" s="1128"/>
      <c r="BH129" s="1128"/>
      <c r="BI129" s="1128"/>
      <c r="BJ129" s="1128"/>
      <c r="BK129" s="1128"/>
      <c r="BL129" s="1129"/>
      <c r="BM129" s="1127">
        <v>16.25</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502</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503</v>
      </c>
      <c r="X130" s="1133"/>
      <c r="Y130" s="1133"/>
      <c r="Z130" s="1134"/>
      <c r="AA130" s="1017">
        <v>10941128</v>
      </c>
      <c r="AB130" s="1018"/>
      <c r="AC130" s="1018"/>
      <c r="AD130" s="1018"/>
      <c r="AE130" s="1019"/>
      <c r="AF130" s="1020">
        <v>10537088</v>
      </c>
      <c r="AG130" s="1018"/>
      <c r="AH130" s="1018"/>
      <c r="AI130" s="1018"/>
      <c r="AJ130" s="1019"/>
      <c r="AK130" s="1020">
        <v>10096069</v>
      </c>
      <c r="AL130" s="1018"/>
      <c r="AM130" s="1018"/>
      <c r="AN130" s="1018"/>
      <c r="AO130" s="1019"/>
      <c r="AP130" s="1135"/>
      <c r="AQ130" s="1136"/>
      <c r="AR130" s="1136"/>
      <c r="AS130" s="1136"/>
      <c r="AT130" s="1137"/>
      <c r="AU130" s="286"/>
      <c r="AV130" s="286"/>
      <c r="AW130" s="286"/>
      <c r="AX130" s="1126" t="s">
        <v>504</v>
      </c>
      <c r="AY130" s="1009"/>
      <c r="AZ130" s="1009"/>
      <c r="BA130" s="1009"/>
      <c r="BB130" s="1009"/>
      <c r="BC130" s="1009"/>
      <c r="BD130" s="1009"/>
      <c r="BE130" s="1010"/>
      <c r="BF130" s="1163">
        <v>4.0999999999999996</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505</v>
      </c>
      <c r="X131" s="1171"/>
      <c r="Y131" s="1171"/>
      <c r="Z131" s="1172"/>
      <c r="AA131" s="1064">
        <v>86097256</v>
      </c>
      <c r="AB131" s="1043"/>
      <c r="AC131" s="1043"/>
      <c r="AD131" s="1043"/>
      <c r="AE131" s="1044"/>
      <c r="AF131" s="1042">
        <v>85744494</v>
      </c>
      <c r="AG131" s="1043"/>
      <c r="AH131" s="1043"/>
      <c r="AI131" s="1043"/>
      <c r="AJ131" s="1044"/>
      <c r="AK131" s="1042">
        <v>87692073</v>
      </c>
      <c r="AL131" s="1043"/>
      <c r="AM131" s="1043"/>
      <c r="AN131" s="1043"/>
      <c r="AO131" s="1044"/>
      <c r="AP131" s="1173"/>
      <c r="AQ131" s="1174"/>
      <c r="AR131" s="1174"/>
      <c r="AS131" s="1174"/>
      <c r="AT131" s="1175"/>
      <c r="AU131" s="286"/>
      <c r="AV131" s="286"/>
      <c r="AW131" s="286"/>
      <c r="AX131" s="1145" t="s">
        <v>506</v>
      </c>
      <c r="AY131" s="1096"/>
      <c r="AZ131" s="1096"/>
      <c r="BA131" s="1096"/>
      <c r="BB131" s="1096"/>
      <c r="BC131" s="1096"/>
      <c r="BD131" s="1096"/>
      <c r="BE131" s="1097"/>
      <c r="BF131" s="1146">
        <v>6.3</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507</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508</v>
      </c>
      <c r="W132" s="1156"/>
      <c r="X132" s="1156"/>
      <c r="Y132" s="1156"/>
      <c r="Z132" s="1157"/>
      <c r="AA132" s="1158">
        <v>3.1195849070000001</v>
      </c>
      <c r="AB132" s="1159"/>
      <c r="AC132" s="1159"/>
      <c r="AD132" s="1159"/>
      <c r="AE132" s="1160"/>
      <c r="AF132" s="1161">
        <v>4.5735484780000002</v>
      </c>
      <c r="AG132" s="1159"/>
      <c r="AH132" s="1159"/>
      <c r="AI132" s="1159"/>
      <c r="AJ132" s="1160"/>
      <c r="AK132" s="1161">
        <v>4.671594432</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509</v>
      </c>
      <c r="W133" s="1139"/>
      <c r="X133" s="1139"/>
      <c r="Y133" s="1139"/>
      <c r="Z133" s="1140"/>
      <c r="AA133" s="1141">
        <v>2.9</v>
      </c>
      <c r="AB133" s="1142"/>
      <c r="AC133" s="1142"/>
      <c r="AD133" s="1142"/>
      <c r="AE133" s="1143"/>
      <c r="AF133" s="1141">
        <v>3.3</v>
      </c>
      <c r="AG133" s="1142"/>
      <c r="AH133" s="1142"/>
      <c r="AI133" s="1142"/>
      <c r="AJ133" s="1143"/>
      <c r="AK133" s="1141">
        <v>4.0999999999999996</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n5zrZR4/kt00nZM2qEZiBMzMqpViCcUr2VS4TftgAdhAIxVRXlS8xG/nJ9mPOSe8mg4BzeJBVePMs0+NzX1iw==" saltValue="RfZyBJP40RcCi4dX5HGU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gzmRk7D/8iVGzkGKmSyJVtlFtipsXmbbatM/hJWA8h4OtLTyR4O4KyDGVpRTyYemO0NI4/22eb6ygm4wKSntQ==" saltValue="NUINp0GFnUfSn1D9kG2Q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3QMSfjeCD0wq9CM2ZZwwzwpBhuKlbxY3p83V2c7uFDUz8jCwfsFwrx6vQ748fIkUnZTJvcQ+1Ft/kpXk6IQA==" saltValue="SXZjfo9KWa2o1oJHoGZi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518</v>
      </c>
      <c r="AL9" s="1179"/>
      <c r="AM9" s="1179"/>
      <c r="AN9" s="1180"/>
      <c r="AO9" s="314">
        <v>36226993</v>
      </c>
      <c r="AP9" s="314">
        <v>74818</v>
      </c>
      <c r="AQ9" s="315">
        <v>62265</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519</v>
      </c>
      <c r="AL10" s="1179"/>
      <c r="AM10" s="1179"/>
      <c r="AN10" s="1180"/>
      <c r="AO10" s="317">
        <v>15584</v>
      </c>
      <c r="AP10" s="317">
        <v>32</v>
      </c>
      <c r="AQ10" s="318">
        <v>1645</v>
      </c>
      <c r="AR10" s="319">
        <v>-98.1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520</v>
      </c>
      <c r="AL11" s="1179"/>
      <c r="AM11" s="1179"/>
      <c r="AN11" s="1180"/>
      <c r="AO11" s="317">
        <v>622071</v>
      </c>
      <c r="AP11" s="317">
        <v>1285</v>
      </c>
      <c r="AQ11" s="318">
        <v>688</v>
      </c>
      <c r="AR11" s="319">
        <v>86.8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521</v>
      </c>
      <c r="AL12" s="1179"/>
      <c r="AM12" s="1179"/>
      <c r="AN12" s="1180"/>
      <c r="AO12" s="317" t="s">
        <v>522</v>
      </c>
      <c r="AP12" s="317" t="s">
        <v>522</v>
      </c>
      <c r="AQ12" s="318">
        <v>24</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523</v>
      </c>
      <c r="AL13" s="1179"/>
      <c r="AM13" s="1179"/>
      <c r="AN13" s="1180"/>
      <c r="AO13" s="317">
        <v>902011</v>
      </c>
      <c r="AP13" s="317">
        <v>1863</v>
      </c>
      <c r="AQ13" s="318">
        <v>2006</v>
      </c>
      <c r="AR13" s="319">
        <v>-7.1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524</v>
      </c>
      <c r="AL14" s="1179"/>
      <c r="AM14" s="1179"/>
      <c r="AN14" s="1180"/>
      <c r="AO14" s="317">
        <v>361133</v>
      </c>
      <c r="AP14" s="317">
        <v>746</v>
      </c>
      <c r="AQ14" s="318">
        <v>1357</v>
      </c>
      <c r="AR14" s="319">
        <v>-45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525</v>
      </c>
      <c r="AL15" s="1185"/>
      <c r="AM15" s="1185"/>
      <c r="AN15" s="1186"/>
      <c r="AO15" s="317">
        <v>-1700909</v>
      </c>
      <c r="AP15" s="317">
        <v>-3513</v>
      </c>
      <c r="AQ15" s="318">
        <v>-3875</v>
      </c>
      <c r="AR15" s="319">
        <v>-9.3000000000000007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183</v>
      </c>
      <c r="AL16" s="1185"/>
      <c r="AM16" s="1185"/>
      <c r="AN16" s="1186"/>
      <c r="AO16" s="317">
        <v>36426883</v>
      </c>
      <c r="AP16" s="317">
        <v>75230</v>
      </c>
      <c r="AQ16" s="318">
        <v>64110</v>
      </c>
      <c r="AR16" s="319">
        <v>17.3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530</v>
      </c>
      <c r="AL21" s="1188"/>
      <c r="AM21" s="1188"/>
      <c r="AN21" s="1189"/>
      <c r="AO21" s="330">
        <v>6.79</v>
      </c>
      <c r="AP21" s="331">
        <v>6.37</v>
      </c>
      <c r="AQ21" s="332">
        <v>0.42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531</v>
      </c>
      <c r="AL22" s="1188"/>
      <c r="AM22" s="1188"/>
      <c r="AN22" s="1189"/>
      <c r="AO22" s="335">
        <v>101.5</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535</v>
      </c>
      <c r="AL32" s="1182"/>
      <c r="AM32" s="1182"/>
      <c r="AN32" s="1183"/>
      <c r="AO32" s="345">
        <v>14688245</v>
      </c>
      <c r="AP32" s="345">
        <v>30335</v>
      </c>
      <c r="AQ32" s="346">
        <v>36503</v>
      </c>
      <c r="AR32" s="347">
        <v>-16.899999999999999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536</v>
      </c>
      <c r="AL33" s="1182"/>
      <c r="AM33" s="1182"/>
      <c r="AN33" s="1183"/>
      <c r="AO33" s="345" t="s">
        <v>522</v>
      </c>
      <c r="AP33" s="345" t="s">
        <v>522</v>
      </c>
      <c r="AQ33" s="346">
        <v>3</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537</v>
      </c>
      <c r="AL34" s="1182"/>
      <c r="AM34" s="1182"/>
      <c r="AN34" s="1183"/>
      <c r="AO34" s="345" t="s">
        <v>522</v>
      </c>
      <c r="AP34" s="345" t="s">
        <v>522</v>
      </c>
      <c r="AQ34" s="346">
        <v>76</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538</v>
      </c>
      <c r="AL35" s="1182"/>
      <c r="AM35" s="1182"/>
      <c r="AN35" s="1183"/>
      <c r="AO35" s="345">
        <v>3614878</v>
      </c>
      <c r="AP35" s="345">
        <v>7466</v>
      </c>
      <c r="AQ35" s="346">
        <v>8582</v>
      </c>
      <c r="AR35" s="347">
        <v>-13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539</v>
      </c>
      <c r="AL36" s="1182"/>
      <c r="AM36" s="1182"/>
      <c r="AN36" s="1183"/>
      <c r="AO36" s="345">
        <v>64770</v>
      </c>
      <c r="AP36" s="345">
        <v>134</v>
      </c>
      <c r="AQ36" s="346">
        <v>400</v>
      </c>
      <c r="AR36" s="347">
        <v>-66.5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540</v>
      </c>
      <c r="AL37" s="1182"/>
      <c r="AM37" s="1182"/>
      <c r="AN37" s="1183"/>
      <c r="AO37" s="345">
        <v>1030879</v>
      </c>
      <c r="AP37" s="345">
        <v>2129</v>
      </c>
      <c r="AQ37" s="346">
        <v>747</v>
      </c>
      <c r="AR37" s="347">
        <v>185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541</v>
      </c>
      <c r="AL38" s="1191"/>
      <c r="AM38" s="1191"/>
      <c r="AN38" s="1192"/>
      <c r="AO38" s="348" t="s">
        <v>522</v>
      </c>
      <c r="AP38" s="348" t="s">
        <v>522</v>
      </c>
      <c r="AQ38" s="349">
        <v>2</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542</v>
      </c>
      <c r="AL39" s="1191"/>
      <c r="AM39" s="1191"/>
      <c r="AN39" s="1192"/>
      <c r="AO39" s="345">
        <v>-5206085</v>
      </c>
      <c r="AP39" s="345">
        <v>-10752</v>
      </c>
      <c r="AQ39" s="346">
        <v>-7844</v>
      </c>
      <c r="AR39" s="347">
        <v>37.1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543</v>
      </c>
      <c r="AL40" s="1182"/>
      <c r="AM40" s="1182"/>
      <c r="AN40" s="1183"/>
      <c r="AO40" s="345">
        <v>-10096069</v>
      </c>
      <c r="AP40" s="345">
        <v>-20851</v>
      </c>
      <c r="AQ40" s="346">
        <v>-28367</v>
      </c>
      <c r="AR40" s="347">
        <v>-26.5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297</v>
      </c>
      <c r="AL41" s="1194"/>
      <c r="AM41" s="1194"/>
      <c r="AN41" s="1195"/>
      <c r="AO41" s="345">
        <v>4096618</v>
      </c>
      <c r="AP41" s="345">
        <v>8461</v>
      </c>
      <c r="AQ41" s="346">
        <v>10099</v>
      </c>
      <c r="AR41" s="347">
        <v>-16.2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513</v>
      </c>
      <c r="AN49" s="1198" t="s">
        <v>547</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11407050</v>
      </c>
      <c r="AN51" s="367">
        <v>23482</v>
      </c>
      <c r="AO51" s="368">
        <v>-38.5</v>
      </c>
      <c r="AP51" s="369">
        <v>46395</v>
      </c>
      <c r="AQ51" s="370">
        <v>-8.8000000000000007</v>
      </c>
      <c r="AR51" s="371">
        <v>-29.7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7010970</v>
      </c>
      <c r="AN52" s="375">
        <v>14432</v>
      </c>
      <c r="AO52" s="376">
        <v>-37.5</v>
      </c>
      <c r="AP52" s="377">
        <v>26304</v>
      </c>
      <c r="AQ52" s="378">
        <v>-5.4</v>
      </c>
      <c r="AR52" s="379">
        <v>-32.1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13582423</v>
      </c>
      <c r="AN53" s="367">
        <v>27992</v>
      </c>
      <c r="AO53" s="368">
        <v>19.2</v>
      </c>
      <c r="AP53" s="369">
        <v>48088</v>
      </c>
      <c r="AQ53" s="370">
        <v>3.6</v>
      </c>
      <c r="AR53" s="371">
        <v>15.6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8907396</v>
      </c>
      <c r="AN54" s="375">
        <v>18357</v>
      </c>
      <c r="AO54" s="376">
        <v>27.2</v>
      </c>
      <c r="AP54" s="377">
        <v>25183</v>
      </c>
      <c r="AQ54" s="378">
        <v>-4.3</v>
      </c>
      <c r="AR54" s="379">
        <v>31.5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17114963</v>
      </c>
      <c r="AN55" s="367">
        <v>35275</v>
      </c>
      <c r="AO55" s="368">
        <v>26</v>
      </c>
      <c r="AP55" s="369">
        <v>46457</v>
      </c>
      <c r="AQ55" s="370">
        <v>-3.4</v>
      </c>
      <c r="AR55" s="371">
        <v>29.4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11971147</v>
      </c>
      <c r="AN56" s="375">
        <v>24673</v>
      </c>
      <c r="AO56" s="376">
        <v>34.4</v>
      </c>
      <c r="AP56" s="377">
        <v>24020</v>
      </c>
      <c r="AQ56" s="378">
        <v>-4.5999999999999996</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15926822</v>
      </c>
      <c r="AN57" s="367">
        <v>32882</v>
      </c>
      <c r="AO57" s="368">
        <v>-6.8</v>
      </c>
      <c r="AP57" s="369">
        <v>51849</v>
      </c>
      <c r="AQ57" s="370">
        <v>11.6</v>
      </c>
      <c r="AR57" s="371">
        <v>-18.399999999999999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11426251</v>
      </c>
      <c r="AN58" s="375">
        <v>23591</v>
      </c>
      <c r="AO58" s="376">
        <v>-4.4000000000000004</v>
      </c>
      <c r="AP58" s="377">
        <v>26326</v>
      </c>
      <c r="AQ58" s="378">
        <v>9.6</v>
      </c>
      <c r="AR58" s="379">
        <v>-14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22522356</v>
      </c>
      <c r="AN59" s="367">
        <v>46514</v>
      </c>
      <c r="AO59" s="368">
        <v>41.5</v>
      </c>
      <c r="AP59" s="369">
        <v>52191</v>
      </c>
      <c r="AQ59" s="370">
        <v>0.7</v>
      </c>
      <c r="AR59" s="371">
        <v>40.799999999999997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16621065</v>
      </c>
      <c r="AN60" s="375">
        <v>34327</v>
      </c>
      <c r="AO60" s="376">
        <v>45.5</v>
      </c>
      <c r="AP60" s="377">
        <v>26807</v>
      </c>
      <c r="AQ60" s="378">
        <v>1.8</v>
      </c>
      <c r="AR60" s="379">
        <v>43.7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16110723</v>
      </c>
      <c r="AN61" s="382">
        <v>33229</v>
      </c>
      <c r="AO61" s="383">
        <v>8.3000000000000007</v>
      </c>
      <c r="AP61" s="384">
        <v>48996</v>
      </c>
      <c r="AQ61" s="385">
        <v>0.7</v>
      </c>
      <c r="AR61" s="371">
        <v>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11187366</v>
      </c>
      <c r="AN62" s="375">
        <v>23076</v>
      </c>
      <c r="AO62" s="376">
        <v>13</v>
      </c>
      <c r="AP62" s="377">
        <v>25728</v>
      </c>
      <c r="AQ62" s="378">
        <v>-0.6</v>
      </c>
      <c r="AR62" s="379">
        <v>13.6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ToraDNyHakGMyB9j+a6BxLE10EslzJhpfS3XYxgUZv5qINYAUDLcXOnOS39j2tddg3dCPsKalDjyT4BD8efCg==" saltValue="I4iRAFCUt+nHoDeDaGSP3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glx1gmb+qdnbqN5dgoiauaCPGP6QzpPqYXh+1/A2osQ5ylqBBLnyjJmOzJRKct0j27ekckJSycpnsXOrnTcThQ==" saltValue="QZsThs15INTwr1WREEJl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uTcKzlUoSF3hhux2d7yPkYXMy/skcantPnTBHGKJecIT0C/USOGAWssdDWdTdr2+BvYvB1jGPpshGs2BigbS8g==" saltValue="RVqnC2XPLUe40yBEUcs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1" t="s">
        <v>3</v>
      </c>
      <c r="D47" s="1201"/>
      <c r="E47" s="1202"/>
      <c r="F47" s="11">
        <v>20.39</v>
      </c>
      <c r="G47" s="12">
        <v>21.89</v>
      </c>
      <c r="H47" s="12">
        <v>23.18</v>
      </c>
      <c r="I47" s="12">
        <v>18.239999999999998</v>
      </c>
      <c r="J47" s="13">
        <v>18.27</v>
      </c>
    </row>
    <row r="48" spans="2:10" ht="57.75" customHeight="1" x14ac:dyDescent="0.15">
      <c r="B48" s="14"/>
      <c r="C48" s="1203" t="s">
        <v>4</v>
      </c>
      <c r="D48" s="1203"/>
      <c r="E48" s="1204"/>
      <c r="F48" s="15">
        <v>2.52</v>
      </c>
      <c r="G48" s="16">
        <v>2.52</v>
      </c>
      <c r="H48" s="16">
        <v>0.75</v>
      </c>
      <c r="I48" s="16">
        <v>0.64</v>
      </c>
      <c r="J48" s="17">
        <v>4.8600000000000003</v>
      </c>
    </row>
    <row r="49" spans="2:10" ht="57.75" customHeight="1" thickBot="1" x14ac:dyDescent="0.2">
      <c r="B49" s="18"/>
      <c r="C49" s="1205" t="s">
        <v>5</v>
      </c>
      <c r="D49" s="1205"/>
      <c r="E49" s="1206"/>
      <c r="F49" s="19">
        <v>1.18</v>
      </c>
      <c r="G49" s="20">
        <v>1.26</v>
      </c>
      <c r="H49" s="20" t="s">
        <v>568</v>
      </c>
      <c r="I49" s="20" t="s">
        <v>569</v>
      </c>
      <c r="J49" s="21">
        <v>4.54</v>
      </c>
    </row>
    <row r="50" spans="2:10" ht="13.5" customHeight="1" x14ac:dyDescent="0.15"/>
  </sheetData>
  <sheetProtection algorithmName="SHA-512" hashValue="8Aht5Mt6pyqQwW44Qduqn/95NQKIYqjk6Vh5F+qDlFmVmmthWJEmHiovijLaU5JVhLCd00bF+fD6egk1vKpwYg==" saltValue="uFupYnONaqCJQKHWdNeR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西宮市役所</cp:lastModifiedBy>
  <cp:lastPrinted>2022-03-10T08:12:51Z</cp:lastPrinted>
  <dcterms:created xsi:type="dcterms:W3CDTF">2022-02-02T05:57:51Z</dcterms:created>
  <dcterms:modified xsi:type="dcterms:W3CDTF">2022-09-20T06:12:16Z</dcterms:modified>
  <cp:category/>
</cp:coreProperties>
</file>